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H30PC17\Desktop\【経営比較分析表】2019_023213_46_010\【経営比較分析表】2019_023213_46_010\"/>
    </mc:Choice>
  </mc:AlternateContent>
  <xr:revisionPtr revIDLastSave="0" documentId="13_ncr:1_{143B910C-438D-452A-B121-E8FC247DA5B2}" xr6:coauthVersionLast="43" xr6:coauthVersionMax="43" xr10:uidLastSave="{00000000-0000-0000-0000-000000000000}"/>
  <workbookProtection workbookAlgorithmName="SHA-512" workbookHashValue="x1yrgIbqqOQEIj32bOjZ++ogwcNNJppSpL4AVZ14TWeLVt/GrTbTYy7XSpVK22S3mdqjHQDe1TEdEo8V5Avd1w==" workbookSaltValue="Pfg7HxQL5LhpAkxd/PQzk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<sst xmlns="http://schemas.openxmlformats.org/spreadsheetml/2006/main" count="228" uniqueCount="113">
  <si>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</si>
  <si>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</si>
  <si>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</si>
  <si>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</si>
  <si>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</si>
  <si>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</si>
  <si>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</si>
  <si>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</si>
  <si>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</si>
  <si>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</si>
  <si>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</si>
  <si>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</si>
  <si>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</si>
  <si>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</si>
  <si>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</si>
  <si>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</si>
  <si>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</si>
  <si>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</si>
  <si>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</si>
  <si>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</si>
  <si>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</si>
  <si>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</si>
  <si>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</si>
  <si>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</si>
  <si>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</si>
  <si>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</si>
  <si>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</si>
  <si>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</si>
  <si>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</si>
  <si>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</si>
  <si>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</si>
  <si>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</si>
  <si>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</si>
  <si>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</si>
  <si>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</si>
  <si>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</si>
  <si>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</si>
  <si>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</si>
  <si>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</si>
  <si>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</si>
  <si>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</si>
  <si>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</si>
  <si>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</si>
  <si>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</si>
  <si>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</si>
  <si>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</si>
  <si>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</si>
  <si>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</si>
  <si>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</si>
  <si>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</si>
  <si>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</si>
  <si>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</si>
  <si>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</si>
  <si>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</si>
  <si>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</si>
  <si>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</si>
  <si>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</si>
  <si>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</si>
  <si>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</si>
  <si>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</si>
  <si>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</si>
  <si>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</si>
  <si>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</si>
  <si>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</si>
  <si>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</si>
  <si>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</si>
  <si>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</si>
  <si>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</si>
  <si>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</si>
  <si>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</si>
  <si>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</si>
  <si>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</si>
  <si>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</si>
  <si>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</si>
  <si>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</si>
  <si>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</si>
  <si>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</si>
  <si>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</si>
  <si>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</si>
  <si>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</si>
  <si>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</si>
  <si>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</si>
  <si>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</si>
  <si>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</si>
  <si>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</si>
  <si>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</si>
  <si>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</si>
  <si>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</si>
  <si>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</si>
  <si>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</si>
  <si>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</si>
  <si>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</si>
  <si>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</si>
  <si>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</si>
  <si>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</si>
  <si>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</si>
  <si>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</si>
  <si>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</si>
  <si>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</si>
  <si>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</si>
  <si>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</si>
  <si>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</si>
  <si>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</si>
  <si>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</si>
  <si>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</si>
  <si>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</si>
  <si>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</si>
  <si>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</si>
  <si>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</si>
  <si>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</si>
  <si>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小規模事業体で地理的条件も悪く、人口減少等に伴い経営状況が悪化するものと思われる。しかしながら、経常収支は黒字を維持している。大規模更新となる浄水場等の更新財源の確保及び方策が重要と認識している。</t>
    <rPh sb="1" eb="4">
      <t>ショウキボ</t>
    </rPh>
    <rPh sb="4" eb="7">
      <t>ジギョウタイ</t>
    </rPh>
    <rPh sb="8" eb="11">
      <t>チリテキ</t>
    </rPh>
    <rPh sb="11" eb="13">
      <t>ジョウケン</t>
    </rPh>
    <rPh sb="14" eb="15">
      <t>ワル</t>
    </rPh>
    <rPh sb="17" eb="19">
      <t>ジンコウ</t>
    </rPh>
    <rPh sb="19" eb="21">
      <t>ゲンショウ</t>
    </rPh>
    <rPh sb="21" eb="22">
      <t>トウ</t>
    </rPh>
    <rPh sb="23" eb="24">
      <t>トモナ</t>
    </rPh>
    <rPh sb="25" eb="29">
      <t>ケイエイジョウキョウ</t>
    </rPh>
    <rPh sb="30" eb="32">
      <t>アッカ</t>
    </rPh>
    <rPh sb="37" eb="38">
      <t>オモ</t>
    </rPh>
    <rPh sb="49" eb="53">
      <t>ケイジョウシュウシ</t>
    </rPh>
    <rPh sb="54" eb="56">
      <t>クロジ</t>
    </rPh>
    <rPh sb="57" eb="59">
      <t>イジ</t>
    </rPh>
    <rPh sb="64" eb="67">
      <t>ダイキボ</t>
    </rPh>
    <rPh sb="67" eb="69">
      <t>コウシン</t>
    </rPh>
    <rPh sb="72" eb="75">
      <t>ジョウスイジョウ</t>
    </rPh>
    <rPh sb="75" eb="76">
      <t>トウ</t>
    </rPh>
    <rPh sb="77" eb="81">
      <t>コウシンザイゲン</t>
    </rPh>
    <rPh sb="82" eb="84">
      <t>カクホ</t>
    </rPh>
    <rPh sb="84" eb="85">
      <t>オヨ</t>
    </rPh>
    <rPh sb="86" eb="88">
      <t>ホウサク</t>
    </rPh>
    <rPh sb="89" eb="91">
      <t>ジュウヨウ</t>
    </rPh>
    <rPh sb="92" eb="94">
      <t>ニンシキ</t>
    </rPh>
    <phoneticPr fontId="4"/>
  </si>
  <si>
    <t>経常収支比率について、過去５年間において100％以上となっており、経営黒字となっている。
　流動比率について、H29年度は簡水と上水との経営統合直後で最も低い値となっているが、100％を僅かながら上回っている。その後は、経営努力により微増ながら回復している。
　企業債残高対給水収益比率について、類似団体より約170％高くなっているが、償還元金残高においては、５・６年先頃までが償還のピークとなっており、その後は一気に減少する見込みである。今後、新規起債を予定しているため、単年度において若干の増加が見込まれるが、健全性は確保されている。
　給水原価及び料金回収率については、Ｈ29年度より旧簡水（低い給水収益・高い経常費用）との統合により、給水原価が高騰しさらに料金回収率が100％を下回る状況となっていたが、R1年度は、経費削減の効果もあってか、100％を僅かながら上回った。今後も、更なる経費削減対策を講じるとともに、料金改定も検討・実施することとしている。
　施設利用率について、類似団体平均値より約13%低い水準となっているが、人口減少により総配水量が減少してきているため、施設の遊休率が高くなっていくことが予想される。今後は、施設の過大対策として施設設備のダウンサイジング化を図り、効率性の向上対策を実施することとしている。
　有収率について、類似団体、全国平均より低い状況である。H27～H28年度、R1年度と基幹管路の更新を行っているが、有収率が中々向上しない。基幹管路以外の支管及び給水管の漏水が多いと思われる。</t>
    <rPh sb="0" eb="4">
      <t>ケイジョウシュウシ</t>
    </rPh>
    <rPh sb="4" eb="6">
      <t>ヒリツ</t>
    </rPh>
    <rPh sb="11" eb="13">
      <t>カコ</t>
    </rPh>
    <rPh sb="14" eb="16">
      <t>ネンカン</t>
    </rPh>
    <rPh sb="24" eb="26">
      <t>イジョウ</t>
    </rPh>
    <rPh sb="33" eb="37">
      <t>ケイエイクロジ</t>
    </rPh>
    <rPh sb="46" eb="50">
      <t>リュウドウヒリツ</t>
    </rPh>
    <rPh sb="58" eb="60">
      <t>ネンド</t>
    </rPh>
    <rPh sb="61" eb="63">
      <t>カンスイ</t>
    </rPh>
    <rPh sb="64" eb="66">
      <t>ジョウスイ</t>
    </rPh>
    <rPh sb="68" eb="70">
      <t>ケイエイ</t>
    </rPh>
    <rPh sb="70" eb="72">
      <t>トウゴウ</t>
    </rPh>
    <rPh sb="72" eb="74">
      <t>チョクゴ</t>
    </rPh>
    <rPh sb="75" eb="76">
      <t>モット</t>
    </rPh>
    <rPh sb="77" eb="78">
      <t>ヒク</t>
    </rPh>
    <rPh sb="79" eb="80">
      <t>アタイ</t>
    </rPh>
    <rPh sb="93" eb="94">
      <t>ワズ</t>
    </rPh>
    <rPh sb="98" eb="100">
      <t>ウワマワ</t>
    </rPh>
    <rPh sb="107" eb="108">
      <t>ゴ</t>
    </rPh>
    <rPh sb="110" eb="112">
      <t>ケイエイ</t>
    </rPh>
    <rPh sb="112" eb="114">
      <t>ドリョク</t>
    </rPh>
    <rPh sb="117" eb="119">
      <t>ビゾウ</t>
    </rPh>
    <rPh sb="122" eb="124">
      <t>カイフク</t>
    </rPh>
    <rPh sb="154" eb="155">
      <t>ヤク</t>
    </rPh>
    <rPh sb="183" eb="184">
      <t>ネン</t>
    </rPh>
    <rPh sb="184" eb="185">
      <t>サキ</t>
    </rPh>
    <rPh sb="185" eb="186">
      <t>コロ</t>
    </rPh>
    <rPh sb="189" eb="191">
      <t>ショウカン</t>
    </rPh>
    <rPh sb="204" eb="205">
      <t>ゴ</t>
    </rPh>
    <rPh sb="206" eb="208">
      <t>イッキ</t>
    </rPh>
    <rPh sb="209" eb="211">
      <t>ゲンショウ</t>
    </rPh>
    <rPh sb="213" eb="215">
      <t>ミコ</t>
    </rPh>
    <rPh sb="271" eb="276">
      <t>キュウスイゲンカオヨ</t>
    </rPh>
    <rPh sb="277" eb="282">
      <t>リョウキンカイシュウリツ</t>
    </rPh>
    <rPh sb="321" eb="325">
      <t>キュウスイゲンカ</t>
    </rPh>
    <rPh sb="326" eb="328">
      <t>コウトウ</t>
    </rPh>
    <rPh sb="332" eb="336">
      <t>リョウキンカイシュウ</t>
    </rPh>
    <rPh sb="336" eb="337">
      <t>リツ</t>
    </rPh>
    <rPh sb="343" eb="345">
      <t>シタマワ</t>
    </rPh>
    <rPh sb="346" eb="348">
      <t>ジョウキョウ</t>
    </rPh>
    <rPh sb="358" eb="360">
      <t>ネンド</t>
    </rPh>
    <rPh sb="367" eb="369">
      <t>コウカ</t>
    </rPh>
    <rPh sb="380" eb="381">
      <t>ワズ</t>
    </rPh>
    <rPh sb="385" eb="387">
      <t>ウワマワ</t>
    </rPh>
    <rPh sb="390" eb="392">
      <t>コンゴ</t>
    </rPh>
    <rPh sb="394" eb="395">
      <t>サラ</t>
    </rPh>
    <rPh sb="397" eb="399">
      <t>ケイヒ</t>
    </rPh>
    <rPh sb="399" eb="401">
      <t>サクゲン</t>
    </rPh>
    <rPh sb="401" eb="403">
      <t>タイサク</t>
    </rPh>
    <rPh sb="404" eb="405">
      <t>コウ</t>
    </rPh>
    <rPh sb="412" eb="416">
      <t>リョウキンカイテイ</t>
    </rPh>
    <rPh sb="417" eb="419">
      <t>ケントウ</t>
    </rPh>
    <rPh sb="420" eb="422">
      <t>ジッシ</t>
    </rPh>
    <rPh sb="434" eb="436">
      <t>シセツ</t>
    </rPh>
    <rPh sb="436" eb="439">
      <t>リヨウリツ</t>
    </rPh>
    <rPh sb="492" eb="494">
      <t>シセツ</t>
    </rPh>
    <rPh sb="495" eb="498">
      <t>ユウキュウリツ</t>
    </rPh>
    <rPh sb="499" eb="500">
      <t>タカ</t>
    </rPh>
    <rPh sb="509" eb="511">
      <t>ヨソウ</t>
    </rPh>
    <rPh sb="515" eb="517">
      <t>コンゴ</t>
    </rPh>
    <rPh sb="519" eb="521">
      <t>シセツ</t>
    </rPh>
    <rPh sb="522" eb="524">
      <t>カダイ</t>
    </rPh>
    <rPh sb="524" eb="526">
      <t>タイサク</t>
    </rPh>
    <rPh sb="529" eb="531">
      <t>シセツ</t>
    </rPh>
    <rPh sb="531" eb="533">
      <t>セツビ</t>
    </rPh>
    <rPh sb="542" eb="543">
      <t>カ</t>
    </rPh>
    <rPh sb="544" eb="545">
      <t>ハカ</t>
    </rPh>
    <rPh sb="547" eb="550">
      <t>コウリツセイ</t>
    </rPh>
    <rPh sb="551" eb="553">
      <t>コウジョウ</t>
    </rPh>
    <rPh sb="553" eb="555">
      <t>タイサク</t>
    </rPh>
    <rPh sb="556" eb="558">
      <t>ジッシ</t>
    </rPh>
    <rPh sb="570" eb="573">
      <t>ユウシュウリツ</t>
    </rPh>
    <rPh sb="578" eb="582">
      <t>ルイジダンタイ</t>
    </rPh>
    <rPh sb="583" eb="587">
      <t>ゼンコクヘイキン</t>
    </rPh>
    <rPh sb="589" eb="590">
      <t>ヒク</t>
    </rPh>
    <rPh sb="591" eb="593">
      <t>ジョウキョウ</t>
    </rPh>
    <rPh sb="604" eb="606">
      <t>ネンド</t>
    </rPh>
    <rPh sb="609" eb="611">
      <t>ネンド</t>
    </rPh>
    <rPh sb="612" eb="616">
      <t>キカンカンロ</t>
    </rPh>
    <rPh sb="617" eb="619">
      <t>コウシン</t>
    </rPh>
    <rPh sb="620" eb="621">
      <t>オコナ</t>
    </rPh>
    <rPh sb="627" eb="630">
      <t>ユウシュウリツ</t>
    </rPh>
    <rPh sb="631" eb="633">
      <t>ナカナカ</t>
    </rPh>
    <rPh sb="633" eb="635">
      <t>コウジョウ</t>
    </rPh>
    <rPh sb="639" eb="643">
      <t>キカンカンロ</t>
    </rPh>
    <rPh sb="643" eb="645">
      <t>イガイ</t>
    </rPh>
    <rPh sb="646" eb="647">
      <t>シ</t>
    </rPh>
    <rPh sb="647" eb="648">
      <t>カン</t>
    </rPh>
    <rPh sb="648" eb="649">
      <t>オヨ</t>
    </rPh>
    <rPh sb="650" eb="653">
      <t>キュウスイカン</t>
    </rPh>
    <rPh sb="654" eb="656">
      <t>ロウスイ</t>
    </rPh>
    <rPh sb="657" eb="658">
      <t>オオ</t>
    </rPh>
    <rPh sb="660" eb="661">
      <t>オモ</t>
    </rPh>
    <phoneticPr fontId="4"/>
  </si>
  <si>
    <t>　有形固定資産減価償却率については、類似団体に比べ約6％、全国平均に比べ約3％高く、対応年数に近い資産が多い状況である。特に、鰺ヶ沢町浄水場については、約37年を経過し、建物・機械設備・電気設備等は全体的に老朽化が進んでおり、水害対策も含め施設の更新の必要性が高い状況にある。
　管路経年化率については、対応年数を超える管路が増加傾向にある。近年では、H27～H28年度に補助金等を活用し基幹管路の更新を行い、R1年度からまた交付金を活用し40年経過の基幹管路の更新を行っており、計画どおりに進めている状況である。</t>
    <rPh sb="1" eb="3">
      <t>ユウケイ</t>
    </rPh>
    <rPh sb="3" eb="7">
      <t>コテイシサン</t>
    </rPh>
    <rPh sb="7" eb="12">
      <t>ゲンカショウキャクリツ</t>
    </rPh>
    <rPh sb="18" eb="22">
      <t>ルイジダンタイ</t>
    </rPh>
    <rPh sb="23" eb="24">
      <t>クラ</t>
    </rPh>
    <rPh sb="25" eb="26">
      <t>ヤク</t>
    </rPh>
    <rPh sb="29" eb="33">
      <t>ゼンコクヘイキン</t>
    </rPh>
    <rPh sb="34" eb="35">
      <t>クラ</t>
    </rPh>
    <rPh sb="36" eb="37">
      <t>ヤク</t>
    </rPh>
    <rPh sb="39" eb="40">
      <t>タカ</t>
    </rPh>
    <rPh sb="42" eb="46">
      <t>タイオウネンスウ</t>
    </rPh>
    <rPh sb="47" eb="48">
      <t>チカ</t>
    </rPh>
    <rPh sb="49" eb="51">
      <t>シサン</t>
    </rPh>
    <rPh sb="52" eb="53">
      <t>オオ</t>
    </rPh>
    <rPh sb="54" eb="56">
      <t>ジョウキョウ</t>
    </rPh>
    <rPh sb="60" eb="61">
      <t>トク</t>
    </rPh>
    <rPh sb="63" eb="67">
      <t>アジガサワマチ</t>
    </rPh>
    <rPh sb="67" eb="70">
      <t>ジョウスイジョウ</t>
    </rPh>
    <rPh sb="76" eb="77">
      <t>ヤク</t>
    </rPh>
    <rPh sb="79" eb="80">
      <t>ネン</t>
    </rPh>
    <rPh sb="81" eb="83">
      <t>ケイカ</t>
    </rPh>
    <rPh sb="85" eb="87">
      <t>タテモノ</t>
    </rPh>
    <rPh sb="88" eb="92">
      <t>キカイセツビ</t>
    </rPh>
    <rPh sb="93" eb="98">
      <t>デンキセツビトウ</t>
    </rPh>
    <rPh sb="99" eb="102">
      <t>ゼンタイテキ</t>
    </rPh>
    <rPh sb="103" eb="106">
      <t>ロウキュウカ</t>
    </rPh>
    <rPh sb="107" eb="108">
      <t>スス</t>
    </rPh>
    <rPh sb="113" eb="117">
      <t>スイガイタイサク</t>
    </rPh>
    <rPh sb="118" eb="119">
      <t>フク</t>
    </rPh>
    <rPh sb="120" eb="122">
      <t>シセツ</t>
    </rPh>
    <rPh sb="123" eb="125">
      <t>コウシン</t>
    </rPh>
    <rPh sb="126" eb="129">
      <t>ヒツヨウセイ</t>
    </rPh>
    <rPh sb="130" eb="131">
      <t>タカ</t>
    </rPh>
    <rPh sb="132" eb="134">
      <t>ジョウキョウ</t>
    </rPh>
    <rPh sb="140" eb="142">
      <t>カンロ</t>
    </rPh>
    <rPh sb="142" eb="145">
      <t>ケイネンカ</t>
    </rPh>
    <rPh sb="145" eb="146">
      <t>リツ</t>
    </rPh>
    <rPh sb="152" eb="156">
      <t>タイオウネンスウ</t>
    </rPh>
    <rPh sb="157" eb="158">
      <t>コ</t>
    </rPh>
    <rPh sb="160" eb="162">
      <t>カンロ</t>
    </rPh>
    <rPh sb="163" eb="167">
      <t>ゾウカケイコウ</t>
    </rPh>
    <rPh sb="171" eb="173">
      <t>キンネン</t>
    </rPh>
    <rPh sb="183" eb="185">
      <t>ネンド</t>
    </rPh>
    <rPh sb="186" eb="190">
      <t>ホジョキントウ</t>
    </rPh>
    <rPh sb="191" eb="193">
      <t>カツヨウ</t>
    </rPh>
    <rPh sb="194" eb="198">
      <t>キカンカンロ</t>
    </rPh>
    <rPh sb="199" eb="201">
      <t>コウシン</t>
    </rPh>
    <rPh sb="202" eb="203">
      <t>オコナ</t>
    </rPh>
    <rPh sb="207" eb="209">
      <t>ネンド</t>
    </rPh>
    <rPh sb="213" eb="216">
      <t>コウフキン</t>
    </rPh>
    <rPh sb="217" eb="219">
      <t>カツヨウ</t>
    </rPh>
    <rPh sb="222" eb="223">
      <t>ネン</t>
    </rPh>
    <rPh sb="223" eb="225">
      <t>ケイカ</t>
    </rPh>
    <rPh sb="226" eb="230">
      <t>キカンカンロ</t>
    </rPh>
    <rPh sb="231" eb="233">
      <t>コウシン</t>
    </rPh>
    <rPh sb="234" eb="23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</si>
</sst>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3.55</c:v>
                </c:pt>
                <c:pt idx="1">
                  <c:v>10.23</c:v>
                </c:pt>
                <c:pt idx="2">
                  <c:v>0.13</c:v>
                </c:pt>
                <c:pt idx="3">
                  <c:v>0.21</c:v>
                </c:pt>
                <c:pt idx="4">
                  <c:v>0.77</c:v>
                </c:pt>
              </c:numCache>
            </c:numRef>
          </c:val>
          <c:extLst>
            <c:ext xmlns:c16="http://schemas.microsoft.com/office/drawing/2014/chart" uri="{C3380CC4-5D6E-409C-BE32-E72D297353CC}">
              <c16:uniqueId val="{00000000-BF11-408D-9BEC-503A059FA9C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BF11-408D-9BEC-503A059FA9C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40.47</c:v>
                </c:pt>
                <c:pt idx="1">
                  <c:v>37.97</c:v>
                </c:pt>
                <c:pt idx="2">
                  <c:v>37.17</c:v>
                </c:pt>
                <c:pt idx="3">
                  <c:v>34.520000000000003</c:v>
                </c:pt>
                <c:pt idx="4">
                  <c:v>36.75</c:v>
                </c:pt>
              </c:numCache>
            </c:numRef>
          </c:val>
          <c:extLst>
            <c:ext xmlns:c16="http://schemas.microsoft.com/office/drawing/2014/chart" uri="{C3380CC4-5D6E-409C-BE32-E72D297353CC}">
              <c16:uniqueId val="{00000000-F3A1-41C4-8976-8B15B48C3A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F3A1-41C4-8976-8B15B48C3A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65.569999999999993</c:v>
                </c:pt>
                <c:pt idx="1">
                  <c:v>69.010000000000005</c:v>
                </c:pt>
                <c:pt idx="2">
                  <c:v>70.44</c:v>
                </c:pt>
                <c:pt idx="3">
                  <c:v>73.89</c:v>
                </c:pt>
                <c:pt idx="4">
                  <c:v>69.319999999999993</c:v>
                </c:pt>
              </c:numCache>
            </c:numRef>
          </c:val>
          <c:extLst>
            <c:ext xmlns:c16="http://schemas.microsoft.com/office/drawing/2014/chart" uri="{C3380CC4-5D6E-409C-BE32-E72D297353CC}">
              <c16:uniqueId val="{00000000-6D75-442D-B32C-0BF7EFA12B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6D75-442D-B32C-0BF7EFA12B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113.2</c:v>
                </c:pt>
                <c:pt idx="1">
                  <c:v>109.73</c:v>
                </c:pt>
                <c:pt idx="2">
                  <c:v>114.63</c:v>
                </c:pt>
                <c:pt idx="3">
                  <c:v>111.78</c:v>
                </c:pt>
                <c:pt idx="4">
                  <c:v>113.38</c:v>
                </c:pt>
              </c:numCache>
            </c:numRef>
          </c:val>
          <c:extLst>
            <c:ext xmlns:c16="http://schemas.microsoft.com/office/drawing/2014/chart" uri="{C3380CC4-5D6E-409C-BE32-E72D297353CC}">
              <c16:uniqueId val="{00000000-7CD0-438A-ABDB-1113E50ABF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7CD0-438A-ABDB-1113E50ABF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50.19</c:v>
                </c:pt>
                <c:pt idx="1">
                  <c:v>51.35</c:v>
                </c:pt>
                <c:pt idx="2">
                  <c:v>50.08</c:v>
                </c:pt>
                <c:pt idx="3">
                  <c:v>51.58</c:v>
                </c:pt>
                <c:pt idx="4">
                  <c:v>52.79</c:v>
                </c:pt>
              </c:numCache>
            </c:numRef>
          </c:val>
          <c:extLst>
            <c:ext xmlns:c16="http://schemas.microsoft.com/office/drawing/2014/chart" uri="{C3380CC4-5D6E-409C-BE32-E72D297353CC}">
              <c16:uniqueId val="{00000000-E663-43AF-B70B-4090D64F97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E663-43AF-B70B-4090D64F97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9.9600000000000009</c:v>
                </c:pt>
                <c:pt idx="2">
                  <c:v>13.84</c:v>
                </c:pt>
                <c:pt idx="3">
                  <c:v>21.82</c:v>
                </c:pt>
                <c:pt idx="4">
                  <c:v>21.93</c:v>
                </c:pt>
              </c:numCache>
            </c:numRef>
          </c:val>
          <c:extLst>
            <c:ext xmlns:c16="http://schemas.microsoft.com/office/drawing/2014/chart" uri="{C3380CC4-5D6E-409C-BE32-E72D297353CC}">
              <c16:uniqueId val="{00000000-5EBF-49F4-A0DD-FDF51E818F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5EBF-49F4-A0DD-FDF51E818F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ED-403F-BAFF-CC93880EE6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B8ED-403F-BAFF-CC93880EE6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146.68</c:v>
                </c:pt>
                <c:pt idx="1">
                  <c:v>120.83</c:v>
                </c:pt>
                <c:pt idx="2">
                  <c:v>113.5</c:v>
                </c:pt>
                <c:pt idx="3">
                  <c:v>123.66</c:v>
                </c:pt>
                <c:pt idx="4">
                  <c:v>130.6</c:v>
                </c:pt>
              </c:numCache>
            </c:numRef>
          </c:val>
          <c:extLst>
            <c:ext xmlns:c16="http://schemas.microsoft.com/office/drawing/2014/chart" uri="{C3380CC4-5D6E-409C-BE32-E72D297353CC}">
              <c16:uniqueId val="{00000000-116C-4F26-BBDA-B924E4B95A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116C-4F26-BBDA-B924E4B95A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612.38</c:v>
                </c:pt>
                <c:pt idx="1">
                  <c:v>593.46</c:v>
                </c:pt>
                <c:pt idx="2">
                  <c:v>796.2</c:v>
                </c:pt>
                <c:pt idx="3">
                  <c:v>751.76</c:v>
                </c:pt>
                <c:pt idx="4">
                  <c:v>721.29</c:v>
                </c:pt>
              </c:numCache>
            </c:numRef>
          </c:val>
          <c:extLst>
            <c:ext xmlns:c16="http://schemas.microsoft.com/office/drawing/2014/chart" uri="{C3380CC4-5D6E-409C-BE32-E72D297353CC}">
              <c16:uniqueId val="{00000000-B8E9-4CEA-A1F9-310B669C70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B8E9-4CEA-A1F9-310B669C70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110.95</c:v>
                </c:pt>
                <c:pt idx="1">
                  <c:v>106.97</c:v>
                </c:pt>
                <c:pt idx="2">
                  <c:v>95.05</c:v>
                </c:pt>
                <c:pt idx="3">
                  <c:v>99.16</c:v>
                </c:pt>
                <c:pt idx="4">
                  <c:v>101.13</c:v>
                </c:pt>
              </c:numCache>
            </c:numRef>
          </c:val>
          <c:extLst>
            <c:ext xmlns:c16="http://schemas.microsoft.com/office/drawing/2014/chart" uri="{C3380CC4-5D6E-409C-BE32-E72D297353CC}">
              <c16:uniqueId val="{00000000-ED2A-44B5-B377-5706AEC9ACF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ED2A-44B5-B377-5706AEC9ACF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262.77999999999997</c:v>
                </c:pt>
                <c:pt idx="1">
                  <c:v>274.2</c:v>
                </c:pt>
                <c:pt idx="2">
                  <c:v>310.64999999999998</c:v>
                </c:pt>
                <c:pt idx="3">
                  <c:v>299.89</c:v>
                </c:pt>
                <c:pt idx="4">
                  <c:v>294.2</c:v>
                </c:pt>
              </c:numCache>
            </c:numRef>
          </c:val>
          <c:extLst>
            <c:ext xmlns:c16="http://schemas.microsoft.com/office/drawing/2014/chart" uri="{C3380CC4-5D6E-409C-BE32-E72D297353CC}">
              <c16:uniqueId val="{00000000-0C52-4211-ABC6-F72522441B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0C52-4211-ABC6-F72522441B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鰺ケ沢町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9730</v>
      </c>
      <c r="AM8" s="61"/>
      <c r="AN8" s="61"/>
      <c r="AO8" s="61"/>
      <c r="AP8" s="61"/>
      <c r="AQ8" s="61"/>
      <c r="AR8" s="61"/>
      <c r="AS8" s="61"/>
      <c r="AT8" s="52">
        <f>データ!$S$6</f>
        <v>343.08</v>
      </c>
      <c r="AU8" s="53"/>
      <c r="AV8" s="53"/>
      <c r="AW8" s="53"/>
      <c r="AX8" s="53"/>
      <c r="AY8" s="53"/>
      <c r="AZ8" s="53"/>
      <c r="BA8" s="53"/>
      <c r="BB8" s="54">
        <f>データ!$T$6</f>
        <v>28.36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50.88</v>
      </c>
      <c r="J10" s="53"/>
      <c r="K10" s="53"/>
      <c r="L10" s="53"/>
      <c r="M10" s="53"/>
      <c r="N10" s="53"/>
      <c r="O10" s="64"/>
      <c r="P10" s="54">
        <f>データ!$P$6</f>
        <v>82.98</v>
      </c>
      <c r="Q10" s="54"/>
      <c r="R10" s="54"/>
      <c r="S10" s="54"/>
      <c r="T10" s="54"/>
      <c r="U10" s="54"/>
      <c r="V10" s="54"/>
      <c r="W10" s="61">
        <f>データ!$Q$6</f>
        <v>5643</v>
      </c>
      <c r="X10" s="61"/>
      <c r="Y10" s="61"/>
      <c r="Z10" s="61"/>
      <c r="AA10" s="61"/>
      <c r="AB10" s="61"/>
      <c r="AC10" s="61"/>
      <c r="AD10" s="2"/>
      <c r="AE10" s="2"/>
      <c r="AF10" s="2"/>
      <c r="AG10" s="2"/>
      <c r="AH10" s="4"/>
      <c r="AI10" s="4"/>
      <c r="AJ10" s="4"/>
      <c r="AK10" s="4"/>
      <c r="AL10" s="61">
        <f>データ!$U$6</f>
        <v>7977</v>
      </c>
      <c r="AM10" s="61"/>
      <c r="AN10" s="61"/>
      <c r="AO10" s="61"/>
      <c r="AP10" s="61"/>
      <c r="AQ10" s="61"/>
      <c r="AR10" s="61"/>
      <c r="AS10" s="61"/>
      <c r="AT10" s="52">
        <f>データ!$V$6</f>
        <v>91.86</v>
      </c>
      <c r="AU10" s="53"/>
      <c r="AV10" s="53"/>
      <c r="AW10" s="53"/>
      <c r="AX10" s="53"/>
      <c r="AY10" s="53"/>
      <c r="AZ10" s="53"/>
      <c r="BA10" s="53"/>
      <c r="BB10" s="54">
        <f>データ!$W$6</f>
        <v>86.84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DxQDfRuS7sPD28e4Sd7pbnAJur+yhtzfJ7zmagrHX1UlkynOZmLzIJHijZUee8q2uOiqP0g8t1jZVWTBR2LNg==" saltValue="KhSIU0J4x17eBs/H/E9O6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23213</v>
      </c>
      <c r="D6" s="34">
        <f t="shared" si="3"/>
        <v>46</v>
      </c>
      <c r="E6" s="34">
        <f t="shared" si="3"/>
        <v>1</v>
      </c>
      <c r="F6" s="34">
        <f t="shared" si="3"/>
        <v>0</v>
      </c>
      <c r="G6" s="34">
        <f t="shared" si="3"/>
        <v>1</v>
      </c>
      <c r="H6" s="34" t="str">
        <f t="shared" si="3"/>
        <v>青森県　鰺ケ沢町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50.88</v>
      </c>
      <c r="P6" s="35">
        <f t="shared" si="3"/>
        <v>82.98</v>
      </c>
      <c r="Q6" s="35">
        <f t="shared" si="3"/>
        <v>5643</v>
      </c>
      <c r="R6" s="35">
        <f t="shared" si="3"/>
        <v>9730</v>
      </c>
      <c r="S6" s="35">
        <f t="shared" si="3"/>
        <v>343.08</v>
      </c>
      <c r="T6" s="35">
        <f t="shared" si="3"/>
        <v>28.36</v>
      </c>
      <c r="U6" s="35">
        <f t="shared" si="3"/>
        <v>7977</v>
      </c>
      <c r="V6" s="35">
        <f t="shared" si="3"/>
        <v>91.86</v>
      </c>
      <c r="W6" s="35">
        <f t="shared" si="3"/>
        <v>86.84</v>
      </c>
      <c r="X6" s="36">
        <f>IF(X7="",NA(),X7)</f>
        <v>113.2</v>
      </c>
      <c r="Y6" s="36">
        <f t="shared" ref="Y6:AG6" si="4">IF(Y7="",NA(),Y7)</f>
        <v>109.73</v>
      </c>
      <c r="Z6" s="36">
        <f t="shared" si="4"/>
        <v>114.63</v>
      </c>
      <c r="AA6" s="36">
        <f t="shared" si="4"/>
        <v>111.78</v>
      </c>
      <c r="AB6" s="36">
        <f t="shared" si="4"/>
        <v>113.38</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146.68</v>
      </c>
      <c r="AU6" s="36">
        <f t="shared" ref="AU6:BC6" si="6">IF(AU7="",NA(),AU7)</f>
        <v>120.83</v>
      </c>
      <c r="AV6" s="36">
        <f t="shared" si="6"/>
        <v>113.5</v>
      </c>
      <c r="AW6" s="36">
        <f t="shared" si="6"/>
        <v>123.66</v>
      </c>
      <c r="AX6" s="36">
        <f t="shared" si="6"/>
        <v>130.6</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612.38</v>
      </c>
      <c r="BF6" s="36">
        <f t="shared" ref="BF6:BN6" si="7">IF(BF7="",NA(),BF7)</f>
        <v>593.46</v>
      </c>
      <c r="BG6" s="36">
        <f t="shared" si="7"/>
        <v>796.2</v>
      </c>
      <c r="BH6" s="36">
        <f t="shared" si="7"/>
        <v>751.76</v>
      </c>
      <c r="BI6" s="36">
        <f t="shared" si="7"/>
        <v>721.29</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110.95</v>
      </c>
      <c r="BQ6" s="36">
        <f t="shared" ref="BQ6:BY6" si="8">IF(BQ7="",NA(),BQ7)</f>
        <v>106.97</v>
      </c>
      <c r="BR6" s="36">
        <f t="shared" si="8"/>
        <v>95.05</v>
      </c>
      <c r="BS6" s="36">
        <f t="shared" si="8"/>
        <v>99.16</v>
      </c>
      <c r="BT6" s="36">
        <f t="shared" si="8"/>
        <v>101.13</v>
      </c>
      <c r="BU6" s="36">
        <f t="shared" si="8"/>
        <v>92.76</v>
      </c>
      <c r="BV6" s="36">
        <f t="shared" si="8"/>
        <v>93.28</v>
      </c>
      <c r="BW6" s="36">
        <f t="shared" si="8"/>
        <v>87.51</v>
      </c>
      <c r="BX6" s="36">
        <f t="shared" si="8"/>
        <v>84.77</v>
      </c>
      <c r="BY6" s="36">
        <f t="shared" si="8"/>
        <v>87.11</v>
      </c>
      <c r="BZ6" s="35" t="str">
        <f>IF(BZ7="","",IF(BZ7="-","【-】","【"&amp;SUBSTITUTE(TEXT(BZ7,"#,##0.00"),"-","△")&amp;"】"))</f>
        <v>【103.24】</v>
      </c>
      <c r="CA6" s="36">
        <f>IF(CA7="",NA(),CA7)</f>
        <v>262.77999999999997</v>
      </c>
      <c r="CB6" s="36">
        <f t="shared" ref="CB6:CJ6" si="9">IF(CB7="",NA(),CB7)</f>
        <v>274.2</v>
      </c>
      <c r="CC6" s="36">
        <f t="shared" si="9"/>
        <v>310.64999999999998</v>
      </c>
      <c r="CD6" s="36">
        <f t="shared" si="9"/>
        <v>299.89</v>
      </c>
      <c r="CE6" s="36">
        <f t="shared" si="9"/>
        <v>294.2</v>
      </c>
      <c r="CF6" s="36">
        <f t="shared" si="9"/>
        <v>208.67</v>
      </c>
      <c r="CG6" s="36">
        <f t="shared" si="9"/>
        <v>208.29</v>
      </c>
      <c r="CH6" s="36">
        <f t="shared" si="9"/>
        <v>218.42</v>
      </c>
      <c r="CI6" s="36">
        <f t="shared" si="9"/>
        <v>227.27</v>
      </c>
      <c r="CJ6" s="36">
        <f t="shared" si="9"/>
        <v>223.98</v>
      </c>
      <c r="CK6" s="35" t="str">
        <f>IF(CK7="","",IF(CK7="-","【-】","【"&amp;SUBSTITUTE(TEXT(CK7,"#,##0.00"),"-","△")&amp;"】"))</f>
        <v>【168.38】</v>
      </c>
      <c r="CL6" s="36">
        <f>IF(CL7="",NA(),CL7)</f>
        <v>40.47</v>
      </c>
      <c r="CM6" s="36">
        <f t="shared" ref="CM6:CU6" si="10">IF(CM7="",NA(),CM7)</f>
        <v>37.97</v>
      </c>
      <c r="CN6" s="36">
        <f t="shared" si="10"/>
        <v>37.17</v>
      </c>
      <c r="CO6" s="36">
        <f t="shared" si="10"/>
        <v>34.520000000000003</v>
      </c>
      <c r="CP6" s="36">
        <f t="shared" si="10"/>
        <v>36.75</v>
      </c>
      <c r="CQ6" s="36">
        <f t="shared" si="10"/>
        <v>49.08</v>
      </c>
      <c r="CR6" s="36">
        <f t="shared" si="10"/>
        <v>49.32</v>
      </c>
      <c r="CS6" s="36">
        <f t="shared" si="10"/>
        <v>50.24</v>
      </c>
      <c r="CT6" s="36">
        <f t="shared" si="10"/>
        <v>50.29</v>
      </c>
      <c r="CU6" s="36">
        <f t="shared" si="10"/>
        <v>49.64</v>
      </c>
      <c r="CV6" s="35" t="str">
        <f>IF(CV7="","",IF(CV7="-","【-】","【"&amp;SUBSTITUTE(TEXT(CV7,"#,##0.00"),"-","△")&amp;"】"))</f>
        <v>【60.00】</v>
      </c>
      <c r="CW6" s="36">
        <f>IF(CW7="",NA(),CW7)</f>
        <v>65.569999999999993</v>
      </c>
      <c r="CX6" s="36">
        <f t="shared" ref="CX6:DF6" si="11">IF(CX7="",NA(),CX7)</f>
        <v>69.010000000000005</v>
      </c>
      <c r="CY6" s="36">
        <f t="shared" si="11"/>
        <v>70.44</v>
      </c>
      <c r="CZ6" s="36">
        <f t="shared" si="11"/>
        <v>73.89</v>
      </c>
      <c r="DA6" s="36">
        <f t="shared" si="11"/>
        <v>69.319999999999993</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50.19</v>
      </c>
      <c r="DI6" s="36">
        <f t="shared" ref="DI6:DQ6" si="12">IF(DI7="",NA(),DI7)</f>
        <v>51.35</v>
      </c>
      <c r="DJ6" s="36">
        <f t="shared" si="12"/>
        <v>50.08</v>
      </c>
      <c r="DK6" s="36">
        <f t="shared" si="12"/>
        <v>51.58</v>
      </c>
      <c r="DL6" s="36">
        <f t="shared" si="12"/>
        <v>52.79</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6">
        <f t="shared" ref="DT6:EB6" si="13">IF(DT7="",NA(),DT7)</f>
        <v>9.9600000000000009</v>
      </c>
      <c r="DU6" s="36">
        <f t="shared" si="13"/>
        <v>13.84</v>
      </c>
      <c r="DV6" s="36">
        <f t="shared" si="13"/>
        <v>21.82</v>
      </c>
      <c r="DW6" s="36">
        <f t="shared" si="13"/>
        <v>21.93</v>
      </c>
      <c r="DX6" s="36">
        <f t="shared" si="13"/>
        <v>11.16</v>
      </c>
      <c r="DY6" s="36">
        <f t="shared" si="13"/>
        <v>12.43</v>
      </c>
      <c r="DZ6" s="36">
        <f t="shared" si="13"/>
        <v>13.58</v>
      </c>
      <c r="EA6" s="36">
        <f t="shared" si="13"/>
        <v>14.13</v>
      </c>
      <c r="EB6" s="36">
        <f t="shared" si="13"/>
        <v>16.77</v>
      </c>
      <c r="EC6" s="35" t="str">
        <f>IF(EC7="","",IF(EC7="-","【-】","【"&amp;SUBSTITUTE(TEXT(EC7,"#,##0.00"),"-","△")&amp;"】"))</f>
        <v>【19.44】</v>
      </c>
      <c r="ED6" s="36">
        <f>IF(ED7="",NA(),ED7)</f>
        <v>3.55</v>
      </c>
      <c r="EE6" s="36">
        <f t="shared" ref="EE6:EM6" si="14">IF(EE7="",NA(),EE7)</f>
        <v>10.23</v>
      </c>
      <c r="EF6" s="36">
        <f t="shared" si="14"/>
        <v>0.13</v>
      </c>
      <c r="EG6" s="36">
        <f t="shared" si="14"/>
        <v>0.21</v>
      </c>
      <c r="EH6" s="36">
        <f t="shared" si="14"/>
        <v>0.77</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23213</v>
      </c>
      <c r="D7" s="38">
        <v>46</v>
      </c>
      <c r="E7" s="38">
        <v>1</v>
      </c>
      <c r="F7" s="38">
        <v>0</v>
      </c>
      <c r="G7" s="38">
        <v>1</v>
      </c>
      <c r="H7" s="38" t="s">
        <v>93</v>
      </c>
      <c r="I7" s="38" t="s">
        <v>94</v>
      </c>
      <c r="J7" s="38" t="s">
        <v>95</v>
      </c>
      <c r="K7" s="38" t="s">
        <v>96</v>
      </c>
      <c r="L7" s="38" t="s">
        <v>97</v>
      </c>
      <c r="M7" s="38" t="s">
        <v>98</v>
      </c>
      <c r="N7" s="39" t="s">
        <v>99</v>
      </c>
      <c r="O7" s="39">
        <v>50.88</v>
      </c>
      <c r="P7" s="39">
        <v>82.98</v>
      </c>
      <c r="Q7" s="39">
        <v>5643</v>
      </c>
      <c r="R7" s="39">
        <v>9730</v>
      </c>
      <c r="S7" s="39">
        <v>343.08</v>
      </c>
      <c r="T7" s="39">
        <v>28.36</v>
      </c>
      <c r="U7" s="39">
        <v>7977</v>
      </c>
      <c r="V7" s="39">
        <v>91.86</v>
      </c>
      <c r="W7" s="39">
        <v>86.84</v>
      </c>
      <c r="X7" s="39">
        <v>113.2</v>
      </c>
      <c r="Y7" s="39">
        <v>109.73</v>
      </c>
      <c r="Z7" s="39">
        <v>114.63</v>
      </c>
      <c r="AA7" s="39">
        <v>111.78</v>
      </c>
      <c r="AB7" s="39">
        <v>113.38</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146.68</v>
      </c>
      <c r="AU7" s="39">
        <v>120.83</v>
      </c>
      <c r="AV7" s="39">
        <v>113.5</v>
      </c>
      <c r="AW7" s="39">
        <v>123.66</v>
      </c>
      <c r="AX7" s="39">
        <v>130.6</v>
      </c>
      <c r="AY7" s="39">
        <v>416.14</v>
      </c>
      <c r="AZ7" s="39">
        <v>371.89</v>
      </c>
      <c r="BA7" s="39">
        <v>293.23</v>
      </c>
      <c r="BB7" s="39">
        <v>300.14</v>
      </c>
      <c r="BC7" s="39">
        <v>301.04000000000002</v>
      </c>
      <c r="BD7" s="39">
        <v>264.97000000000003</v>
      </c>
      <c r="BE7" s="39">
        <v>612.38</v>
      </c>
      <c r="BF7" s="39">
        <v>593.46</v>
      </c>
      <c r="BG7" s="39">
        <v>796.2</v>
      </c>
      <c r="BH7" s="39">
        <v>751.76</v>
      </c>
      <c r="BI7" s="39">
        <v>721.29</v>
      </c>
      <c r="BJ7" s="39">
        <v>487.22</v>
      </c>
      <c r="BK7" s="39">
        <v>483.11</v>
      </c>
      <c r="BL7" s="39">
        <v>542.29999999999995</v>
      </c>
      <c r="BM7" s="39">
        <v>566.65</v>
      </c>
      <c r="BN7" s="39">
        <v>551.62</v>
      </c>
      <c r="BO7" s="39">
        <v>266.61</v>
      </c>
      <c r="BP7" s="39">
        <v>110.95</v>
      </c>
      <c r="BQ7" s="39">
        <v>106.97</v>
      </c>
      <c r="BR7" s="39">
        <v>95.05</v>
      </c>
      <c r="BS7" s="39">
        <v>99.16</v>
      </c>
      <c r="BT7" s="39">
        <v>101.13</v>
      </c>
      <c r="BU7" s="39">
        <v>92.76</v>
      </c>
      <c r="BV7" s="39">
        <v>93.28</v>
      </c>
      <c r="BW7" s="39">
        <v>87.51</v>
      </c>
      <c r="BX7" s="39">
        <v>84.77</v>
      </c>
      <c r="BY7" s="39">
        <v>87.11</v>
      </c>
      <c r="BZ7" s="39">
        <v>103.24</v>
      </c>
      <c r="CA7" s="39">
        <v>262.77999999999997</v>
      </c>
      <c r="CB7" s="39">
        <v>274.2</v>
      </c>
      <c r="CC7" s="39">
        <v>310.64999999999998</v>
      </c>
      <c r="CD7" s="39">
        <v>299.89</v>
      </c>
      <c r="CE7" s="39">
        <v>294.2</v>
      </c>
      <c r="CF7" s="39">
        <v>208.67</v>
      </c>
      <c r="CG7" s="39">
        <v>208.29</v>
      </c>
      <c r="CH7" s="39">
        <v>218.42</v>
      </c>
      <c r="CI7" s="39">
        <v>227.27</v>
      </c>
      <c r="CJ7" s="39">
        <v>223.98</v>
      </c>
      <c r="CK7" s="39">
        <v>168.38</v>
      </c>
      <c r="CL7" s="39">
        <v>40.47</v>
      </c>
      <c r="CM7" s="39">
        <v>37.97</v>
      </c>
      <c r="CN7" s="39">
        <v>37.17</v>
      </c>
      <c r="CO7" s="39">
        <v>34.520000000000003</v>
      </c>
      <c r="CP7" s="39">
        <v>36.75</v>
      </c>
      <c r="CQ7" s="39">
        <v>49.08</v>
      </c>
      <c r="CR7" s="39">
        <v>49.32</v>
      </c>
      <c r="CS7" s="39">
        <v>50.24</v>
      </c>
      <c r="CT7" s="39">
        <v>50.29</v>
      </c>
      <c r="CU7" s="39">
        <v>49.64</v>
      </c>
      <c r="CV7" s="39">
        <v>60</v>
      </c>
      <c r="CW7" s="39">
        <v>65.569999999999993</v>
      </c>
      <c r="CX7" s="39">
        <v>69.010000000000005</v>
      </c>
      <c r="CY7" s="39">
        <v>70.44</v>
      </c>
      <c r="CZ7" s="39">
        <v>73.89</v>
      </c>
      <c r="DA7" s="39">
        <v>69.319999999999993</v>
      </c>
      <c r="DB7" s="39">
        <v>79.3</v>
      </c>
      <c r="DC7" s="39">
        <v>79.34</v>
      </c>
      <c r="DD7" s="39">
        <v>78.650000000000006</v>
      </c>
      <c r="DE7" s="39">
        <v>77.73</v>
      </c>
      <c r="DF7" s="39">
        <v>78.09</v>
      </c>
      <c r="DG7" s="39">
        <v>89.8</v>
      </c>
      <c r="DH7" s="39">
        <v>50.19</v>
      </c>
      <c r="DI7" s="39">
        <v>51.35</v>
      </c>
      <c r="DJ7" s="39">
        <v>50.08</v>
      </c>
      <c r="DK7" s="39">
        <v>51.58</v>
      </c>
      <c r="DL7" s="39">
        <v>52.79</v>
      </c>
      <c r="DM7" s="39">
        <v>47.44</v>
      </c>
      <c r="DN7" s="39">
        <v>48.3</v>
      </c>
      <c r="DO7" s="39">
        <v>45.14</v>
      </c>
      <c r="DP7" s="39">
        <v>45.85</v>
      </c>
      <c r="DQ7" s="39">
        <v>47.31</v>
      </c>
      <c r="DR7" s="39">
        <v>49.59</v>
      </c>
      <c r="DS7" s="39">
        <v>0</v>
      </c>
      <c r="DT7" s="39">
        <v>9.9600000000000009</v>
      </c>
      <c r="DU7" s="39">
        <v>13.84</v>
      </c>
      <c r="DV7" s="39">
        <v>21.82</v>
      </c>
      <c r="DW7" s="39">
        <v>21.93</v>
      </c>
      <c r="DX7" s="39">
        <v>11.16</v>
      </c>
      <c r="DY7" s="39">
        <v>12.43</v>
      </c>
      <c r="DZ7" s="39">
        <v>13.58</v>
      </c>
      <c r="EA7" s="39">
        <v>14.13</v>
      </c>
      <c r="EB7" s="39">
        <v>16.77</v>
      </c>
      <c r="EC7" s="39">
        <v>19.440000000000001</v>
      </c>
      <c r="ED7" s="39">
        <v>3.55</v>
      </c>
      <c r="EE7" s="39">
        <v>10.23</v>
      </c>
      <c r="EF7" s="39">
        <v>0.13</v>
      </c>
      <c r="EG7" s="39">
        <v>0.21</v>
      </c>
      <c r="EH7" s="39">
        <v>0.77</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H30PC17</cp:lastModifiedBy>
  <cp:lastPrinted>2021-01-13T07:11:30Z</cp:lastPrinted>
  <dcterms:created xsi:type="dcterms:W3CDTF">2020-12-04T02:02:36Z</dcterms:created>
  <dcterms:modified xsi:type="dcterms:W3CDTF">2021-01-15T00:32:27Z</dcterms:modified>
  <cp:category/>
</cp:coreProperties>
</file>