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14_外ヶ浜町\04_確定版\"/>
    </mc:Choice>
  </mc:AlternateContent>
  <xr:revisionPtr revIDLastSave="0" documentId="13_ncr:1_{175CA988-0E0F-4762-B1A2-2B701242A22F}" xr6:coauthVersionLast="36" xr6:coauthVersionMax="36" xr10:uidLastSave="{00000000-0000-0000-0000-000000000000}"/>
  <workbookProtection workbookAlgorithmName="SHA-512" workbookHashValue="NXoIhzyXoicmM5inhfpwLEsvNFQa+ug/0nx99iky1ClxCceTq706PLHxE5Fhi4J6DVjSsn70my69uVfCYZCwDw==" workbookSaltValue="/BcP3/gXigVVEr4Krh+cIw==" workbookSpinCount="100000" lockStructure="1"/>
  <bookViews>
    <workbookView xWindow="0" yWindow="0" windowWidth="28800" windowHeight="12210"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H86" i="4"/>
  <c r="E86" i="4"/>
  <c r="AL10" i="4"/>
  <c r="AD10" i="4"/>
  <c r="I10" i="4"/>
  <c r="B10" i="4"/>
  <c r="AL8" i="4"/>
  <c r="AD8" i="4"/>
  <c r="P8"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<sst xmlns="http://schemas.openxmlformats.org/spreadsheetml/2006/main" count="236" uniqueCount="120">
  <si>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</si>
  <si>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</si>
  <si>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</si>
  <si>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</si>
  <si>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</si>
  <si>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</si>
  <si>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</si>
  <si>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</si>
  <si>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</si>
  <si>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</si>
  <si>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</si>
  <si>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</si>
  <si>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</si>
  <si>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</si>
  <si>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</si>
  <si>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</si>
  <si>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</si>
  <si>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</si>
  <si>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</si>
  <si>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</si>
  <si>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</si>
  <si>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</si>
  <si>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</si>
  <si>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</si>
  <si>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</si>
  <si>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</si>
  <si>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</si>
  <si>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</si>
  <si>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</si>
  <si>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</si>
  <si>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</si>
  <si>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</si>
  <si>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</si>
  <si>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</si>
  <si>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</si>
  <si>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</si>
  <si>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</si>
  <si>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</si>
  <si>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</si>
  <si>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</si>
  <si>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</si>
  <si>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</si>
  <si>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</si>
  <si>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</si>
  <si>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</si>
  <si>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</si>
  <si>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</si>
  <si>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</si>
  <si>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</si>
  <si>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</si>
  <si>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</si>
  <si>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</si>
  <si>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</si>
  <si>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</si>
  <si>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</si>
  <si>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</si>
  <si>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</si>
  <si>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</si>
  <si>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</si>
  <si>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</si>
  <si>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</si>
  <si>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</si>
  <si>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</si>
  <si>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</si>
  <si>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</si>
  <si>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</si>
  <si>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</si>
  <si>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</si>
  <si>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</si>
  <si>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</si>
  <si>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</si>
  <si>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</si>
  <si>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</si>
  <si>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</si>
  <si>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</si>
  <si>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</si>
  <si>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</si>
  <si>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</si>
  <si>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</si>
  <si>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</si>
  <si>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</si>
  <si>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</si>
  <si>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</si>
  <si>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</si>
  <si>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</si>
  <si>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</si>
  <si>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</si>
  <si>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</si>
  <si>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</si>
  <si>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</si>
  <si>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</si>
  <si>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</si>
  <si>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</si>
  <si>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</si>
  <si>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</si>
  <si>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</si>
  <si>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</si>
  <si>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</si>
  <si>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</si>
  <si>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</si>
  <si>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</si>
  <si>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</si>
  <si>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</si>
  <si>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</si>
  <si>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</si>
  <si>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</si>
  <si>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</si>
  <si>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</si>
  <si>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</si>
  <si>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</si>
  <si>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</si>
  <si>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</si>
  <si>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</si>
  <si>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</si>
  <si>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</si>
  <si>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</si>
  <si>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</si>
  <si>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供用開始から10年以上が経過しており、平成29年度にストックマネジメント計画を策定し、各施設の長寿命化を図っている。施設改築等の財源の確保や経営に与える影響等を踏まえた分析を行った上で、施設の改築や点検・調査等を進めていく。
　管渠については耐用年数が50年のため、現状では更新しない予定である。</t>
    <rPh sb="1" eb="3">
      <t>キョウヨウ</t>
    </rPh>
    <rPh sb="3" eb="5">
      <t>カイシ</t>
    </rPh>
    <rPh sb="9" eb="12">
      <t>ネンイジョウ</t>
    </rPh>
    <rPh sb="13" eb="15">
      <t>ケイカ</t>
    </rPh>
    <rPh sb="20" eb="22">
      <t>ヘイセイ</t>
    </rPh>
    <rPh sb="24" eb="26">
      <t>ネンド</t>
    </rPh>
    <rPh sb="37" eb="39">
      <t>ケイカク</t>
    </rPh>
    <rPh sb="40" eb="42">
      <t>サクテイ</t>
    </rPh>
    <rPh sb="44" eb="47">
      <t>カクシセツ</t>
    </rPh>
    <rPh sb="48" eb="52">
      <t>チョウジュミョウカ</t>
    </rPh>
    <rPh sb="53" eb="54">
      <t>ハカ</t>
    </rPh>
    <rPh sb="59" eb="61">
      <t>シセツ</t>
    </rPh>
    <rPh sb="61" eb="63">
      <t>カイチク</t>
    </rPh>
    <rPh sb="63" eb="64">
      <t>トウ</t>
    </rPh>
    <rPh sb="65" eb="67">
      <t>ザイゲン</t>
    </rPh>
    <rPh sb="68" eb="70">
      <t>カクホ</t>
    </rPh>
    <rPh sb="71" eb="73">
      <t>ケイエイ</t>
    </rPh>
    <rPh sb="74" eb="75">
      <t>アタ</t>
    </rPh>
    <rPh sb="77" eb="79">
      <t>エイキョウ</t>
    </rPh>
    <rPh sb="79" eb="80">
      <t>トウ</t>
    </rPh>
    <rPh sb="81" eb="82">
      <t>フ</t>
    </rPh>
    <rPh sb="85" eb="87">
      <t>ブンセキ</t>
    </rPh>
    <rPh sb="88" eb="89">
      <t>オコナ</t>
    </rPh>
    <rPh sb="91" eb="92">
      <t>ウエ</t>
    </rPh>
    <rPh sb="94" eb="96">
      <t>シセツ</t>
    </rPh>
    <rPh sb="97" eb="99">
      <t>カイチク</t>
    </rPh>
    <rPh sb="100" eb="102">
      <t>テンケン</t>
    </rPh>
    <rPh sb="103" eb="105">
      <t>チョウサ</t>
    </rPh>
    <rPh sb="105" eb="106">
      <t>トウ</t>
    </rPh>
    <rPh sb="107" eb="108">
      <t>スス</t>
    </rPh>
    <rPh sb="115" eb="117">
      <t>カンキョ</t>
    </rPh>
    <rPh sb="122" eb="124">
      <t>タイヨウ</t>
    </rPh>
    <rPh sb="124" eb="126">
      <t>ネンスウ</t>
    </rPh>
    <rPh sb="129" eb="130">
      <t>ネン</t>
    </rPh>
    <rPh sb="134" eb="136">
      <t>ゲンジョウ</t>
    </rPh>
    <rPh sb="138" eb="140">
      <t>コウシン</t>
    </rPh>
    <rPh sb="143" eb="145">
      <t>ヨテイ</t>
    </rPh>
    <phoneticPr fontId="4"/>
  </si>
  <si>
    <t>　多額の企業債残高により収入の大部分を一般会計からの繰入金が占めていることや施設の維持管理費の増加等によって、非常に厳しい経営状態であるため、使用料や汚水処理費等の見直しを検討していくことが必要だと考えられる。現状を把握し、将来の見込み等を踏まえた上で、経営改善に向けた取り組みを行っていく。
　施設の老朽化による改築については、ストックマネジメント計画に基づきながら計画的に更新し、電気・機械設備等の長寿命化を図っていく。</t>
    <rPh sb="1" eb="3">
      <t>タガク</t>
    </rPh>
    <rPh sb="4" eb="6">
      <t>キギョウ</t>
    </rPh>
    <rPh sb="6" eb="7">
      <t>サイ</t>
    </rPh>
    <rPh sb="7" eb="9">
      <t>ザンダカ</t>
    </rPh>
    <rPh sb="12" eb="14">
      <t>シュウニュウ</t>
    </rPh>
    <rPh sb="15" eb="18">
      <t>ダイブブン</t>
    </rPh>
    <rPh sb="19" eb="21">
      <t>イッパン</t>
    </rPh>
    <rPh sb="21" eb="23">
      <t>カイケイ</t>
    </rPh>
    <rPh sb="26" eb="28">
      <t>クリイレ</t>
    </rPh>
    <rPh sb="28" eb="29">
      <t>キン</t>
    </rPh>
    <rPh sb="30" eb="31">
      <t>シ</t>
    </rPh>
    <rPh sb="38" eb="40">
      <t>シセツ</t>
    </rPh>
    <rPh sb="41" eb="43">
      <t>イジ</t>
    </rPh>
    <rPh sb="43" eb="46">
      <t>カンリヒ</t>
    </rPh>
    <rPh sb="47" eb="49">
      <t>ゾウカ</t>
    </rPh>
    <rPh sb="49" eb="50">
      <t>トウ</t>
    </rPh>
    <rPh sb="55" eb="57">
      <t>ヒジョウ</t>
    </rPh>
    <rPh sb="58" eb="59">
      <t>キビ</t>
    </rPh>
    <rPh sb="61" eb="63">
      <t>ケイエイ</t>
    </rPh>
    <rPh sb="63" eb="65">
      <t>ジョウタイ</t>
    </rPh>
    <rPh sb="71" eb="74">
      <t>シヨウリョウ</t>
    </rPh>
    <rPh sb="75" eb="77">
      <t>オスイ</t>
    </rPh>
    <rPh sb="77" eb="79">
      <t>ショリ</t>
    </rPh>
    <rPh sb="79" eb="80">
      <t>ヒ</t>
    </rPh>
    <rPh sb="80" eb="81">
      <t>トウ</t>
    </rPh>
    <rPh sb="82" eb="84">
      <t>ミナオ</t>
    </rPh>
    <rPh sb="86" eb="88">
      <t>ケントウ</t>
    </rPh>
    <rPh sb="95" eb="97">
      <t>ヒツヨウ</t>
    </rPh>
    <rPh sb="99" eb="100">
      <t>カンガ</t>
    </rPh>
    <rPh sb="105" eb="107">
      <t>ゲンジョウ</t>
    </rPh>
    <rPh sb="108" eb="110">
      <t>ハアク</t>
    </rPh>
    <rPh sb="112" eb="114">
      <t>ショウライ</t>
    </rPh>
    <rPh sb="115" eb="117">
      <t>ミコ</t>
    </rPh>
    <rPh sb="118" eb="119">
      <t>トウ</t>
    </rPh>
    <rPh sb="120" eb="121">
      <t>フ</t>
    </rPh>
    <rPh sb="124" eb="125">
      <t>ウエ</t>
    </rPh>
    <rPh sb="127" eb="129">
      <t>ケイエイ</t>
    </rPh>
    <rPh sb="129" eb="131">
      <t>カイゼン</t>
    </rPh>
    <rPh sb="132" eb="133">
      <t>ム</t>
    </rPh>
    <rPh sb="135" eb="136">
      <t>ト</t>
    </rPh>
    <rPh sb="137" eb="138">
      <t>ク</t>
    </rPh>
    <rPh sb="140" eb="141">
      <t>オコナ</t>
    </rPh>
    <rPh sb="148" eb="150">
      <t>シセツ</t>
    </rPh>
    <rPh sb="151" eb="154">
      <t>ロウキュウカ</t>
    </rPh>
    <rPh sb="157" eb="159">
      <t>カイチク</t>
    </rPh>
    <rPh sb="175" eb="177">
      <t>ケイカク</t>
    </rPh>
    <rPh sb="178" eb="179">
      <t>モト</t>
    </rPh>
    <rPh sb="184" eb="187">
      <t>ケイカクテキ</t>
    </rPh>
    <rPh sb="188" eb="190">
      <t>コウシン</t>
    </rPh>
    <rPh sb="192" eb="194">
      <t>デンキ</t>
    </rPh>
    <rPh sb="195" eb="197">
      <t>キカイ</t>
    </rPh>
    <rPh sb="197" eb="199">
      <t>セツビ</t>
    </rPh>
    <rPh sb="199" eb="200">
      <t>トウ</t>
    </rPh>
    <rPh sb="201" eb="205">
      <t>チョウジュミョウカ</t>
    </rPh>
    <rPh sb="206" eb="207">
      <t>ハカ</t>
    </rPh>
    <phoneticPr fontId="4"/>
  </si>
  <si>
    <t>　収益的収支比率は100％を下回っており、昨年と比べても低下しているため、不足分を一般会計からの繰入金によって補填している状況にある。
　企業債残高対事業規模比率は昨年よりやや減少しているが、今年は類似団体の約8倍であり、事業規模を大きく上回る企業債残高である。
　経費回収率は類似団体とほぼ同様の値であり、汚水処理費が減少したことで昨年と比較すると増加しているものの、100％以下となっているため経費を使用料で賄えていない現状である。処理区域内は世帯数の減少と高齢世帯の増加により、大幅な料金収入の増加が見込めない状況にあるため、使用料や汚水処理費等の見直しを検討していくことも必要と考えられる。
　施設利用率、水洗化率はともに類似団体を大きく下回っており、施設が過大なスペックとなっている。今後は、規模の縮小や近隣施設との共同処理等も検討していく必要があると考えられる。</t>
    <rPh sb="1" eb="4">
      <t>シュウエキテキ</t>
    </rPh>
    <rPh sb="4" eb="6">
      <t>シュウシ</t>
    </rPh>
    <rPh sb="6" eb="8">
      <t>ヒリツ</t>
    </rPh>
    <rPh sb="14" eb="16">
      <t>シタマワ</t>
    </rPh>
    <rPh sb="21" eb="23">
      <t>サクネン</t>
    </rPh>
    <rPh sb="24" eb="25">
      <t>クラ</t>
    </rPh>
    <rPh sb="28" eb="30">
      <t>テイカ</t>
    </rPh>
    <rPh sb="37" eb="40">
      <t>フソクブン</t>
    </rPh>
    <rPh sb="41" eb="45">
      <t>イッパンカイケイ</t>
    </rPh>
    <rPh sb="48" eb="51">
      <t>クリイレキン</t>
    </rPh>
    <rPh sb="55" eb="57">
      <t>ホテン</t>
    </rPh>
    <rPh sb="61" eb="63">
      <t>ジョウキョウ</t>
    </rPh>
    <rPh sb="69" eb="71">
      <t>キギョウ</t>
    </rPh>
    <rPh sb="71" eb="72">
      <t>サイ</t>
    </rPh>
    <rPh sb="72" eb="74">
      <t>ザンダカ</t>
    </rPh>
    <rPh sb="74" eb="75">
      <t>タイ</t>
    </rPh>
    <rPh sb="96" eb="98">
      <t>コトシ</t>
    </rPh>
    <rPh sb="104" eb="105">
      <t>ヤク</t>
    </rPh>
    <rPh sb="106" eb="107">
      <t>バイ</t>
    </rPh>
    <rPh sb="111" eb="113">
      <t>ジギョウ</t>
    </rPh>
    <rPh sb="113" eb="115">
      <t>キボ</t>
    </rPh>
    <rPh sb="116" eb="117">
      <t>オオ</t>
    </rPh>
    <rPh sb="119" eb="121">
      <t>ウワマワ</t>
    </rPh>
    <rPh sb="122" eb="124">
      <t>キギョウ</t>
    </rPh>
    <rPh sb="124" eb="125">
      <t>サイ</t>
    </rPh>
    <rPh sb="125" eb="127">
      <t>ザンダカ</t>
    </rPh>
    <rPh sb="133" eb="135">
      <t>ケイヒ</t>
    </rPh>
    <rPh sb="135" eb="137">
      <t>カイシュウ</t>
    </rPh>
    <rPh sb="137" eb="138">
      <t>リツ</t>
    </rPh>
    <rPh sb="154" eb="159">
      <t>オスイショリヒ</t>
    </rPh>
    <rPh sb="160" eb="162">
      <t>ゲンショウ</t>
    </rPh>
    <rPh sb="189" eb="191">
      <t>イカ</t>
    </rPh>
    <rPh sb="199" eb="201">
      <t>ケイヒ</t>
    </rPh>
    <rPh sb="202" eb="205">
      <t>シヨウリョウ</t>
    </rPh>
    <rPh sb="206" eb="207">
      <t>マカナ</t>
    </rPh>
    <rPh sb="212" eb="214">
      <t>ゲンジョウ</t>
    </rPh>
    <rPh sb="218" eb="220">
      <t>ショリ</t>
    </rPh>
    <rPh sb="220" eb="223">
      <t>クイキナイ</t>
    </rPh>
    <rPh sb="224" eb="227">
      <t>セタイスウ</t>
    </rPh>
    <rPh sb="228" eb="230">
      <t>ゲンショウ</t>
    </rPh>
    <rPh sb="231" eb="233">
      <t>コウレイ</t>
    </rPh>
    <rPh sb="233" eb="235">
      <t>セタイ</t>
    </rPh>
    <rPh sb="236" eb="238">
      <t>ゾウカ</t>
    </rPh>
    <rPh sb="242" eb="244">
      <t>オオハバ</t>
    </rPh>
    <rPh sb="245" eb="247">
      <t>リョウキン</t>
    </rPh>
    <rPh sb="247" eb="249">
      <t>シュウニュウ</t>
    </rPh>
    <rPh sb="250" eb="252">
      <t>ゾウカ</t>
    </rPh>
    <rPh sb="253" eb="255">
      <t>ミコ</t>
    </rPh>
    <rPh sb="258" eb="260">
      <t>ジョウキョウ</t>
    </rPh>
    <rPh sb="266" eb="269">
      <t>シヨウリョウ</t>
    </rPh>
    <rPh sb="270" eb="272">
      <t>オスイ</t>
    </rPh>
    <rPh sb="272" eb="274">
      <t>ショリ</t>
    </rPh>
    <rPh sb="274" eb="275">
      <t>ヒ</t>
    </rPh>
    <rPh sb="275" eb="276">
      <t>トウ</t>
    </rPh>
    <rPh sb="277" eb="279">
      <t>ミナオ</t>
    </rPh>
    <rPh sb="281" eb="283">
      <t>ケントウ</t>
    </rPh>
    <rPh sb="290" eb="292">
      <t>ヒツヨウ</t>
    </rPh>
    <rPh sb="293" eb="294">
      <t>カンガ</t>
    </rPh>
    <rPh sb="301" eb="303">
      <t>シセツ</t>
    </rPh>
    <rPh sb="303" eb="305">
      <t>リヨウ</t>
    </rPh>
    <rPh sb="305" eb="306">
      <t>リツ</t>
    </rPh>
    <rPh sb="307" eb="310">
      <t>スイセンカ</t>
    </rPh>
    <rPh sb="310" eb="311">
      <t>リツ</t>
    </rPh>
    <rPh sb="315" eb="317">
      <t>ルイジ</t>
    </rPh>
    <rPh sb="317" eb="319">
      <t>ダンタイ</t>
    </rPh>
    <rPh sb="320" eb="321">
      <t>オオ</t>
    </rPh>
    <rPh sb="323" eb="325">
      <t>シタマワ</t>
    </rPh>
    <rPh sb="330" eb="332">
      <t>シセツ</t>
    </rPh>
    <rPh sb="333" eb="335">
      <t>カダイ</t>
    </rPh>
    <rPh sb="347" eb="349">
      <t>コンゴ</t>
    </rPh>
    <rPh sb="351" eb="353">
      <t>キボ</t>
    </rPh>
    <rPh sb="354" eb="356">
      <t>シュクショウ</t>
    </rPh>
    <rPh sb="357" eb="359">
      <t>キンリン</t>
    </rPh>
    <rPh sb="359" eb="361">
      <t>シセツ</t>
    </rPh>
    <rPh sb="363" eb="365">
      <t>キョウドウ</t>
    </rPh>
    <rPh sb="365" eb="367">
      <t>ショリ</t>
    </rPh>
    <rPh sb="367" eb="368">
      <t>トウ</t>
    </rPh>
    <rPh sb="369" eb="371">
      <t>ケントウ</t>
    </rPh>
    <rPh sb="375" eb="377">
      <t>ヒツヨウ</t>
    </rPh>
    <rPh sb="381" eb="3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</si>
</sst>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86-4B2F-978B-4126F2F90D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7986-4B2F-978B-4126F2F90D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8.68</c:v>
                </c:pt>
                <c:pt idx="1">
                  <c:v>8.68</c:v>
                </c:pt>
                <c:pt idx="2">
                  <c:v>11.42</c:v>
                </c:pt>
                <c:pt idx="3">
                  <c:v>12.32</c:v>
                </c:pt>
                <c:pt idx="4">
                  <c:v>9</c:v>
                </c:pt>
              </c:numCache>
            </c:numRef>
          </c:val>
          <c:extLst>
            <c:ext xmlns:c16="http://schemas.microsoft.com/office/drawing/2014/chart" uri="{C3380CC4-5D6E-409C-BE32-E72D297353CC}">
              <c16:uniqueId val="{00000000-F831-4DD8-9E0A-A34F4057A5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F831-4DD8-9E0A-A34F4057A5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46.38</c:v>
                </c:pt>
                <c:pt idx="1">
                  <c:v>49.77</c:v>
                </c:pt>
                <c:pt idx="2">
                  <c:v>39.130000000000003</c:v>
                </c:pt>
                <c:pt idx="3">
                  <c:v>36</c:v>
                </c:pt>
                <c:pt idx="4">
                  <c:v>34.619999999999997</c:v>
                </c:pt>
              </c:numCache>
            </c:numRef>
          </c:val>
          <c:extLst>
            <c:ext xmlns:c16="http://schemas.microsoft.com/office/drawing/2014/chart" uri="{C3380CC4-5D6E-409C-BE32-E72D297353CC}">
              <c16:uniqueId val="{00000000-01FC-4DBD-B429-4EC660E5C2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01FC-4DBD-B429-4EC660E5C2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93.53</c:v>
                </c:pt>
                <c:pt idx="1">
                  <c:v>84.33</c:v>
                </c:pt>
                <c:pt idx="2">
                  <c:v>93.38</c:v>
                </c:pt>
                <c:pt idx="3">
                  <c:v>89.61</c:v>
                </c:pt>
                <c:pt idx="4">
                  <c:v>87.84</c:v>
                </c:pt>
              </c:numCache>
            </c:numRef>
          </c:val>
          <c:extLst>
            <c:ext xmlns:c16="http://schemas.microsoft.com/office/drawing/2014/chart" uri="{C3380CC4-5D6E-409C-BE32-E72D297353CC}">
              <c16:uniqueId val="{00000000-01A7-403C-9DE7-9BD45ABDF7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A7-403C-9DE7-9BD45ABDF7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F9-442D-95B1-9B1CA2DA69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F9-442D-95B1-9B1CA2DA69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1D-467B-A5C4-B0D1ABEFFB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1D-467B-A5C4-B0D1ABEFFB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3F-4837-8484-28C510F8CB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3F-4837-8484-28C510F8CB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00-4FEA-85E7-38511633DE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0-4FEA-85E7-38511633DE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8661.26</c:v>
                </c:pt>
                <c:pt idx="4" formatCode="#,##0.00;&quot;△&quot;#,##0.00;&quot;-&quot;">
                  <c:v>8412.35</c:v>
                </c:pt>
              </c:numCache>
            </c:numRef>
          </c:val>
          <c:extLst>
            <c:ext xmlns:c16="http://schemas.microsoft.com/office/drawing/2014/chart" uri="{C3380CC4-5D6E-409C-BE32-E72D297353CC}">
              <c16:uniqueId val="{00000000-4B9C-4770-B330-9EDB39E82A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4B9C-4770-B330-9EDB39E82A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63.4</c:v>
                </c:pt>
                <c:pt idx="1">
                  <c:v>51.05</c:v>
                </c:pt>
                <c:pt idx="2">
                  <c:v>55.74</c:v>
                </c:pt>
                <c:pt idx="3">
                  <c:v>46.79</c:v>
                </c:pt>
                <c:pt idx="4">
                  <c:v>60.23</c:v>
                </c:pt>
              </c:numCache>
            </c:numRef>
          </c:val>
          <c:extLst>
            <c:ext xmlns:c16="http://schemas.microsoft.com/office/drawing/2014/chart" uri="{C3380CC4-5D6E-409C-BE32-E72D297353CC}">
              <c16:uniqueId val="{00000000-9A2E-4C1B-ACCE-8767ED2D3A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9A2E-4C1B-ACCE-8767ED2D3A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322.91000000000003</c:v>
                </c:pt>
                <c:pt idx="1">
                  <c:v>333.9</c:v>
                </c:pt>
                <c:pt idx="2">
                  <c:v>285.35000000000002</c:v>
                </c:pt>
                <c:pt idx="3">
                  <c:v>341.47</c:v>
                </c:pt>
                <c:pt idx="4">
                  <c:v>264.7</c:v>
                </c:pt>
              </c:numCache>
            </c:numRef>
          </c:val>
          <c:extLst>
            <c:ext xmlns:c16="http://schemas.microsoft.com/office/drawing/2014/chart" uri="{C3380CC4-5D6E-409C-BE32-E72D297353CC}">
              <c16:uniqueId val="{00000000-9EDA-4045-A759-5E983ACAE1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9EDA-4045-A759-5E983ACAE1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A49" zoomScale="90" zoomScaleNormal="90" workbookViewId="0">
      <selection activeCell="BL66" activeCellId="2" sqref="BL16:BZ44 BL47:BZ63 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外ヶ浜町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5901</v>
      </c>
      <c r="AM8" s="51"/>
      <c r="AN8" s="51"/>
      <c r="AO8" s="51"/>
      <c r="AP8" s="51"/>
      <c r="AQ8" s="51"/>
      <c r="AR8" s="51"/>
      <c r="AS8" s="51"/>
      <c r="AT8" s="46">
        <f>データ!T6</f>
        <v>230.3</v>
      </c>
      <c r="AU8" s="46"/>
      <c r="AV8" s="46"/>
      <c r="AW8" s="46"/>
      <c r="AX8" s="46"/>
      <c r="AY8" s="46"/>
      <c r="AZ8" s="46"/>
      <c r="BA8" s="46"/>
      <c r="BB8" s="46">
        <f>データ!U6</f>
        <v>25.62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23.54</v>
      </c>
      <c r="Q10" s="46"/>
      <c r="R10" s="46"/>
      <c r="S10" s="46"/>
      <c r="T10" s="46"/>
      <c r="U10" s="46"/>
      <c r="V10" s="46"/>
      <c r="W10" s="46">
        <f>データ!Q6</f>
        <v>63.04</v>
      </c>
      <c r="X10" s="46"/>
      <c r="Y10" s="46"/>
      <c r="Z10" s="46"/>
      <c r="AA10" s="46"/>
      <c r="AB10" s="46"/>
      <c r="AC10" s="46"/>
      <c r="AD10" s="51">
        <f>データ!R6</f>
        <v>2860</v>
      </c>
      <c r="AE10" s="51"/>
      <c r="AF10" s="51"/>
      <c r="AG10" s="51"/>
      <c r="AH10" s="51"/>
      <c r="AI10" s="51"/>
      <c r="AJ10" s="51"/>
      <c r="AK10" s="2"/>
      <c r="AL10" s="51">
        <f>データ!V6</f>
        <v>1369</v>
      </c>
      <c r="AM10" s="51"/>
      <c r="AN10" s="51"/>
      <c r="AO10" s="51"/>
      <c r="AP10" s="51"/>
      <c r="AQ10" s="51"/>
      <c r="AR10" s="51"/>
      <c r="AS10" s="51"/>
      <c r="AT10" s="46">
        <f>データ!W6</f>
        <v>0.72</v>
      </c>
      <c r="AU10" s="46"/>
      <c r="AV10" s="46"/>
      <c r="AW10" s="46"/>
      <c r="AX10" s="46"/>
      <c r="AY10" s="46"/>
      <c r="AZ10" s="46"/>
      <c r="BA10" s="46"/>
      <c r="BB10" s="46">
        <f>データ!X6</f>
        <v>1901.39</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DEn02brsMY5/RH+i9tECjTd6fOURyq5wiezcSollEBdhrGBvuxW/HDvCtyYzhGGjX4wegDqpnGC4LbHeZkIttw==" saltValue="BAvAMsQZivuWaRkzGUtX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23078</v>
      </c>
      <c r="D6" s="33">
        <f t="shared" si="3"/>
        <v>47</v>
      </c>
      <c r="E6" s="33">
        <f t="shared" si="3"/>
        <v>17</v>
      </c>
      <c r="F6" s="33">
        <f t="shared" si="3"/>
        <v>4</v>
      </c>
      <c r="G6" s="33">
        <f t="shared" si="3"/>
        <v>0</v>
      </c>
      <c r="H6" s="33" t="str">
        <f t="shared" si="3"/>
        <v>青森県　外ヶ浜町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23.54</v>
      </c>
      <c r="Q6" s="34">
        <f t="shared" si="3"/>
        <v>63.04</v>
      </c>
      <c r="R6" s="34">
        <f t="shared" si="3"/>
        <v>2860</v>
      </c>
      <c r="S6" s="34">
        <f t="shared" si="3"/>
        <v>5901</v>
      </c>
      <c r="T6" s="34">
        <f t="shared" si="3"/>
        <v>230.3</v>
      </c>
      <c r="U6" s="34">
        <f t="shared" si="3"/>
        <v>25.62</v>
      </c>
      <c r="V6" s="34">
        <f t="shared" si="3"/>
        <v>1369</v>
      </c>
      <c r="W6" s="34">
        <f t="shared" si="3"/>
        <v>0.72</v>
      </c>
      <c r="X6" s="34">
        <f t="shared" si="3"/>
        <v>1901.39</v>
      </c>
      <c r="Y6" s="35">
        <f>IF(Y7="",NA(),Y7)</f>
        <v>93.53</v>
      </c>
      <c r="Z6" s="35">
        <f t="shared" ref="Z6:AH6" si="4">IF(Z7="",NA(),Z7)</f>
        <v>84.33</v>
      </c>
      <c r="AA6" s="35">
        <f t="shared" si="4"/>
        <v>93.38</v>
      </c>
      <c r="AB6" s="35">
        <f t="shared" si="4"/>
        <v>89.61</v>
      </c>
      <c r="AC6" s="35">
        <f t="shared" si="4"/>
        <v>87.84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8661.26</v>
      </c>
      <c r="BJ6" s="35">
        <f t="shared" si="7"/>
        <v>8412.35</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63.4</v>
      </c>
      <c r="BR6" s="35">
        <f t="shared" ref="BR6:BZ6" si="8">IF(BR7="",NA(),BR7)</f>
        <v>51.05</v>
      </c>
      <c r="BS6" s="35">
        <f t="shared" si="8"/>
        <v>55.74</v>
      </c>
      <c r="BT6" s="35">
        <f t="shared" si="8"/>
        <v>46.79</v>
      </c>
      <c r="BU6" s="35">
        <f t="shared" si="8"/>
        <v>60.23</v>
      </c>
      <c r="BV6" s="35">
        <f t="shared" si="8"/>
        <v>49.22</v>
      </c>
      <c r="BW6" s="35">
        <f t="shared" si="8"/>
        <v>53.7</v>
      </c>
      <c r="BX6" s="35">
        <f t="shared" si="8"/>
        <v>61.54</v>
      </c>
      <c r="BY6" s="35">
        <f t="shared" si="8"/>
        <v>63.97</v>
      </c>
      <c r="BZ6" s="35">
        <f t="shared" si="8"/>
        <v>59.67</v>
      </c>
      <c r="CA6" s="34" t="str">
        <f>IF(CA7="","",IF(CA7="-","【-】","【"&amp;SUBSTITUTE(TEXT(CA7,"#,##0.00"),"-","△")&amp;"】"))</f>
        <v>【74.17】</v>
      </c>
      <c r="CB6" s="35">
        <f>IF(CB7="",NA(),CB7)</f>
        <v>322.91000000000003</v>
      </c>
      <c r="CC6" s="35">
        <f t="shared" ref="CC6:CK6" si="9">IF(CC7="",NA(),CC7)</f>
        <v>333.9</v>
      </c>
      <c r="CD6" s="35">
        <f t="shared" si="9"/>
        <v>285.35000000000002</v>
      </c>
      <c r="CE6" s="35">
        <f t="shared" si="9"/>
        <v>341.47</v>
      </c>
      <c r="CF6" s="35">
        <f t="shared" si="9"/>
        <v>264.7</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8.68</v>
      </c>
      <c r="CN6" s="35">
        <f t="shared" ref="CN6:CV6" si="10">IF(CN7="",NA(),CN7)</f>
        <v>8.68</v>
      </c>
      <c r="CO6" s="35">
        <f t="shared" si="10"/>
        <v>11.42</v>
      </c>
      <c r="CP6" s="35">
        <f t="shared" si="10"/>
        <v>12.32</v>
      </c>
      <c r="CQ6" s="35">
        <f t="shared" si="10"/>
        <v>9</v>
      </c>
      <c r="CR6" s="35">
        <f t="shared" si="10"/>
        <v>36.65</v>
      </c>
      <c r="CS6" s="35">
        <f t="shared" si="10"/>
        <v>37.72</v>
      </c>
      <c r="CT6" s="35">
        <f t="shared" si="10"/>
        <v>37.08</v>
      </c>
      <c r="CU6" s="35">
        <f t="shared" si="10"/>
        <v>37.46</v>
      </c>
      <c r="CV6" s="35">
        <f t="shared" si="10"/>
        <v>37.65</v>
      </c>
      <c r="CW6" s="34" t="str">
        <f>IF(CW7="","",IF(CW7="-","【-】","【"&amp;SUBSTITUTE(TEXT(CW7,"#,##0.00"),"-","△")&amp;"】"))</f>
        <v>【42.86】</v>
      </c>
      <c r="CX6" s="35">
        <f>IF(CX7="",NA(),CX7)</f>
        <v>46.38</v>
      </c>
      <c r="CY6" s="35">
        <f t="shared" ref="CY6:DG6" si="11">IF(CY7="",NA(),CY7)</f>
        <v>49.77</v>
      </c>
      <c r="CZ6" s="35">
        <f t="shared" si="11"/>
        <v>39.130000000000003</v>
      </c>
      <c r="DA6" s="35">
        <f t="shared" si="11"/>
        <v>36</v>
      </c>
      <c r="DB6" s="35">
        <f t="shared" si="11"/>
        <v>34.619999999999997</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23078</v>
      </c>
      <c r="D7" s="37">
        <v>47</v>
      </c>
      <c r="E7" s="37">
        <v>17</v>
      </c>
      <c r="F7" s="37">
        <v>4</v>
      </c>
      <c r="G7" s="37">
        <v>0</v>
      </c>
      <c r="H7" s="37" t="s">
        <v>97</v>
      </c>
      <c r="I7" s="37" t="s">
        <v>98</v>
      </c>
      <c r="J7" s="37" t="s">
        <v>99</v>
      </c>
      <c r="K7" s="37" t="s">
        <v>100</v>
      </c>
      <c r="L7" s="37" t="s">
        <v>101</v>
      </c>
      <c r="M7" s="37" t="s">
        <v>102</v>
      </c>
      <c r="N7" s="38" t="s">
        <v>103</v>
      </c>
      <c r="O7" s="38" t="s">
        <v>104</v>
      </c>
      <c r="P7" s="38">
        <v>23.54</v>
      </c>
      <c r="Q7" s="38">
        <v>63.04</v>
      </c>
      <c r="R7" s="38">
        <v>2860</v>
      </c>
      <c r="S7" s="38">
        <v>5901</v>
      </c>
      <c r="T7" s="38">
        <v>230.3</v>
      </c>
      <c r="U7" s="38">
        <v>25.62</v>
      </c>
      <c r="V7" s="38">
        <v>1369</v>
      </c>
      <c r="W7" s="38">
        <v>0.72</v>
      </c>
      <c r="X7" s="38">
        <v>1901.39</v>
      </c>
      <c r="Y7" s="38">
        <v>93.53</v>
      </c>
      <c r="Z7" s="38">
        <v>84.33</v>
      </c>
      <c r="AA7" s="38">
        <v>93.38</v>
      </c>
      <c r="AB7" s="38">
        <v>89.61</v>
      </c>
      <c r="AC7" s="38">
        <v>87.84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8661.26</v>
      </c>
      <c r="BJ7" s="38">
        <v>8412.35</v>
      </c>
      <c r="BK7" s="38">
        <v>1673.47</v>
      </c>
      <c r="BL7" s="38">
        <v>1592.72</v>
      </c>
      <c r="BM7" s="38">
        <v>1223.96</v>
      </c>
      <c r="BN7" s="38">
        <v>1269.1500000000001</v>
      </c>
      <c r="BO7" s="38">
        <v>1087.96</v>
      </c>
      <c r="BP7" s="38">
        <v>1218.7</v>
      </c>
      <c r="BQ7" s="38">
        <v>63.4</v>
      </c>
      <c r="BR7" s="38">
        <v>51.05</v>
      </c>
      <c r="BS7" s="38">
        <v>55.74</v>
      </c>
      <c r="BT7" s="38">
        <v>46.79</v>
      </c>
      <c r="BU7" s="38">
        <v>60.23</v>
      </c>
      <c r="BV7" s="38">
        <v>49.22</v>
      </c>
      <c r="BW7" s="38">
        <v>53.7</v>
      </c>
      <c r="BX7" s="38">
        <v>61.54</v>
      </c>
      <c r="BY7" s="38">
        <v>63.97</v>
      </c>
      <c r="BZ7" s="38">
        <v>59.67</v>
      </c>
      <c r="CA7" s="38">
        <v>74.17</v>
      </c>
      <c r="CB7" s="38">
        <v>322.91000000000003</v>
      </c>
      <c r="CC7" s="38">
        <v>333.9</v>
      </c>
      <c r="CD7" s="38">
        <v>285.35000000000002</v>
      </c>
      <c r="CE7" s="38">
        <v>341.47</v>
      </c>
      <c r="CF7" s="38">
        <v>264.7</v>
      </c>
      <c r="CG7" s="38">
        <v>332.02</v>
      </c>
      <c r="CH7" s="38">
        <v>300.35000000000002</v>
      </c>
      <c r="CI7" s="38">
        <v>267.86</v>
      </c>
      <c r="CJ7" s="38">
        <v>256.82</v>
      </c>
      <c r="CK7" s="38">
        <v>270.60000000000002</v>
      </c>
      <c r="CL7" s="38">
        <v>218.56</v>
      </c>
      <c r="CM7" s="38">
        <v>8.68</v>
      </c>
      <c r="CN7" s="38">
        <v>8.68</v>
      </c>
      <c r="CO7" s="38">
        <v>11.42</v>
      </c>
      <c r="CP7" s="38">
        <v>12.32</v>
      </c>
      <c r="CQ7" s="38">
        <v>9</v>
      </c>
      <c r="CR7" s="38">
        <v>36.65</v>
      </c>
      <c r="CS7" s="38">
        <v>37.72</v>
      </c>
      <c r="CT7" s="38">
        <v>37.08</v>
      </c>
      <c r="CU7" s="38">
        <v>37.46</v>
      </c>
      <c r="CV7" s="38">
        <v>37.65</v>
      </c>
      <c r="CW7" s="38">
        <v>42.86</v>
      </c>
      <c r="CX7" s="38">
        <v>46.38</v>
      </c>
      <c r="CY7" s="38">
        <v>49.77</v>
      </c>
      <c r="CZ7" s="38">
        <v>39.130000000000003</v>
      </c>
      <c r="DA7" s="38">
        <v>36</v>
      </c>
      <c r="DB7" s="38">
        <v>34.619999999999997</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2021-01-25T00:43:41Z</cp:lastPrinted>
  <dcterms:created xsi:type="dcterms:W3CDTF">2020-12-04T02:52:24Z</dcterms:created>
  <dcterms:modified xsi:type="dcterms:W3CDTF">2021-02-11T02:08:38Z</dcterms:modified>
  <cp:category/>
</cp:coreProperties>
</file>