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14_外ヶ浜町\04_確定版\"/>
    </mc:Choice>
  </mc:AlternateContent>
  <xr:revisionPtr revIDLastSave="0" documentId="13_ncr:1_{8A19C9D7-7719-456F-B631-FF976BF6FCAE}" xr6:coauthVersionLast="36" xr6:coauthVersionMax="36" xr10:uidLastSave="{00000000-0000-0000-0000-000000000000}"/>
  <workbookProtection workbookAlgorithmName="SHA-512" workbookHashValue="BE9nGEtoXC7fPeK0uLCwDIV05wL5PY7XOt6SOg5G1cuba7U/YfOZdmranns72AuK0WjXnAtPMkOgnG7tS3rm0w==" workbookSaltValue="lHmZnbdIGVWvbRLDMBqZi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I10" i="4" s="1"/>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B10" i="4"/>
  <c r="BB8" i="4"/>
  <c r="AL8" i="4"/>
  <c r="AD8" i="4"/>
  <c r="P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<sst xmlns="http://schemas.openxmlformats.org/spreadsheetml/2006/main" count="236" uniqueCount="118">
  <si>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</si>
  <si>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</si>
  <si>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</si>
  <si>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</si>
  <si>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</si>
  <si>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</si>
  <si>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</si>
  <si>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</si>
  <si>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</si>
  <si>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</si>
  <si>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</si>
  <si>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</si>
  <si>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</si>
  <si>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</si>
  <si>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</si>
  <si>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</si>
  <si>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</si>
  <si>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</si>
  <si>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</si>
  <si>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</si>
  <si>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</si>
  <si>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</si>
  <si>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</si>
  <si>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</si>
  <si>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</si>
  <si>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</si>
  <si>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</si>
  <si>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</si>
  <si>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</si>
  <si>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</si>
  <si>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</si>
  <si>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</si>
  <si>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</si>
  <si>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</si>
  <si>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</si>
  <si>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</si>
  <si>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</si>
  <si>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</si>
  <si>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</si>
  <si>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</si>
  <si>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</si>
  <si>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</si>
  <si>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</si>
  <si>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</si>
  <si>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</si>
  <si>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</si>
  <si>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</si>
  <si>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</si>
  <si>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</si>
  <si>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</si>
  <si>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</si>
  <si>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</si>
  <si>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</si>
  <si>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</si>
  <si>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</si>
  <si>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</si>
  <si>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</si>
  <si>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</si>
  <si>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</si>
  <si>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</si>
  <si>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</si>
  <si>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</si>
  <si>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</si>
  <si>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</si>
  <si>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</si>
  <si>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</si>
  <si>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</si>
  <si>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</si>
  <si>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</si>
  <si>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</si>
  <si>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</si>
  <si>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</si>
  <si>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</si>
  <si>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</si>
  <si>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</si>
  <si>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</si>
  <si>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</si>
  <si>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</si>
  <si>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</si>
  <si>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</si>
  <si>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</si>
  <si>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</si>
  <si>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</si>
  <si>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</si>
  <si>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</si>
  <si>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</si>
  <si>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</si>
  <si>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</si>
  <si>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</si>
  <si>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</si>
  <si>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</si>
  <si>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</si>
  <si>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</si>
  <si>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</si>
  <si>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</si>
  <si>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</si>
  <si>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</si>
  <si>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</si>
  <si>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</si>
  <si>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</si>
  <si>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</si>
  <si>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</si>
  <si>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</si>
  <si>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</si>
  <si>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</si>
  <si>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</si>
  <si>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</si>
  <si>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</si>
  <si>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</si>
  <si>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</si>
  <si>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</si>
  <si>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</si>
  <si>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</si>
  <si>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</si>
  <si>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</si>
  <si>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10年未満であるため、自然災害等の緊急性がある場合以外は更新を行わない。10年経過後には、機能を継続的に発揮できるようにするため、ストックマネジメント計画を策定し施設の長寿命化を図っていく。改築等の財源の確保や経営に与える影響等を踏まえた分析をしながら、長期的な視点で施設の維持管理を行っていく。</t>
    <rPh sb="1" eb="3">
      <t>キョウヨウ</t>
    </rPh>
    <rPh sb="3" eb="5">
      <t>カイシ</t>
    </rPh>
    <phoneticPr fontId="4"/>
  </si>
  <si>
    <t>　企業債残高が多く、収入の大部分を一般会計からの繰入金が占めていること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施設の老朽化対策については、今後の施設更新・改築にあたり、事業費の大幅な増加が見込まれるため、適正な財源の確保や投資計画の見直しをしながら事業を進めていく。</t>
    <rPh sb="1" eb="3">
      <t>キギョウ</t>
    </rPh>
    <rPh sb="3" eb="4">
      <t>サイ</t>
    </rPh>
    <rPh sb="4" eb="6">
      <t>ザンダカ</t>
    </rPh>
    <rPh sb="7" eb="8">
      <t>オオ</t>
    </rPh>
    <rPh sb="10" eb="12">
      <t>シュウニュウ</t>
    </rPh>
    <rPh sb="13" eb="16">
      <t>ダイブブン</t>
    </rPh>
    <rPh sb="17" eb="19">
      <t>イッパン</t>
    </rPh>
    <rPh sb="19" eb="21">
      <t>カイケイ</t>
    </rPh>
    <rPh sb="24" eb="26">
      <t>クリイレ</t>
    </rPh>
    <rPh sb="26" eb="27">
      <t>キン</t>
    </rPh>
    <rPh sb="28" eb="29">
      <t>シ</t>
    </rPh>
    <rPh sb="40" eb="42">
      <t>ヒジョウ</t>
    </rPh>
    <rPh sb="43" eb="44">
      <t>キビ</t>
    </rPh>
    <rPh sb="46" eb="48">
      <t>ケイエイ</t>
    </rPh>
    <rPh sb="48" eb="50">
      <t>ジョウタイ</t>
    </rPh>
    <rPh sb="56" eb="59">
      <t>シヨウリョウ</t>
    </rPh>
    <rPh sb="60" eb="62">
      <t>オスイ</t>
    </rPh>
    <rPh sb="62" eb="64">
      <t>ショリ</t>
    </rPh>
    <rPh sb="64" eb="65">
      <t>ヒ</t>
    </rPh>
    <rPh sb="65" eb="66">
      <t>トウ</t>
    </rPh>
    <rPh sb="67" eb="69">
      <t>ミナオ</t>
    </rPh>
    <rPh sb="71" eb="73">
      <t>ケントウ</t>
    </rPh>
    <rPh sb="80" eb="82">
      <t>ヒツヨウ</t>
    </rPh>
    <rPh sb="84" eb="85">
      <t>カンガ</t>
    </rPh>
    <rPh sb="90" eb="92">
      <t>ゲンジョウ</t>
    </rPh>
    <rPh sb="93" eb="95">
      <t>ハアク</t>
    </rPh>
    <rPh sb="97" eb="99">
      <t>ショウライ</t>
    </rPh>
    <rPh sb="100" eb="102">
      <t>ミコ</t>
    </rPh>
    <rPh sb="103" eb="104">
      <t>トウ</t>
    </rPh>
    <rPh sb="105" eb="106">
      <t>フ</t>
    </rPh>
    <rPh sb="109" eb="110">
      <t>ウエ</t>
    </rPh>
    <rPh sb="112" eb="114">
      <t>ケイエイ</t>
    </rPh>
    <rPh sb="114" eb="116">
      <t>カイゼン</t>
    </rPh>
    <rPh sb="117" eb="118">
      <t>ム</t>
    </rPh>
    <rPh sb="120" eb="121">
      <t>ト</t>
    </rPh>
    <rPh sb="122" eb="123">
      <t>ク</t>
    </rPh>
    <rPh sb="125" eb="126">
      <t>オコナ</t>
    </rPh>
    <rPh sb="133" eb="135">
      <t>シセツ</t>
    </rPh>
    <rPh sb="136" eb="139">
      <t>ロウキュウカ</t>
    </rPh>
    <rPh sb="139" eb="141">
      <t>タイサク</t>
    </rPh>
    <rPh sb="147" eb="149">
      <t>コンゴ</t>
    </rPh>
    <rPh sb="150" eb="152">
      <t>シセツ</t>
    </rPh>
    <rPh sb="152" eb="154">
      <t>コウシン</t>
    </rPh>
    <rPh sb="155" eb="157">
      <t>カイチク</t>
    </rPh>
    <rPh sb="162" eb="165">
      <t>ジギョウヒ</t>
    </rPh>
    <rPh sb="166" eb="168">
      <t>オオハバ</t>
    </rPh>
    <rPh sb="169" eb="171">
      <t>ゾウカ</t>
    </rPh>
    <rPh sb="172" eb="174">
      <t>ミコ</t>
    </rPh>
    <rPh sb="180" eb="182">
      <t>テキセイ</t>
    </rPh>
    <rPh sb="183" eb="185">
      <t>ザイゲン</t>
    </rPh>
    <rPh sb="186" eb="188">
      <t>カクホ</t>
    </rPh>
    <rPh sb="189" eb="191">
      <t>トウシ</t>
    </rPh>
    <rPh sb="191" eb="193">
      <t>ケイカク</t>
    </rPh>
    <rPh sb="194" eb="196">
      <t>ミナオ</t>
    </rPh>
    <rPh sb="202" eb="204">
      <t>ジギョウ</t>
    </rPh>
    <rPh sb="205" eb="206">
      <t>スス</t>
    </rPh>
    <phoneticPr fontId="4"/>
  </si>
  <si>
    <t>　収益的収支比率は100％を下回っており、昨年とほぼ同様の比率であるため、不足分を一般会計からの繰入金によって補填している状況にある。
　企業債残高対事業規模比率も昨年とほぼ同様の比率であり、今年は類似団体の約9倍の比率となっている。これは、事業規模を大きく上回る企業債残高であり、厳しい財政状態である。
　経費回収率は類似団体をやや上回っているが、昨年に比べて減少している。処理区域内は世帯数の減少と高齢世帯の増加が著しいため、下水道の加入促進を行い、水洗化率の向上に努めているものの、大幅な料金収入の増加を見込めない状況である。今後は、使用料や汚水処理費等の見直しを検討していく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</si>
</sst>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F9-403D-91C6-6EA6E82412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formatCode="#,##0.00;&quot;△&quot;#,##0.00">
                  <c:v>0</c:v>
                </c:pt>
              </c:numCache>
            </c:numRef>
          </c:val>
          <c:smooth val="0"/>
          <c:extLst>
            <c:ext xmlns:c16="http://schemas.microsoft.com/office/drawing/2014/chart" uri="{C3380CC4-5D6E-409C-BE32-E72D297353CC}">
              <c16:uniqueId val="{00000001-39F9-403D-91C6-6EA6E82412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c:v>
                </c:pt>
                <c:pt idx="1">
                  <c:v>42</c:v>
                </c:pt>
                <c:pt idx="2">
                  <c:v>46.8</c:v>
                </c:pt>
                <c:pt idx="3">
                  <c:v>49</c:v>
                </c:pt>
                <c:pt idx="4">
                  <c:v>47.2</c:v>
                </c:pt>
              </c:numCache>
            </c:numRef>
          </c:val>
          <c:extLst>
            <c:ext xmlns:c16="http://schemas.microsoft.com/office/drawing/2014/chart" uri="{C3380CC4-5D6E-409C-BE32-E72D297353CC}">
              <c16:uniqueId val="{00000000-512A-401F-A47F-2A836BF564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39.51</c:v>
                </c:pt>
              </c:numCache>
            </c:numRef>
          </c:val>
          <c:smooth val="0"/>
          <c:extLst>
            <c:ext xmlns:c16="http://schemas.microsoft.com/office/drawing/2014/chart" uri="{C3380CC4-5D6E-409C-BE32-E72D297353CC}">
              <c16:uniqueId val="{00000001-512A-401F-A47F-2A836BF564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61.7</c:v>
                </c:pt>
                <c:pt idx="1">
                  <c:v>69.87</c:v>
                </c:pt>
                <c:pt idx="2">
                  <c:v>74.150000000000006</c:v>
                </c:pt>
                <c:pt idx="3">
                  <c:v>39.01</c:v>
                </c:pt>
                <c:pt idx="4">
                  <c:v>39.659999999999997</c:v>
                </c:pt>
              </c:numCache>
            </c:numRef>
          </c:val>
          <c:extLst>
            <c:ext xmlns:c16="http://schemas.microsoft.com/office/drawing/2014/chart" uri="{C3380CC4-5D6E-409C-BE32-E72D297353CC}">
              <c16:uniqueId val="{00000000-8BF0-4079-8D83-AA4C39809F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61.03</c:v>
                </c:pt>
              </c:numCache>
            </c:numRef>
          </c:val>
          <c:smooth val="0"/>
          <c:extLst>
            <c:ext xmlns:c16="http://schemas.microsoft.com/office/drawing/2014/chart" uri="{C3380CC4-5D6E-409C-BE32-E72D297353CC}">
              <c16:uniqueId val="{00000001-8BF0-4079-8D83-AA4C39809F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100.83</c:v>
                </c:pt>
                <c:pt idx="1">
                  <c:v>88.05</c:v>
                </c:pt>
                <c:pt idx="2">
                  <c:v>94.97</c:v>
                </c:pt>
                <c:pt idx="3">
                  <c:v>86.56</c:v>
                </c:pt>
                <c:pt idx="4">
                  <c:v>82.06</c:v>
                </c:pt>
              </c:numCache>
            </c:numRef>
          </c:val>
          <c:extLst>
            <c:ext xmlns:c16="http://schemas.microsoft.com/office/drawing/2014/chart" uri="{C3380CC4-5D6E-409C-BE32-E72D297353CC}">
              <c16:uniqueId val="{00000000-7724-468D-A17D-9FE5EE80BB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24-468D-A17D-9FE5EE80BB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6-447D-9786-AE05DCB784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6-447D-9786-AE05DCB784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D1-45A4-AE84-57E734C839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1-45A4-AE84-57E734C839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F2-4A40-8780-3579EEED4D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F2-4A40-8780-3579EEED4D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F7-40CE-A1B0-B9C4FC9E12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F7-40CE-A1B0-B9C4FC9E12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9019.42</c:v>
                </c:pt>
                <c:pt idx="4" formatCode="#,##0.00;&quot;△&quot;#,##0.00;&quot;-&quot;">
                  <c:v>9083.2000000000007</c:v>
                </c:pt>
              </c:numCache>
            </c:numRef>
          </c:val>
          <c:extLst>
            <c:ext xmlns:c16="http://schemas.microsoft.com/office/drawing/2014/chart" uri="{C3380CC4-5D6E-409C-BE32-E72D297353CC}">
              <c16:uniqueId val="{00000000-6546-4677-BF27-8896E74FE8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808.77</c:v>
                </c:pt>
              </c:numCache>
            </c:numRef>
          </c:val>
          <c:smooth val="0"/>
          <c:extLst>
            <c:ext xmlns:c16="http://schemas.microsoft.com/office/drawing/2014/chart" uri="{C3380CC4-5D6E-409C-BE32-E72D297353CC}">
              <c16:uniqueId val="{00000001-6546-4677-BF27-8896E74FE8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52.97</c:v>
                </c:pt>
                <c:pt idx="1">
                  <c:v>58.54</c:v>
                </c:pt>
                <c:pt idx="2">
                  <c:v>61.48</c:v>
                </c:pt>
                <c:pt idx="3">
                  <c:v>77.47</c:v>
                </c:pt>
                <c:pt idx="4">
                  <c:v>61.5</c:v>
                </c:pt>
              </c:numCache>
            </c:numRef>
          </c:val>
          <c:extLst>
            <c:ext xmlns:c16="http://schemas.microsoft.com/office/drawing/2014/chart" uri="{C3380CC4-5D6E-409C-BE32-E72D297353CC}">
              <c16:uniqueId val="{00000000-6E5E-4C30-BFB4-BD74E6E8E4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48.2</c:v>
                </c:pt>
              </c:numCache>
            </c:numRef>
          </c:val>
          <c:smooth val="0"/>
          <c:extLst>
            <c:ext xmlns:c16="http://schemas.microsoft.com/office/drawing/2014/chart" uri="{C3380CC4-5D6E-409C-BE32-E72D297353CC}">
              <c16:uniqueId val="{00000001-6E5E-4C30-BFB4-BD74E6E8E4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289.39999999999998</c:v>
                </c:pt>
                <c:pt idx="1">
                  <c:v>279.08</c:v>
                </c:pt>
                <c:pt idx="2">
                  <c:v>245.27</c:v>
                </c:pt>
                <c:pt idx="3">
                  <c:v>194.57</c:v>
                </c:pt>
                <c:pt idx="4">
                  <c:v>246.63</c:v>
                </c:pt>
              </c:numCache>
            </c:numRef>
          </c:val>
          <c:extLst>
            <c:ext xmlns:c16="http://schemas.microsoft.com/office/drawing/2014/chart" uri="{C3380CC4-5D6E-409C-BE32-E72D297353CC}">
              <c16:uniqueId val="{00000000-1215-4042-A322-3F870E0076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345.96</c:v>
                </c:pt>
              </c:numCache>
            </c:numRef>
          </c:val>
          <c:smooth val="0"/>
          <c:extLst>
            <c:ext xmlns:c16="http://schemas.microsoft.com/office/drawing/2014/chart" uri="{C3380CC4-5D6E-409C-BE32-E72D297353CC}">
              <c16:uniqueId val="{00000001-1215-4042-A322-3F870E0076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V58" zoomScale="90" zoomScaleNormal="90" workbookViewId="0">
      <selection activeCell="BL66" activeCellId="2" sqref="BL16:BZ44 BL47:BZ63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外ヶ浜町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5901</v>
      </c>
      <c r="AM8" s="51"/>
      <c r="AN8" s="51"/>
      <c r="AO8" s="51"/>
      <c r="AP8" s="51"/>
      <c r="AQ8" s="51"/>
      <c r="AR8" s="51"/>
      <c r="AS8" s="51"/>
      <c r="AT8" s="46">
        <f>データ!T6</f>
        <v>230.3</v>
      </c>
      <c r="AU8" s="46"/>
      <c r="AV8" s="46"/>
      <c r="AW8" s="46"/>
      <c r="AX8" s="46"/>
      <c r="AY8" s="46"/>
      <c r="AZ8" s="46"/>
      <c r="BA8" s="46"/>
      <c r="BB8" s="46">
        <f>データ!U6</f>
        <v>25.62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23.28</v>
      </c>
      <c r="Q10" s="46"/>
      <c r="R10" s="46"/>
      <c r="S10" s="46"/>
      <c r="T10" s="46"/>
      <c r="U10" s="46"/>
      <c r="V10" s="46"/>
      <c r="W10" s="46">
        <f>データ!Q6</f>
        <v>89.95</v>
      </c>
      <c r="X10" s="46"/>
      <c r="Y10" s="46"/>
      <c r="Z10" s="46"/>
      <c r="AA10" s="46"/>
      <c r="AB10" s="46"/>
      <c r="AC10" s="46"/>
      <c r="AD10" s="51">
        <f>データ!R6</f>
        <v>2860</v>
      </c>
      <c r="AE10" s="51"/>
      <c r="AF10" s="51"/>
      <c r="AG10" s="51"/>
      <c r="AH10" s="51"/>
      <c r="AI10" s="51"/>
      <c r="AJ10" s="51"/>
      <c r="AK10" s="2"/>
      <c r="AL10" s="51">
        <f>データ!V6</f>
        <v>1354</v>
      </c>
      <c r="AM10" s="51"/>
      <c r="AN10" s="51"/>
      <c r="AO10" s="51"/>
      <c r="AP10" s="51"/>
      <c r="AQ10" s="51"/>
      <c r="AR10" s="51"/>
      <c r="AS10" s="51"/>
      <c r="AT10" s="46">
        <f>データ!W6</f>
        <v>0.71</v>
      </c>
      <c r="AU10" s="46"/>
      <c r="AV10" s="46"/>
      <c r="AW10" s="46"/>
      <c r="AX10" s="46"/>
      <c r="AY10" s="46"/>
      <c r="AZ10" s="46"/>
      <c r="BA10" s="46"/>
      <c r="BB10" s="46">
        <f>データ!X6</f>
        <v>1907.04</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6+xDsKfdxnsKx+CCxfy1IfRurVBNZ3gMMTB/Da90ataDayhySbxfzw8y5nF7pnaU7x2OWyQwXDctE46Zum7z9Q==" saltValue="JA4Ym33x9JpxXfqqUz5J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23078</v>
      </c>
      <c r="D6" s="33">
        <f t="shared" si="3"/>
        <v>47</v>
      </c>
      <c r="E6" s="33">
        <f t="shared" si="3"/>
        <v>17</v>
      </c>
      <c r="F6" s="33">
        <f t="shared" si="3"/>
        <v>1</v>
      </c>
      <c r="G6" s="33">
        <f t="shared" si="3"/>
        <v>0</v>
      </c>
      <c r="H6" s="33" t="str">
        <f t="shared" si="3"/>
        <v>青森県　外ヶ浜町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23.28</v>
      </c>
      <c r="Q6" s="34">
        <f t="shared" si="3"/>
        <v>89.95</v>
      </c>
      <c r="R6" s="34">
        <f t="shared" si="3"/>
        <v>2860</v>
      </c>
      <c r="S6" s="34">
        <f t="shared" si="3"/>
        <v>5901</v>
      </c>
      <c r="T6" s="34">
        <f t="shared" si="3"/>
        <v>230.3</v>
      </c>
      <c r="U6" s="34">
        <f t="shared" si="3"/>
        <v>25.62</v>
      </c>
      <c r="V6" s="34">
        <f t="shared" si="3"/>
        <v>1354</v>
      </c>
      <c r="W6" s="34">
        <f t="shared" si="3"/>
        <v>0.71</v>
      </c>
      <c r="X6" s="34">
        <f t="shared" si="3"/>
        <v>1907.04</v>
      </c>
      <c r="Y6" s="35">
        <f>IF(Y7="",NA(),Y7)</f>
        <v>100.83</v>
      </c>
      <c r="Z6" s="35">
        <f t="shared" ref="Z6:AH6" si="4">IF(Z7="",NA(),Z7)</f>
        <v>88.05</v>
      </c>
      <c r="AA6" s="35">
        <f t="shared" si="4"/>
        <v>94.97</v>
      </c>
      <c r="AB6" s="35">
        <f t="shared" si="4"/>
        <v>86.56</v>
      </c>
      <c r="AC6" s="35">
        <f t="shared" si="4"/>
        <v>82.06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9019.42</v>
      </c>
      <c r="BJ6" s="35">
        <f t="shared" si="7"/>
        <v>9083.2000000000007</v>
      </c>
      <c r="BK6" s="35">
        <f t="shared" si="7"/>
        <v>1824.34</v>
      </c>
      <c r="BL6" s="35">
        <f t="shared" si="7"/>
        <v>1604.64</v>
      </c>
      <c r="BM6" s="35">
        <f t="shared" si="7"/>
        <v>1217.7</v>
      </c>
      <c r="BN6" s="35">
        <f t="shared" si="7"/>
        <v>1689.65</v>
      </c>
      <c r="BO6" s="35">
        <f t="shared" si="7"/>
        <v>808.77</v>
      </c>
      <c r="BP6" s="34" t="str">
        <f>IF(BP7="","",IF(BP7="-","【-】","【"&amp;SUBSTITUTE(TEXT(BP7,"#,##0.00"),"-","△")&amp;"】"))</f>
        <v>【682.51】</v>
      </c>
      <c r="BQ6" s="35">
        <f>IF(BQ7="",NA(),BQ7)</f>
        <v>52.97</v>
      </c>
      <c r="BR6" s="35">
        <f t="shared" ref="BR6:BZ6" si="8">IF(BR7="",NA(),BR7)</f>
        <v>58.54</v>
      </c>
      <c r="BS6" s="35">
        <f t="shared" si="8"/>
        <v>61.48</v>
      </c>
      <c r="BT6" s="35">
        <f t="shared" si="8"/>
        <v>77.47</v>
      </c>
      <c r="BU6" s="35">
        <f t="shared" si="8"/>
        <v>61.5</v>
      </c>
      <c r="BV6" s="35">
        <f t="shared" si="8"/>
        <v>54.16</v>
      </c>
      <c r="BW6" s="35">
        <f t="shared" si="8"/>
        <v>60.01</v>
      </c>
      <c r="BX6" s="35">
        <f t="shared" si="8"/>
        <v>66.680000000000007</v>
      </c>
      <c r="BY6" s="35">
        <f t="shared" si="8"/>
        <v>58.12</v>
      </c>
      <c r="BZ6" s="35">
        <f t="shared" si="8"/>
        <v>48.2</v>
      </c>
      <c r="CA6" s="34" t="str">
        <f>IF(CA7="","",IF(CA7="-","【-】","【"&amp;SUBSTITUTE(TEXT(CA7,"#,##0.00"),"-","△")&amp;"】"))</f>
        <v>【100.34】</v>
      </c>
      <c r="CB6" s="35">
        <f>IF(CB7="",NA(),CB7)</f>
        <v>289.39999999999998</v>
      </c>
      <c r="CC6" s="35">
        <f t="shared" ref="CC6:CK6" si="9">IF(CC7="",NA(),CC7)</f>
        <v>279.08</v>
      </c>
      <c r="CD6" s="35">
        <f t="shared" si="9"/>
        <v>245.27</v>
      </c>
      <c r="CE6" s="35">
        <f t="shared" si="9"/>
        <v>194.57</v>
      </c>
      <c r="CF6" s="35">
        <f t="shared" si="9"/>
        <v>246.63</v>
      </c>
      <c r="CG6" s="35">
        <f t="shared" si="9"/>
        <v>307.56</v>
      </c>
      <c r="CH6" s="35">
        <f t="shared" si="9"/>
        <v>277.67</v>
      </c>
      <c r="CI6" s="35">
        <f t="shared" si="9"/>
        <v>260.11</v>
      </c>
      <c r="CJ6" s="35">
        <f t="shared" si="9"/>
        <v>304.98</v>
      </c>
      <c r="CK6" s="35">
        <f t="shared" si="9"/>
        <v>345.96</v>
      </c>
      <c r="CL6" s="34" t="str">
        <f>IF(CL7="","",IF(CL7="-","【-】","【"&amp;SUBSTITUTE(TEXT(CL7,"#,##0.00"),"-","△")&amp;"】"))</f>
        <v>【136.15】</v>
      </c>
      <c r="CM6" s="35">
        <f>IF(CM7="",NA(),CM7)</f>
        <v>42</v>
      </c>
      <c r="CN6" s="35">
        <f t="shared" ref="CN6:CV6" si="10">IF(CN7="",NA(),CN7)</f>
        <v>42</v>
      </c>
      <c r="CO6" s="35">
        <f t="shared" si="10"/>
        <v>46.8</v>
      </c>
      <c r="CP6" s="35">
        <f t="shared" si="10"/>
        <v>49</v>
      </c>
      <c r="CQ6" s="35">
        <f t="shared" si="10"/>
        <v>47.2</v>
      </c>
      <c r="CR6" s="35">
        <f t="shared" si="10"/>
        <v>39.869999999999997</v>
      </c>
      <c r="CS6" s="35">
        <f t="shared" si="10"/>
        <v>41.28</v>
      </c>
      <c r="CT6" s="35">
        <f t="shared" si="10"/>
        <v>41.45</v>
      </c>
      <c r="CU6" s="35">
        <f t="shared" si="10"/>
        <v>36.97</v>
      </c>
      <c r="CV6" s="35">
        <f t="shared" si="10"/>
        <v>39.51</v>
      </c>
      <c r="CW6" s="34" t="str">
        <f>IF(CW7="","",IF(CW7="-","【-】","【"&amp;SUBSTITUTE(TEXT(CW7,"#,##0.00"),"-","△")&amp;"】"))</f>
        <v>【59.64】</v>
      </c>
      <c r="CX6" s="35">
        <f>IF(CX7="",NA(),CX7)</f>
        <v>61.7</v>
      </c>
      <c r="CY6" s="35">
        <f t="shared" ref="CY6:DG6" si="11">IF(CY7="",NA(),CY7)</f>
        <v>69.87</v>
      </c>
      <c r="CZ6" s="35">
        <f t="shared" si="11"/>
        <v>74.150000000000006</v>
      </c>
      <c r="DA6" s="35">
        <f t="shared" si="11"/>
        <v>39.01</v>
      </c>
      <c r="DB6" s="35">
        <f t="shared" si="11"/>
        <v>39.659999999999997</v>
      </c>
      <c r="DC6" s="35">
        <f t="shared" si="11"/>
        <v>61.37</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4">
        <f t="shared" si="14"/>
        <v>0</v>
      </c>
      <c r="EO6" s="34" t="str">
        <f>IF(EO7="","",IF(EO7="-","【-】","【"&amp;SUBSTITUTE(TEXT(EO7,"#,##0.00"),"-","△")&amp;"】"))</f>
        <v>【0.22】</v>
      </c>
    </row>
    <row r="7" spans="1:145" s="36" customFormat="1" x14ac:dyDescent="0.15">
      <c r="A7" s="28"/>
      <c r="B7" s="37">
        <v>2019</v>
      </c>
      <c r="C7" s="37">
        <v>23078</v>
      </c>
      <c r="D7" s="37">
        <v>47</v>
      </c>
      <c r="E7" s="37">
        <v>17</v>
      </c>
      <c r="F7" s="37">
        <v>1</v>
      </c>
      <c r="G7" s="37">
        <v>0</v>
      </c>
      <c r="H7" s="37" t="s">
        <v>97</v>
      </c>
      <c r="I7" s="37" t="s">
        <v>98</v>
      </c>
      <c r="J7" s="37" t="s">
        <v>99</v>
      </c>
      <c r="K7" s="37" t="s">
        <v>100</v>
      </c>
      <c r="L7" s="37" t="s">
        <v>101</v>
      </c>
      <c r="M7" s="37" t="s">
        <v>102</v>
      </c>
      <c r="N7" s="38" t="s">
        <v>103</v>
      </c>
      <c r="O7" s="38" t="s">
        <v>104</v>
      </c>
      <c r="P7" s="38">
        <v>23.28</v>
      </c>
      <c r="Q7" s="38">
        <v>89.95</v>
      </c>
      <c r="R7" s="38">
        <v>2860</v>
      </c>
      <c r="S7" s="38">
        <v>5901</v>
      </c>
      <c r="T7" s="38">
        <v>230.3</v>
      </c>
      <c r="U7" s="38">
        <v>25.62</v>
      </c>
      <c r="V7" s="38">
        <v>1354</v>
      </c>
      <c r="W7" s="38">
        <v>0.71</v>
      </c>
      <c r="X7" s="38">
        <v>1907.04</v>
      </c>
      <c r="Y7" s="38">
        <v>100.83</v>
      </c>
      <c r="Z7" s="38">
        <v>88.05</v>
      </c>
      <c r="AA7" s="38">
        <v>94.97</v>
      </c>
      <c r="AB7" s="38">
        <v>86.56</v>
      </c>
      <c r="AC7" s="38">
        <v>82.06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9019.42</v>
      </c>
      <c r="BJ7" s="38">
        <v>9083.2000000000007</v>
      </c>
      <c r="BK7" s="38">
        <v>1824.34</v>
      </c>
      <c r="BL7" s="38">
        <v>1604.64</v>
      </c>
      <c r="BM7" s="38">
        <v>1217.7</v>
      </c>
      <c r="BN7" s="38">
        <v>1689.65</v>
      </c>
      <c r="BO7" s="38">
        <v>808.77</v>
      </c>
      <c r="BP7" s="38">
        <v>682.51</v>
      </c>
      <c r="BQ7" s="38">
        <v>52.97</v>
      </c>
      <c r="BR7" s="38">
        <v>58.54</v>
      </c>
      <c r="BS7" s="38">
        <v>61.48</v>
      </c>
      <c r="BT7" s="38">
        <v>77.47</v>
      </c>
      <c r="BU7" s="38">
        <v>61.5</v>
      </c>
      <c r="BV7" s="38">
        <v>54.16</v>
      </c>
      <c r="BW7" s="38">
        <v>60.01</v>
      </c>
      <c r="BX7" s="38">
        <v>66.680000000000007</v>
      </c>
      <c r="BY7" s="38">
        <v>58.12</v>
      </c>
      <c r="BZ7" s="38">
        <v>48.2</v>
      </c>
      <c r="CA7" s="38">
        <v>100.34</v>
      </c>
      <c r="CB7" s="38">
        <v>289.39999999999998</v>
      </c>
      <c r="CC7" s="38">
        <v>279.08</v>
      </c>
      <c r="CD7" s="38">
        <v>245.27</v>
      </c>
      <c r="CE7" s="38">
        <v>194.57</v>
      </c>
      <c r="CF7" s="38">
        <v>246.63</v>
      </c>
      <c r="CG7" s="38">
        <v>307.56</v>
      </c>
      <c r="CH7" s="38">
        <v>277.67</v>
      </c>
      <c r="CI7" s="38">
        <v>260.11</v>
      </c>
      <c r="CJ7" s="38">
        <v>304.98</v>
      </c>
      <c r="CK7" s="38">
        <v>345.96</v>
      </c>
      <c r="CL7" s="38">
        <v>136.15</v>
      </c>
      <c r="CM7" s="38">
        <v>42</v>
      </c>
      <c r="CN7" s="38">
        <v>42</v>
      </c>
      <c r="CO7" s="38">
        <v>46.8</v>
      </c>
      <c r="CP7" s="38">
        <v>49</v>
      </c>
      <c r="CQ7" s="38">
        <v>47.2</v>
      </c>
      <c r="CR7" s="38">
        <v>39.869999999999997</v>
      </c>
      <c r="CS7" s="38">
        <v>41.28</v>
      </c>
      <c r="CT7" s="38">
        <v>41.45</v>
      </c>
      <c r="CU7" s="38">
        <v>36.97</v>
      </c>
      <c r="CV7" s="38">
        <v>39.51</v>
      </c>
      <c r="CW7" s="38">
        <v>59.64</v>
      </c>
      <c r="CX7" s="38">
        <v>61.7</v>
      </c>
      <c r="CY7" s="38">
        <v>69.87</v>
      </c>
      <c r="CZ7" s="38">
        <v>74.150000000000006</v>
      </c>
      <c r="DA7" s="38">
        <v>39.01</v>
      </c>
      <c r="DB7" s="38">
        <v>39.659999999999997</v>
      </c>
      <c r="DC7" s="38">
        <v>61.37</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2020-12-04T02:42:08Z</dcterms:created>
  <dcterms:modified xsi:type="dcterms:W3CDTF">2021-02-11T02:08:19Z</dcterms:modified>
  <cp:category/>
</cp:coreProperties>
</file>