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16.2.3\建設水道\水道\★各調査関係\★経営戦略策定\R2\R3.1.20 【令和３年１月29日（金）17時提出期限】公営企業に係る経営比較分析表（令和元年度決算）の分析等について\20210112_公営企業に係る経営比較分析表（令和元年度決算）の分析等について\20210112_公営企業に係る経営比較分析表（令和元年度決算）の分析等について\提出書類\"/>
    </mc:Choice>
  </mc:AlternateContent>
  <workbookProtection workbookAlgorithmName="SHA-512" workbookHashValue="TRkyt2geqSXAXK3N1r/xQreghbpUdQ4yWWODCqcf4XjuzZkkJvCbs0V0DNpEnUCzjaHwplfEwM900k5u3cUzfg==" workbookSaltValue="Q/Vs23RG6WQPTA34hZjyTA==" workbookSpinCount="100000" lockStructure="1"/>
  <bookViews>
    <workbookView xWindow="0" yWindow="0" windowWidth="13185" windowHeight="6525"/>
  </bookViews>
  <sheets>
    <sheet name="法非適用_水道事業" sheetId="4" r:id="rId1"/>
    <sheet name="データ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L85" i="4" s="1"/>
  <c r="DF6" i="5"/>
  <c r="DE6" i="5"/>
  <c r="DD6" i="5"/>
  <c r="DC6" i="5"/>
  <c r="DB6" i="5"/>
  <c r="DA6" i="5"/>
  <c r="CZ6" i="5"/>
  <c r="CY6" i="5"/>
  <c r="CX6" i="5"/>
  <c r="CW6" i="5"/>
  <c r="CV6" i="5"/>
  <c r="K85" i="4" s="1"/>
  <c r="CU6" i="5"/>
  <c r="CT6" i="5"/>
  <c r="CS6" i="5"/>
  <c r="CR6" i="5"/>
  <c r="CQ6" i="5"/>
  <c r="CP6" i="5"/>
  <c r="CO6" i="5"/>
  <c r="CN6" i="5"/>
  <c r="CM6" i="5"/>
  <c r="CL6" i="5"/>
  <c r="CK6" i="5"/>
  <c r="J85" i="4" s="1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E85" i="4" s="1"/>
  <c r="AG6" i="5"/>
  <c r="AF6" i="5"/>
  <c r="AE6" i="5"/>
  <c r="AD6" i="5"/>
  <c r="AC6" i="5"/>
  <c r="AB6" i="5"/>
  <c r="AA6" i="5"/>
  <c r="Z6" i="5"/>
  <c r="Y6" i="5"/>
  <c r="X6" i="5"/>
  <c r="W6" i="5"/>
  <c r="V6" i="5"/>
  <c r="AT10" i="4" s="1"/>
  <c r="U6" i="5"/>
  <c r="AL10" i="4" s="1"/>
  <c r="T6" i="5"/>
  <c r="S6" i="5"/>
  <c r="AT8" i="4" s="1"/>
  <c r="R6" i="5"/>
  <c r="Q6" i="5"/>
  <c r="P6" i="5"/>
  <c r="O6" i="5"/>
  <c r="I10" i="4" s="1"/>
  <c r="N6" i="5"/>
  <c r="M6" i="5"/>
  <c r="L6" i="5"/>
  <c r="K6" i="5"/>
  <c r="J6" i="5"/>
  <c r="I8" i="4" s="1"/>
  <c r="I6" i="5"/>
  <c r="B8" i="4" s="1"/>
  <c r="H6" i="5"/>
  <c r="G6" i="5"/>
  <c r="F6" i="5"/>
  <c r="E6" i="5"/>
  <c r="D6" i="5"/>
  <c r="C6" i="5"/>
  <c r="B6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I85" i="4"/>
  <c r="H85" i="4"/>
  <c r="BB10" i="4"/>
  <c r="W10" i="4"/>
  <c r="P10" i="4"/>
  <c r="B10" i="4"/>
  <c r="BB8" i="4"/>
  <c r="AL8" i="4"/>
  <c r="AD8" i="4"/>
  <c r="W8" i="4"/>
  <c r="P8" i="4"/>
  <c r="B6" i="4"/>
</calcChain>
</file>

<file path=xl/sharedStrings.xml><?xml version="1.0" encoding="utf-8"?>
<sst xmlns="http://schemas.openxmlformats.org/spreadsheetml/2006/main" count="233" uniqueCount="118">
  <si>
    <t>経営比較分析表（令和元年度決算）</t>
    <rPh sb="8" eb="10">
      <t>レイワ</t>
    </rPh>
    <rPh sb="10" eb="12">
      <t>ガンネン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</si>
  <si>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</si>
  <si>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</si>
  <si>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</si>
  <si>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</si>
  <si>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</si>
  <si>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</si>
  <si>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</si>
  <si>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</si>
  <si>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</si>
  <si>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</si>
  <si>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</si>
  <si>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</si>
  <si>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</si>
  <si>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</si>
  <si>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</si>
  <si>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</si>
  <si>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</si>
  <si>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</si>
  <si>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</si>
  <si>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</si>
  <si>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</si>
  <si>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令和元年度全国平均</t>
    <rPh sb="0" eb="2">
      <t>レイワ</t>
    </rPh>
    <rPh sb="2" eb="4">
      <t>ガンネン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</si>
  <si>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</si>
  <si>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</si>
  <si>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</si>
  <si>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</si>
  <si>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</si>
  <si>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</si>
  <si>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</si>
  <si>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</si>
  <si>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</si>
  <si>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</si>
  <si>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</si>
  <si>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</si>
  <si>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</si>
  <si>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</si>
  <si>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</si>
  <si>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</si>
  <si>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</si>
  <si>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</si>
  <si>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</si>
  <si>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</si>
  <si>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</si>
  <si>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</si>
  <si>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</si>
  <si>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</si>
  <si>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</si>
  <si>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</si>
  <si>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</si>
  <si>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</si>
  <si>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</si>
  <si>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</si>
  <si>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</si>
  <si>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</si>
  <si>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</si>
  <si>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</si>
  <si>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</si>
  <si>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</si>
  <si>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</si>
  <si>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</si>
  <si>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</si>
  <si>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</si>
  <si>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</si>
  <si>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</si>
  <si>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</si>
  <si>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</si>
  <si>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</si>
  <si>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</si>
  <si>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</si>
  <si>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</si>
  <si>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</si>
  <si>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</si>
  <si>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</si>
  <si>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</si>
  <si>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</si>
  <si>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</si>
  <si>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</si>
  <si>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</si>
  <si>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</si>
  <si>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</si>
  <si>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</si>
  <si>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</si>
  <si>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</si>
  <si>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</si>
  <si>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</si>
  <si>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</si>
  <si>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</si>
  <si>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</si>
  <si>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</si>
  <si>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</si>
  <si>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</si>
  <si>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</si>
  <si>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</si>
  <si>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</si>
  <si>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</si>
  <si>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青森県　今別町</t>
  </si>
  <si>
    <t>法非適用</t>
  </si>
  <si>
    <t>水道事業</t>
  </si>
  <si>
    <t>簡易水道事業</t>
  </si>
  <si>
    <t>D3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</si>
  <si>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</si>
  <si>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</si>
  <si>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</si>
  <si>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</si>
  <si>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</si>
  <si>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</si>
  <si>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</si>
  <si>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</si>
  <si>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</si>
  <si>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</si>
  <si>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</si>
  <si>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</si>
  <si>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</si>
  <si>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</si>
  <si>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①収益的収支比率(％)について、H30年数値と比較して19.54％プラス、当該値99.49のほぼ均衡が保たれた状態に回復している。
④27・28年度に実施した簡易水道統合事業以降、大規模な施設及び管路更新は実施していない為、緩やかな減少傾向となっている。
⑤料金回収率が対前年度比で若干回復傾向になった。
⑥前年度からは減少傾向になったものの、年間総有収水量は減少傾向にあるため、今後も同程度若しくは増額になる想定である。
⑦今後も同程度の水準を維持するよう努める。
⑧類似団体平均値は超えているものの、年間総有収水量の減少により、今後も減少の傾向にある。</t>
    <rPh sb="1" eb="3">
      <t>シュウエキ</t>
    </rPh>
    <rPh sb="3" eb="4">
      <t>テキ</t>
    </rPh>
    <rPh sb="4" eb="6">
      <t>シュウシ</t>
    </rPh>
    <rPh sb="6" eb="8">
      <t>ヒリツ</t>
    </rPh>
    <rPh sb="19" eb="20">
      <t>ネン</t>
    </rPh>
    <rPh sb="20" eb="22">
      <t>スウチ</t>
    </rPh>
    <rPh sb="23" eb="25">
      <t>ヒカク</t>
    </rPh>
    <rPh sb="37" eb="39">
      <t>トウガイ</t>
    </rPh>
    <rPh sb="39" eb="40">
      <t>チ</t>
    </rPh>
    <rPh sb="48" eb="50">
      <t>キンコウ</t>
    </rPh>
    <rPh sb="51" eb="52">
      <t>タモ</t>
    </rPh>
    <rPh sb="55" eb="57">
      <t>ジョウタイ</t>
    </rPh>
    <rPh sb="58" eb="60">
      <t>カイフク</t>
    </rPh>
    <rPh sb="72" eb="74">
      <t>ネンド</t>
    </rPh>
    <rPh sb="75" eb="77">
      <t>ジッシ</t>
    </rPh>
    <rPh sb="79" eb="83">
      <t>カンイスイドウ</t>
    </rPh>
    <rPh sb="83" eb="85">
      <t>トウゴウ</t>
    </rPh>
    <rPh sb="85" eb="87">
      <t>ジギョウ</t>
    </rPh>
    <rPh sb="87" eb="89">
      <t>イコウ</t>
    </rPh>
    <rPh sb="90" eb="93">
      <t>ダイキボ</t>
    </rPh>
    <rPh sb="94" eb="96">
      <t>シセツ</t>
    </rPh>
    <rPh sb="96" eb="97">
      <t>オヨ</t>
    </rPh>
    <rPh sb="98" eb="100">
      <t>カンロ</t>
    </rPh>
    <rPh sb="100" eb="102">
      <t>コウシン</t>
    </rPh>
    <rPh sb="103" eb="105">
      <t>ジッシ</t>
    </rPh>
    <rPh sb="110" eb="111">
      <t>タメ</t>
    </rPh>
    <rPh sb="112" eb="113">
      <t>ユル</t>
    </rPh>
    <rPh sb="116" eb="120">
      <t>ゲンショウケイコウ</t>
    </rPh>
    <rPh sb="129" eb="131">
      <t>リョウキン</t>
    </rPh>
    <rPh sb="131" eb="134">
      <t>カイシュウリツ</t>
    </rPh>
    <rPh sb="135" eb="136">
      <t>タイ</t>
    </rPh>
    <rPh sb="136" eb="140">
      <t>ゼンネンドヒ</t>
    </rPh>
    <rPh sb="141" eb="143">
      <t>ジャッカン</t>
    </rPh>
    <rPh sb="143" eb="145">
      <t>カイフク</t>
    </rPh>
    <rPh sb="145" eb="147">
      <t>ケイコウ</t>
    </rPh>
    <rPh sb="213" eb="215">
      <t>コンゴ</t>
    </rPh>
    <rPh sb="216" eb="219">
      <t>ドウテイド</t>
    </rPh>
    <rPh sb="220" eb="222">
      <t>スイジュン</t>
    </rPh>
    <rPh sb="223" eb="225">
      <t>イジ</t>
    </rPh>
    <rPh sb="229" eb="230">
      <t>ツト</t>
    </rPh>
    <rPh sb="235" eb="237">
      <t>ルイジ</t>
    </rPh>
    <rPh sb="237" eb="239">
      <t>ダンタイ</t>
    </rPh>
    <rPh sb="239" eb="242">
      <t>ヘイキンチ</t>
    </rPh>
    <rPh sb="243" eb="244">
      <t>コ</t>
    </rPh>
    <phoneticPr fontId="4"/>
  </si>
  <si>
    <t>今後、企業債償還金の割合が増加する見込みである。施設の維持管理に努め、毎月の検針業務により漏水事象の早期発見・早期修復による供給欠損の減少を図る。また、少子高齢化、人口減少により、給水収支の悪化も特定されるが、利用者負担も考慮に入れ、料金体系の改定等を検討し、財源確保に努める。</t>
    <rPh sb="0" eb="2">
      <t>コンゴ</t>
    </rPh>
    <rPh sb="3" eb="5">
      <t>キギョウ</t>
    </rPh>
    <rPh sb="5" eb="6">
      <t>サイ</t>
    </rPh>
    <rPh sb="6" eb="9">
      <t>ショウカンキン</t>
    </rPh>
    <rPh sb="10" eb="12">
      <t>ワリアイ</t>
    </rPh>
    <rPh sb="13" eb="15">
      <t>ゾウカ</t>
    </rPh>
    <rPh sb="17" eb="19">
      <t>ミコ</t>
    </rPh>
    <rPh sb="24" eb="26">
      <t>シセツ</t>
    </rPh>
    <rPh sb="27" eb="31">
      <t>イジカンリ</t>
    </rPh>
    <rPh sb="32" eb="33">
      <t>ツト</t>
    </rPh>
    <rPh sb="35" eb="37">
      <t>マイツキ</t>
    </rPh>
    <rPh sb="38" eb="40">
      <t>ケンシン</t>
    </rPh>
    <rPh sb="40" eb="42">
      <t>ギョウム</t>
    </rPh>
    <rPh sb="45" eb="47">
      <t>ロウスイ</t>
    </rPh>
    <rPh sb="47" eb="49">
      <t>ジショウ</t>
    </rPh>
    <rPh sb="50" eb="54">
      <t>ソウキハッケン</t>
    </rPh>
    <rPh sb="55" eb="57">
      <t>ソウキ</t>
    </rPh>
    <rPh sb="57" eb="59">
      <t>シュウフク</t>
    </rPh>
    <rPh sb="62" eb="64">
      <t>キョウキュウ</t>
    </rPh>
    <rPh sb="64" eb="66">
      <t>ケッソン</t>
    </rPh>
    <rPh sb="67" eb="69">
      <t>ゲンショウ</t>
    </rPh>
    <rPh sb="70" eb="71">
      <t>ハカ</t>
    </rPh>
    <rPh sb="76" eb="81">
      <t>ショウシコウレイカ</t>
    </rPh>
    <rPh sb="82" eb="86">
      <t>ジンコウゲンショウ</t>
    </rPh>
    <rPh sb="90" eb="92">
      <t>キュウスイ</t>
    </rPh>
    <rPh sb="92" eb="94">
      <t>シュウシ</t>
    </rPh>
    <rPh sb="95" eb="97">
      <t>アッッカ</t>
    </rPh>
    <rPh sb="98" eb="100">
      <t>トクテイ</t>
    </rPh>
    <rPh sb="105" eb="108">
      <t>リヨウシャ</t>
    </rPh>
    <rPh sb="108" eb="110">
      <t>フタン</t>
    </rPh>
    <rPh sb="111" eb="113">
      <t>コウリョ</t>
    </rPh>
    <rPh sb="114" eb="115">
      <t>イ</t>
    </rPh>
    <rPh sb="117" eb="121">
      <t>リョウキンタイケイ</t>
    </rPh>
    <rPh sb="122" eb="124">
      <t>カイテイ</t>
    </rPh>
    <rPh sb="124" eb="125">
      <t>トウ</t>
    </rPh>
    <rPh sb="126" eb="128">
      <t>ケントウ</t>
    </rPh>
    <rPh sb="130" eb="134">
      <t>ザイゲンカクホ</t>
    </rPh>
    <rPh sb="135" eb="136">
      <t>ツト</t>
    </rPh>
    <phoneticPr fontId="4"/>
  </si>
  <si>
    <t>③管路更新について平成5年度から平成20年度にかけての老朽管更新事業により配水管が更新されている。また、平成26年度には二股地区において、今別蟹田線道路改築工事に合わせ、沿線布設管路の更新事業を実施している。H30年度には、広域消防分署新築に伴う管路更新工事が実施された為、更新率の上昇がみられた。</t>
    <rPh sb="1" eb="3">
      <t>カンロ</t>
    </rPh>
    <rPh sb="3" eb="5">
      <t>コウシン</t>
    </rPh>
    <rPh sb="9" eb="11">
      <t>ヘイセイ</t>
    </rPh>
    <rPh sb="12" eb="14">
      <t>ネンド</t>
    </rPh>
    <rPh sb="16" eb="18">
      <t>ヘイセイ</t>
    </rPh>
    <rPh sb="20" eb="22">
      <t>ネンド</t>
    </rPh>
    <rPh sb="107" eb="109">
      <t>ネンド</t>
    </rPh>
    <rPh sb="112" eb="114">
      <t>コウイキ</t>
    </rPh>
    <rPh sb="114" eb="116">
      <t>ショウボウ</t>
    </rPh>
    <rPh sb="116" eb="118">
      <t>ブンショ</t>
    </rPh>
    <rPh sb="118" eb="120">
      <t>シンチク</t>
    </rPh>
    <rPh sb="121" eb="122">
      <t>トモナ</t>
    </rPh>
    <rPh sb="123" eb="125">
      <t>カンロ</t>
    </rPh>
    <rPh sb="125" eb="127">
      <t>コウシン</t>
    </rPh>
    <rPh sb="127" eb="129">
      <t>コウジ</t>
    </rPh>
    <rPh sb="130" eb="132">
      <t>ジッシ</t>
    </rPh>
    <rPh sb="135" eb="136">
      <t>タメ</t>
    </rPh>
    <rPh sb="137" eb="139">
      <t>コウシン</t>
    </rPh>
    <rPh sb="139" eb="140">
      <t>リツ</t>
    </rPh>
    <rPh sb="141" eb="143">
      <t>ジョウショウ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</si>
</sst>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;&quot;△&quot;#,##0"/>
    <numFmt numFmtId="177" formatCode="#,##0.00;&quot;△&quot;#,##0.00"/>
    <numFmt numFmtId="178" formatCode="#,##0.00;&quot;△&quot;#,##0.00;&quot;-&quot;"/>
    <numFmt numFmtId="179" formatCode="&quot;H&quot;yy"/>
    <numFmt numFmtId="180" formatCode="&quot;R&quot;dd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180" fontId="0" fillId="0" borderId="2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#,##0.00;&quot;△&quot;#,##0.00;&quot;-&quot;">
                  <c:v>0.55000000000000004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A6C-421E-B251-51A36136A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81008"/>
        <c:axId val="175981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0.65</c:v>
                </c:pt>
                <c:pt idx="1">
                  <c:v>0.53</c:v>
                </c:pt>
                <c:pt idx="2">
                  <c:v>0.72</c:v>
                </c:pt>
                <c:pt idx="3">
                  <c:v>0.53</c:v>
                </c:pt>
                <c:pt idx="4">
                  <c:v>0.71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A6C-421E-B251-51A36136AA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81008"/>
        <c:axId val="175981400"/>
      </c:lineChart>
      <c:dateAx>
        <c:axId val="17598100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981400"/>
        <c:crosses val="autoZero"/>
        <c:auto val="1"/>
        <c:lblOffset val="100"/>
        <c:baseTimeUnit val="years"/>
      </c:dateAx>
      <c:valAx>
        <c:axId val="175981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810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29.04</c:v>
                </c:pt>
                <c:pt idx="1">
                  <c:v>54.96</c:v>
                </c:pt>
                <c:pt idx="2">
                  <c:v>54.91</c:v>
                </c:pt>
                <c:pt idx="3">
                  <c:v>54.86</c:v>
                </c:pt>
                <c:pt idx="4">
                  <c:v>54.68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84C-4B3E-917B-9EB5065C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79128"/>
        <c:axId val="1781830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57.29</c:v>
                </c:pt>
                <c:pt idx="1">
                  <c:v>55.9</c:v>
                </c:pt>
                <c:pt idx="2">
                  <c:v>57.3</c:v>
                </c:pt>
                <c:pt idx="3">
                  <c:v>56.76</c:v>
                </c:pt>
                <c:pt idx="4">
                  <c:v>56.04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F84C-4B3E-917B-9EB5065CBC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79128"/>
        <c:axId val="178183048"/>
      </c:lineChart>
      <c:dateAx>
        <c:axId val="1781791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183048"/>
        <c:crosses val="autoZero"/>
        <c:auto val="1"/>
        <c:lblOffset val="100"/>
        <c:baseTimeUnit val="years"/>
      </c:dateAx>
      <c:valAx>
        <c:axId val="1781830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79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83.97</c:v>
                </c:pt>
                <c:pt idx="1">
                  <c:v>83.63</c:v>
                </c:pt>
                <c:pt idx="2">
                  <c:v>83.02</c:v>
                </c:pt>
                <c:pt idx="3">
                  <c:v>77.94</c:v>
                </c:pt>
                <c:pt idx="4">
                  <c:v>76.760000000000005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909-406C-BF8D-2A3EAEF6F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80696"/>
        <c:axId val="178182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73.69</c:v>
                </c:pt>
                <c:pt idx="1">
                  <c:v>73.28</c:v>
                </c:pt>
                <c:pt idx="2">
                  <c:v>72.42</c:v>
                </c:pt>
                <c:pt idx="3">
                  <c:v>73.069999999999993</c:v>
                </c:pt>
                <c:pt idx="4">
                  <c:v>72.78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909-406C-BF8D-2A3EAEF6F8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0696"/>
        <c:axId val="178182264"/>
      </c:lineChart>
      <c:dateAx>
        <c:axId val="1781806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182264"/>
        <c:crosses val="autoZero"/>
        <c:auto val="1"/>
        <c:lblOffset val="100"/>
        <c:baseTimeUnit val="years"/>
      </c:dateAx>
      <c:valAx>
        <c:axId val="178182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806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96.04</c:v>
                </c:pt>
                <c:pt idx="1">
                  <c:v>104.19</c:v>
                </c:pt>
                <c:pt idx="2">
                  <c:v>111.73</c:v>
                </c:pt>
                <c:pt idx="3">
                  <c:v>79.95</c:v>
                </c:pt>
                <c:pt idx="4">
                  <c:v>99.49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E4F-4C96-88B1-CFED66CA7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86104"/>
        <c:axId val="175986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76.27</c:v>
                </c:pt>
                <c:pt idx="1">
                  <c:v>77.56</c:v>
                </c:pt>
                <c:pt idx="2">
                  <c:v>78.510000000000005</c:v>
                </c:pt>
                <c:pt idx="3">
                  <c:v>77.91</c:v>
                </c:pt>
                <c:pt idx="4">
                  <c:v>79.099999999999994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E4F-4C96-88B1-CFED66CA7B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86104"/>
        <c:axId val="175986496"/>
      </c:lineChart>
      <c:dateAx>
        <c:axId val="17598610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986496"/>
        <c:crosses val="autoZero"/>
        <c:auto val="1"/>
        <c:lblOffset val="100"/>
        <c:baseTimeUnit val="years"/>
      </c:dateAx>
      <c:valAx>
        <c:axId val="175986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861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F2E-4B3B-A499-FCD823E46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5984928"/>
        <c:axId val="1759868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F2E-4B3B-A499-FCD823E46B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5984928"/>
        <c:axId val="175986888"/>
      </c:lineChart>
      <c:dateAx>
        <c:axId val="17598492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5986888"/>
        <c:crosses val="autoZero"/>
        <c:auto val="1"/>
        <c:lblOffset val="100"/>
        <c:baseTimeUnit val="years"/>
      </c:dateAx>
      <c:valAx>
        <c:axId val="1759868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59849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75-4417-AC0D-DE1046C1A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54584"/>
        <c:axId val="177755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75-4417-AC0D-DE1046C1A1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54584"/>
        <c:axId val="177755368"/>
      </c:lineChart>
      <c:dateAx>
        <c:axId val="1777545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755368"/>
        <c:crosses val="autoZero"/>
        <c:auto val="1"/>
        <c:lblOffset val="100"/>
        <c:baseTimeUnit val="years"/>
      </c:dateAx>
      <c:valAx>
        <c:axId val="177755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54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274-49D8-86C8-64FACBF2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54976"/>
        <c:axId val="1777604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274-49D8-86C8-64FACBF29D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54976"/>
        <c:axId val="177760464"/>
      </c:lineChart>
      <c:dateAx>
        <c:axId val="1777549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760464"/>
        <c:crosses val="autoZero"/>
        <c:auto val="1"/>
        <c:lblOffset val="100"/>
        <c:baseTimeUnit val="years"/>
      </c:dateAx>
      <c:valAx>
        <c:axId val="1777604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54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404-4CD0-BAD6-79BB23229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56936"/>
        <c:axId val="1777573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404-4CD0-BAD6-79BB232291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56936"/>
        <c:axId val="177757328"/>
      </c:lineChart>
      <c:dateAx>
        <c:axId val="177756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757328"/>
        <c:crosses val="autoZero"/>
        <c:auto val="1"/>
        <c:lblOffset val="100"/>
        <c:baseTimeUnit val="years"/>
      </c:dateAx>
      <c:valAx>
        <c:axId val="1777573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56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1257.02</c:v>
                </c:pt>
                <c:pt idx="1">
                  <c:v>1555.64</c:v>
                </c:pt>
                <c:pt idx="2">
                  <c:v>1515.18</c:v>
                </c:pt>
                <c:pt idx="3">
                  <c:v>1502.24</c:v>
                </c:pt>
                <c:pt idx="4">
                  <c:v>1452.03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78E-48B3-BAB8-04F7DF5D0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7758896"/>
        <c:axId val="177760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1134.67</c:v>
                </c:pt>
                <c:pt idx="1">
                  <c:v>1144.79</c:v>
                </c:pt>
                <c:pt idx="2">
                  <c:v>1061.58</c:v>
                </c:pt>
                <c:pt idx="3">
                  <c:v>1007.7</c:v>
                </c:pt>
                <c:pt idx="4">
                  <c:v>1018.52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8E-48B3-BAB8-04F7DF5D01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7758896"/>
        <c:axId val="177760072"/>
      </c:lineChart>
      <c:dateAx>
        <c:axId val="17775889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7760072"/>
        <c:crosses val="autoZero"/>
        <c:auto val="1"/>
        <c:lblOffset val="100"/>
        <c:baseTimeUnit val="years"/>
      </c:dateAx>
      <c:valAx>
        <c:axId val="177760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77588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83.9</c:v>
                </c:pt>
                <c:pt idx="1">
                  <c:v>96.37</c:v>
                </c:pt>
                <c:pt idx="2">
                  <c:v>94.12</c:v>
                </c:pt>
                <c:pt idx="3">
                  <c:v>73.510000000000005</c:v>
                </c:pt>
                <c:pt idx="4">
                  <c:v>83.02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33-4D04-89E9-C7D0216E9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83832"/>
        <c:axId val="178185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40.6</c:v>
                </c:pt>
                <c:pt idx="1">
                  <c:v>56.04</c:v>
                </c:pt>
                <c:pt idx="2">
                  <c:v>58.52</c:v>
                </c:pt>
                <c:pt idx="3">
                  <c:v>59.22</c:v>
                </c:pt>
                <c:pt idx="4">
                  <c:v>58.79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33-4D04-89E9-C7D0216E9C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83832"/>
        <c:axId val="178185008"/>
      </c:lineChart>
      <c:dateAx>
        <c:axId val="1781838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185008"/>
        <c:crosses val="autoZero"/>
        <c:auto val="1"/>
        <c:lblOffset val="100"/>
        <c:baseTimeUnit val="years"/>
      </c:dateAx>
      <c:valAx>
        <c:axId val="178185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838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46388</c:v>
                </c:pt>
                <c:pt idx="1">
                  <c:v>46753</c:v>
                </c:pt>
                <c:pt idx="2">
                  <c:v>47119</c:v>
                </c:pt>
                <c:pt idx="3">
                  <c:v>47484</c:v>
                </c:pt>
                <c:pt idx="4" formatCode="&quot;R&quot;dd">
                  <c:v>47849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429.84</c:v>
                </c:pt>
                <c:pt idx="1">
                  <c:v>375.23</c:v>
                </c:pt>
                <c:pt idx="2">
                  <c:v>383.88</c:v>
                </c:pt>
                <c:pt idx="3">
                  <c:v>506.82</c:v>
                </c:pt>
                <c:pt idx="4">
                  <c:v>451.01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90B-4CF8-B76C-73CCCF43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8177560"/>
        <c:axId val="1781834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440.03</c:v>
                </c:pt>
                <c:pt idx="1">
                  <c:v>304.35000000000002</c:v>
                </c:pt>
                <c:pt idx="2">
                  <c:v>296.3</c:v>
                </c:pt>
                <c:pt idx="3">
                  <c:v>292.89999999999998</c:v>
                </c:pt>
                <c:pt idx="4">
                  <c:v>298.25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90B-4CF8-B76C-73CCCF43FC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8177560"/>
        <c:axId val="178183440"/>
      </c:lineChart>
      <c:dateAx>
        <c:axId val="17817756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78183440"/>
        <c:crosses val="autoZero"/>
        <c:auto val="1"/>
        <c:lblOffset val="100"/>
        <c:baseTimeUnit val="years"/>
      </c:dateAx>
      <c:valAx>
        <c:axId val="1781834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78177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xmlns="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xmlns="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xmlns="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xmlns="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【76.03】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xmlns="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xmlns="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xmlns="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【1,084.05】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xmlns="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xmlns="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xmlns="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xmlns="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【53.46】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xmlns="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xmlns="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xmlns="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xmlns="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xmlns="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xmlns="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xmlns="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topLeftCell="V46" zoomScale="80" zoomScaleNormal="80" workbookViewId="0">
      <selection activeCell="AY59" sqref="AY59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44" t="s">
        <v>0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  <c r="AN2" s="44"/>
      <c r="AO2" s="44"/>
      <c r="AP2" s="44"/>
      <c r="AQ2" s="44"/>
      <c r="AR2" s="44"/>
      <c r="AS2" s="44"/>
      <c r="AT2" s="44"/>
      <c r="AU2" s="44"/>
      <c r="AV2" s="44"/>
      <c r="AW2" s="44"/>
      <c r="AX2" s="44"/>
      <c r="AY2" s="44"/>
      <c r="AZ2" s="44"/>
      <c r="BA2" s="44"/>
      <c r="BB2" s="44"/>
      <c r="BC2" s="44"/>
      <c r="BD2" s="44"/>
      <c r="BE2" s="44"/>
      <c r="BF2" s="44"/>
      <c r="BG2" s="44"/>
      <c r="BH2" s="44"/>
      <c r="BI2" s="44"/>
      <c r="BJ2" s="44"/>
      <c r="BK2" s="44"/>
      <c r="BL2" s="44"/>
      <c r="BM2" s="44"/>
      <c r="BN2" s="44"/>
      <c r="BO2" s="44"/>
      <c r="BP2" s="44"/>
      <c r="BQ2" s="44"/>
      <c r="BR2" s="44"/>
      <c r="BS2" s="44"/>
      <c r="BT2" s="44"/>
      <c r="BU2" s="44"/>
      <c r="BV2" s="44"/>
      <c r="BW2" s="44"/>
      <c r="BX2" s="44"/>
      <c r="BY2" s="44"/>
      <c r="BZ2" s="44"/>
    </row>
    <row r="3" spans="1:78" ht="9.75" customHeight="1" x14ac:dyDescent="0.15">
      <c r="A3" s="2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  <c r="AZ3" s="44"/>
      <c r="BA3" s="44"/>
      <c r="BB3" s="44"/>
      <c r="BC3" s="44"/>
      <c r="BD3" s="44"/>
      <c r="BE3" s="44"/>
      <c r="BF3" s="44"/>
      <c r="BG3" s="44"/>
      <c r="BH3" s="44"/>
      <c r="BI3" s="44"/>
      <c r="BJ3" s="44"/>
      <c r="BK3" s="44"/>
      <c r="BL3" s="44"/>
      <c r="BM3" s="44"/>
      <c r="BN3" s="44"/>
      <c r="BO3" s="44"/>
      <c r="BP3" s="44"/>
      <c r="BQ3" s="44"/>
      <c r="BR3" s="44"/>
      <c r="BS3" s="44"/>
      <c r="BT3" s="44"/>
      <c r="BU3" s="44"/>
      <c r="BV3" s="44"/>
      <c r="BW3" s="44"/>
      <c r="BX3" s="44"/>
      <c r="BY3" s="44"/>
      <c r="BZ3" s="44"/>
    </row>
    <row r="4" spans="1:78" ht="9.75" customHeight="1" x14ac:dyDescent="0.15">
      <c r="A4" s="2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  <c r="BM4" s="44"/>
      <c r="BN4" s="44"/>
      <c r="BO4" s="44"/>
      <c r="BP4" s="44"/>
      <c r="BQ4" s="44"/>
      <c r="BR4" s="44"/>
      <c r="BS4" s="44"/>
      <c r="BT4" s="44"/>
      <c r="BU4" s="44"/>
      <c r="BV4" s="44"/>
      <c r="BW4" s="44"/>
      <c r="BX4" s="44"/>
      <c r="BY4" s="44"/>
      <c r="BZ4" s="44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45" t="str">
        <f>データ!H6</f>
        <v>青森県　今別町</v>
      </c>
      <c r="C6" s="45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46" t="s">
        <v>1</v>
      </c>
      <c r="C7" s="46"/>
      <c r="D7" s="46"/>
      <c r="E7" s="46"/>
      <c r="F7" s="46"/>
      <c r="G7" s="46"/>
      <c r="H7" s="46"/>
      <c r="I7" s="46" t="s">
        <v>2</v>
      </c>
      <c r="J7" s="46"/>
      <c r="K7" s="46"/>
      <c r="L7" s="46"/>
      <c r="M7" s="46"/>
      <c r="N7" s="46"/>
      <c r="O7" s="46"/>
      <c r="P7" s="46" t="s">
        <v>3</v>
      </c>
      <c r="Q7" s="46"/>
      <c r="R7" s="46"/>
      <c r="S7" s="46"/>
      <c r="T7" s="46"/>
      <c r="U7" s="46"/>
      <c r="V7" s="46"/>
      <c r="W7" s="46" t="s">
        <v>4</v>
      </c>
      <c r="X7" s="46"/>
      <c r="Y7" s="46"/>
      <c r="Z7" s="46"/>
      <c r="AA7" s="46"/>
      <c r="AB7" s="46"/>
      <c r="AC7" s="46"/>
      <c r="AD7" s="46" t="s">
        <v>5</v>
      </c>
      <c r="AE7" s="46"/>
      <c r="AF7" s="46"/>
      <c r="AG7" s="46"/>
      <c r="AH7" s="46"/>
      <c r="AI7" s="46"/>
      <c r="AJ7" s="46"/>
      <c r="AK7" s="2"/>
      <c r="AL7" s="46" t="s">
        <v>6</v>
      </c>
      <c r="AM7" s="46"/>
      <c r="AN7" s="46"/>
      <c r="AO7" s="46"/>
      <c r="AP7" s="46"/>
      <c r="AQ7" s="46"/>
      <c r="AR7" s="46"/>
      <c r="AS7" s="46"/>
      <c r="AT7" s="46" t="s">
        <v>7</v>
      </c>
      <c r="AU7" s="46"/>
      <c r="AV7" s="46"/>
      <c r="AW7" s="46"/>
      <c r="AX7" s="46"/>
      <c r="AY7" s="46"/>
      <c r="AZ7" s="46"/>
      <c r="BA7" s="46"/>
      <c r="BB7" s="46" t="s">
        <v>8</v>
      </c>
      <c r="BC7" s="46"/>
      <c r="BD7" s="46"/>
      <c r="BE7" s="46"/>
      <c r="BF7" s="46"/>
      <c r="BG7" s="46"/>
      <c r="BH7" s="46"/>
      <c r="BI7" s="46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50" t="str">
        <f>データ!$I$6</f>
        <v>法非適用</v>
      </c>
      <c r="C8" s="50"/>
      <c r="D8" s="50"/>
      <c r="E8" s="50"/>
      <c r="F8" s="50"/>
      <c r="G8" s="50"/>
      <c r="H8" s="50"/>
      <c r="I8" s="50" t="str">
        <f>データ!$J$6</f>
        <v>水道事業</v>
      </c>
      <c r="J8" s="50"/>
      <c r="K8" s="50"/>
      <c r="L8" s="50"/>
      <c r="M8" s="50"/>
      <c r="N8" s="50"/>
      <c r="O8" s="50"/>
      <c r="P8" s="50" t="str">
        <f>データ!$K$6</f>
        <v>簡易水道事業</v>
      </c>
      <c r="Q8" s="50"/>
      <c r="R8" s="50"/>
      <c r="S8" s="50"/>
      <c r="T8" s="50"/>
      <c r="U8" s="50"/>
      <c r="V8" s="50"/>
      <c r="W8" s="50" t="str">
        <f>データ!$L$6</f>
        <v>D3</v>
      </c>
      <c r="X8" s="50"/>
      <c r="Y8" s="50"/>
      <c r="Z8" s="50"/>
      <c r="AA8" s="50"/>
      <c r="AB8" s="50"/>
      <c r="AC8" s="50"/>
      <c r="AD8" s="50" t="str">
        <f>データ!$M$6</f>
        <v>非設置</v>
      </c>
      <c r="AE8" s="50"/>
      <c r="AF8" s="50"/>
      <c r="AG8" s="50"/>
      <c r="AH8" s="50"/>
      <c r="AI8" s="50"/>
      <c r="AJ8" s="50"/>
      <c r="AK8" s="2"/>
      <c r="AL8" s="51">
        <f>データ!$R$6</f>
        <v>2577</v>
      </c>
      <c r="AM8" s="51"/>
      <c r="AN8" s="51"/>
      <c r="AO8" s="51"/>
      <c r="AP8" s="51"/>
      <c r="AQ8" s="51"/>
      <c r="AR8" s="51"/>
      <c r="AS8" s="51"/>
      <c r="AT8" s="47">
        <f>データ!$S$6</f>
        <v>125.27</v>
      </c>
      <c r="AU8" s="47"/>
      <c r="AV8" s="47"/>
      <c r="AW8" s="47"/>
      <c r="AX8" s="47"/>
      <c r="AY8" s="47"/>
      <c r="AZ8" s="47"/>
      <c r="BA8" s="47"/>
      <c r="BB8" s="47">
        <f>データ!$T$6</f>
        <v>20.57</v>
      </c>
      <c r="BC8" s="47"/>
      <c r="BD8" s="47"/>
      <c r="BE8" s="47"/>
      <c r="BF8" s="47"/>
      <c r="BG8" s="47"/>
      <c r="BH8" s="47"/>
      <c r="BI8" s="47"/>
      <c r="BJ8" s="3"/>
      <c r="BK8" s="3"/>
      <c r="BL8" s="48" t="s">
        <v>10</v>
      </c>
      <c r="BM8" s="49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46" t="s">
        <v>12</v>
      </c>
      <c r="C9" s="46"/>
      <c r="D9" s="46"/>
      <c r="E9" s="46"/>
      <c r="F9" s="46"/>
      <c r="G9" s="46"/>
      <c r="H9" s="46"/>
      <c r="I9" s="46" t="s">
        <v>13</v>
      </c>
      <c r="J9" s="46"/>
      <c r="K9" s="46"/>
      <c r="L9" s="46"/>
      <c r="M9" s="46"/>
      <c r="N9" s="46"/>
      <c r="O9" s="46"/>
      <c r="P9" s="46" t="s">
        <v>14</v>
      </c>
      <c r="Q9" s="46"/>
      <c r="R9" s="46"/>
      <c r="S9" s="46"/>
      <c r="T9" s="46"/>
      <c r="U9" s="46"/>
      <c r="V9" s="46"/>
      <c r="W9" s="46" t="s">
        <v>15</v>
      </c>
      <c r="X9" s="46"/>
      <c r="Y9" s="46"/>
      <c r="Z9" s="46"/>
      <c r="AA9" s="46"/>
      <c r="AB9" s="46"/>
      <c r="AC9" s="46"/>
      <c r="AD9" s="2"/>
      <c r="AE9" s="2"/>
      <c r="AF9" s="2"/>
      <c r="AG9" s="2"/>
      <c r="AH9" s="3"/>
      <c r="AI9" s="2"/>
      <c r="AJ9" s="2"/>
      <c r="AK9" s="2"/>
      <c r="AL9" s="46" t="s">
        <v>16</v>
      </c>
      <c r="AM9" s="46"/>
      <c r="AN9" s="46"/>
      <c r="AO9" s="46"/>
      <c r="AP9" s="46"/>
      <c r="AQ9" s="46"/>
      <c r="AR9" s="46"/>
      <c r="AS9" s="46"/>
      <c r="AT9" s="46" t="s">
        <v>17</v>
      </c>
      <c r="AU9" s="46"/>
      <c r="AV9" s="46"/>
      <c r="AW9" s="46"/>
      <c r="AX9" s="46"/>
      <c r="AY9" s="46"/>
      <c r="AZ9" s="46"/>
      <c r="BA9" s="46"/>
      <c r="BB9" s="46" t="s">
        <v>18</v>
      </c>
      <c r="BC9" s="46"/>
      <c r="BD9" s="46"/>
      <c r="BE9" s="46"/>
      <c r="BF9" s="46"/>
      <c r="BG9" s="46"/>
      <c r="BH9" s="46"/>
      <c r="BI9" s="46"/>
      <c r="BJ9" s="3"/>
      <c r="BK9" s="3"/>
      <c r="BL9" s="52" t="s">
        <v>19</v>
      </c>
      <c r="BM9" s="53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47" t="str">
        <f>データ!$N$6</f>
        <v>-</v>
      </c>
      <c r="C10" s="47"/>
      <c r="D10" s="47"/>
      <c r="E10" s="47"/>
      <c r="F10" s="47"/>
      <c r="G10" s="47"/>
      <c r="H10" s="47"/>
      <c r="I10" s="47" t="str">
        <f>データ!$O$6</f>
        <v>該当数値なし</v>
      </c>
      <c r="J10" s="47"/>
      <c r="K10" s="47"/>
      <c r="L10" s="47"/>
      <c r="M10" s="47"/>
      <c r="N10" s="47"/>
      <c r="O10" s="47"/>
      <c r="P10" s="47">
        <f>データ!$P$6</f>
        <v>98.44</v>
      </c>
      <c r="Q10" s="47"/>
      <c r="R10" s="47"/>
      <c r="S10" s="47"/>
      <c r="T10" s="47"/>
      <c r="U10" s="47"/>
      <c r="V10" s="47"/>
      <c r="W10" s="51">
        <f>データ!$Q$6</f>
        <v>6520</v>
      </c>
      <c r="X10" s="51"/>
      <c r="Y10" s="51"/>
      <c r="Z10" s="51"/>
      <c r="AA10" s="51"/>
      <c r="AB10" s="51"/>
      <c r="AC10" s="51"/>
      <c r="AD10" s="2"/>
      <c r="AE10" s="2"/>
      <c r="AF10" s="2"/>
      <c r="AG10" s="2"/>
      <c r="AH10" s="2"/>
      <c r="AI10" s="2"/>
      <c r="AJ10" s="2"/>
      <c r="AK10" s="2"/>
      <c r="AL10" s="51">
        <f>データ!$U$6</f>
        <v>2517</v>
      </c>
      <c r="AM10" s="51"/>
      <c r="AN10" s="51"/>
      <c r="AO10" s="51"/>
      <c r="AP10" s="51"/>
      <c r="AQ10" s="51"/>
      <c r="AR10" s="51"/>
      <c r="AS10" s="51"/>
      <c r="AT10" s="47">
        <f>データ!$V$6</f>
        <v>12.5</v>
      </c>
      <c r="AU10" s="47"/>
      <c r="AV10" s="47"/>
      <c r="AW10" s="47"/>
      <c r="AX10" s="47"/>
      <c r="AY10" s="47"/>
      <c r="AZ10" s="47"/>
      <c r="BA10" s="47"/>
      <c r="BB10" s="47">
        <f>データ!$W$6</f>
        <v>201.36</v>
      </c>
      <c r="BC10" s="47"/>
      <c r="BD10" s="47"/>
      <c r="BE10" s="47"/>
      <c r="BF10" s="47"/>
      <c r="BG10" s="47"/>
      <c r="BH10" s="47"/>
      <c r="BI10" s="47"/>
      <c r="BJ10" s="2"/>
      <c r="BK10" s="2"/>
      <c r="BL10" s="54" t="s">
        <v>21</v>
      </c>
      <c r="BM10" s="55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8" t="s">
        <v>23</v>
      </c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9"/>
      <c r="BM13" s="69"/>
      <c r="BN13" s="69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69"/>
      <c r="BZ13" s="69"/>
    </row>
    <row r="14" spans="1:78" ht="13.5" customHeight="1" x14ac:dyDescent="0.15">
      <c r="A14" s="2"/>
      <c r="B14" s="70" t="s">
        <v>24</v>
      </c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2"/>
      <c r="BK14" s="2"/>
      <c r="BL14" s="56" t="s">
        <v>25</v>
      </c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8"/>
    </row>
    <row r="15" spans="1:78" ht="13.5" customHeight="1" x14ac:dyDescent="0.15">
      <c r="A15" s="2"/>
      <c r="B15" s="73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5"/>
      <c r="BK15" s="2"/>
      <c r="BL15" s="59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1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62" t="s">
        <v>115</v>
      </c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4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62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4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62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4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62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4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62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4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62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4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62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4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62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4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62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4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62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4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62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4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62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4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62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4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62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4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62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4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62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4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62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4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62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4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62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4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62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4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62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4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62"/>
      <c r="BM37" s="63"/>
      <c r="BN37" s="63"/>
      <c r="BO37" s="63"/>
      <c r="BP37" s="63"/>
      <c r="BQ37" s="63"/>
      <c r="BR37" s="63"/>
      <c r="BS37" s="63"/>
      <c r="BT37" s="63"/>
      <c r="BU37" s="63"/>
      <c r="BV37" s="63"/>
      <c r="BW37" s="63"/>
      <c r="BX37" s="63"/>
      <c r="BY37" s="63"/>
      <c r="BZ37" s="64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62"/>
      <c r="BM38" s="63"/>
      <c r="BN38" s="63"/>
      <c r="BO38" s="63"/>
      <c r="BP38" s="63"/>
      <c r="BQ38" s="63"/>
      <c r="BR38" s="63"/>
      <c r="BS38" s="63"/>
      <c r="BT38" s="63"/>
      <c r="BU38" s="63"/>
      <c r="BV38" s="63"/>
      <c r="BW38" s="63"/>
      <c r="BX38" s="63"/>
      <c r="BY38" s="63"/>
      <c r="BZ38" s="64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62"/>
      <c r="BM39" s="63"/>
      <c r="BN39" s="63"/>
      <c r="BO39" s="63"/>
      <c r="BP39" s="63"/>
      <c r="BQ39" s="63"/>
      <c r="BR39" s="63"/>
      <c r="BS39" s="63"/>
      <c r="BT39" s="63"/>
      <c r="BU39" s="63"/>
      <c r="BV39" s="63"/>
      <c r="BW39" s="63"/>
      <c r="BX39" s="63"/>
      <c r="BY39" s="63"/>
      <c r="BZ39" s="64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62"/>
      <c r="BM40" s="63"/>
      <c r="BN40" s="63"/>
      <c r="BO40" s="63"/>
      <c r="BP40" s="63"/>
      <c r="BQ40" s="63"/>
      <c r="BR40" s="63"/>
      <c r="BS40" s="63"/>
      <c r="BT40" s="63"/>
      <c r="BU40" s="63"/>
      <c r="BV40" s="63"/>
      <c r="BW40" s="63"/>
      <c r="BX40" s="63"/>
      <c r="BY40" s="63"/>
      <c r="BZ40" s="64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62"/>
      <c r="BM41" s="63"/>
      <c r="BN41" s="63"/>
      <c r="BO41" s="63"/>
      <c r="BP41" s="63"/>
      <c r="BQ41" s="63"/>
      <c r="BR41" s="63"/>
      <c r="BS41" s="63"/>
      <c r="BT41" s="63"/>
      <c r="BU41" s="63"/>
      <c r="BV41" s="63"/>
      <c r="BW41" s="63"/>
      <c r="BX41" s="63"/>
      <c r="BY41" s="63"/>
      <c r="BZ41" s="64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62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4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62"/>
      <c r="BM43" s="63"/>
      <c r="BN43" s="63"/>
      <c r="BO43" s="63"/>
      <c r="BP43" s="63"/>
      <c r="BQ43" s="63"/>
      <c r="BR43" s="63"/>
      <c r="BS43" s="63"/>
      <c r="BT43" s="63"/>
      <c r="BU43" s="63"/>
      <c r="BV43" s="63"/>
      <c r="BW43" s="63"/>
      <c r="BX43" s="63"/>
      <c r="BY43" s="63"/>
      <c r="BZ43" s="64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5"/>
      <c r="BM44" s="66"/>
      <c r="BN44" s="66"/>
      <c r="BO44" s="66"/>
      <c r="BP44" s="66"/>
      <c r="BQ44" s="66"/>
      <c r="BR44" s="66"/>
      <c r="BS44" s="66"/>
      <c r="BT44" s="66"/>
      <c r="BU44" s="66"/>
      <c r="BV44" s="66"/>
      <c r="BW44" s="66"/>
      <c r="BX44" s="66"/>
      <c r="BY44" s="66"/>
      <c r="BZ44" s="67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56" t="s">
        <v>26</v>
      </c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8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59"/>
      <c r="BM46" s="60"/>
      <c r="BN46" s="60"/>
      <c r="BO46" s="60"/>
      <c r="BP46" s="60"/>
      <c r="BQ46" s="60"/>
      <c r="BR46" s="60"/>
      <c r="BS46" s="60"/>
      <c r="BT46" s="60"/>
      <c r="BU46" s="60"/>
      <c r="BV46" s="60"/>
      <c r="BW46" s="60"/>
      <c r="BX46" s="60"/>
      <c r="BY46" s="60"/>
      <c r="BZ46" s="61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62" t="s">
        <v>117</v>
      </c>
      <c r="BM47" s="63"/>
      <c r="BN47" s="63"/>
      <c r="BO47" s="63"/>
      <c r="BP47" s="63"/>
      <c r="BQ47" s="63"/>
      <c r="BR47" s="63"/>
      <c r="BS47" s="63"/>
      <c r="BT47" s="63"/>
      <c r="BU47" s="63"/>
      <c r="BV47" s="63"/>
      <c r="BW47" s="63"/>
      <c r="BX47" s="63"/>
      <c r="BY47" s="63"/>
      <c r="BZ47" s="64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62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4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62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4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62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4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62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4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62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4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62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4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62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4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62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4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62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4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62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4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62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4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62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4"/>
    </row>
    <row r="60" spans="1:78" ht="13.5" customHeight="1" x14ac:dyDescent="0.15">
      <c r="A60" s="2"/>
      <c r="B60" s="73" t="s">
        <v>27</v>
      </c>
      <c r="C60" s="74"/>
      <c r="D60" s="74"/>
      <c r="E60" s="74"/>
      <c r="F60" s="74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  <c r="Y60" s="74"/>
      <c r="Z60" s="74"/>
      <c r="AA60" s="74"/>
      <c r="AB60" s="74"/>
      <c r="AC60" s="74"/>
      <c r="AD60" s="74"/>
      <c r="AE60" s="74"/>
      <c r="AF60" s="74"/>
      <c r="AG60" s="74"/>
      <c r="AH60" s="74"/>
      <c r="AI60" s="74"/>
      <c r="AJ60" s="74"/>
      <c r="AK60" s="74"/>
      <c r="AL60" s="74"/>
      <c r="AM60" s="74"/>
      <c r="AN60" s="74"/>
      <c r="AO60" s="74"/>
      <c r="AP60" s="74"/>
      <c r="AQ60" s="74"/>
      <c r="AR60" s="74"/>
      <c r="AS60" s="74"/>
      <c r="AT60" s="74"/>
      <c r="AU60" s="74"/>
      <c r="AV60" s="74"/>
      <c r="AW60" s="74"/>
      <c r="AX60" s="74"/>
      <c r="AY60" s="74"/>
      <c r="AZ60" s="74"/>
      <c r="BA60" s="74"/>
      <c r="BB60" s="74"/>
      <c r="BC60" s="74"/>
      <c r="BD60" s="74"/>
      <c r="BE60" s="74"/>
      <c r="BF60" s="74"/>
      <c r="BG60" s="74"/>
      <c r="BH60" s="74"/>
      <c r="BI60" s="74"/>
      <c r="BJ60" s="75"/>
      <c r="BK60" s="2"/>
      <c r="BL60" s="62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4"/>
    </row>
    <row r="61" spans="1:78" ht="13.5" customHeight="1" x14ac:dyDescent="0.15">
      <c r="A61" s="2"/>
      <c r="B61" s="73"/>
      <c r="C61" s="74"/>
      <c r="D61" s="74"/>
      <c r="E61" s="74"/>
      <c r="F61" s="74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  <c r="Y61" s="74"/>
      <c r="Z61" s="74"/>
      <c r="AA61" s="74"/>
      <c r="AB61" s="74"/>
      <c r="AC61" s="74"/>
      <c r="AD61" s="74"/>
      <c r="AE61" s="74"/>
      <c r="AF61" s="74"/>
      <c r="AG61" s="74"/>
      <c r="AH61" s="74"/>
      <c r="AI61" s="74"/>
      <c r="AJ61" s="74"/>
      <c r="AK61" s="74"/>
      <c r="AL61" s="74"/>
      <c r="AM61" s="74"/>
      <c r="AN61" s="74"/>
      <c r="AO61" s="74"/>
      <c r="AP61" s="74"/>
      <c r="AQ61" s="74"/>
      <c r="AR61" s="74"/>
      <c r="AS61" s="74"/>
      <c r="AT61" s="74"/>
      <c r="AU61" s="74"/>
      <c r="AV61" s="74"/>
      <c r="AW61" s="74"/>
      <c r="AX61" s="74"/>
      <c r="AY61" s="74"/>
      <c r="AZ61" s="74"/>
      <c r="BA61" s="74"/>
      <c r="BB61" s="74"/>
      <c r="BC61" s="74"/>
      <c r="BD61" s="74"/>
      <c r="BE61" s="74"/>
      <c r="BF61" s="74"/>
      <c r="BG61" s="74"/>
      <c r="BH61" s="74"/>
      <c r="BI61" s="74"/>
      <c r="BJ61" s="75"/>
      <c r="BK61" s="2"/>
      <c r="BL61" s="62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4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62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4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5"/>
      <c r="BM63" s="66"/>
      <c r="BN63" s="66"/>
      <c r="BO63" s="66"/>
      <c r="BP63" s="66"/>
      <c r="BQ63" s="66"/>
      <c r="BR63" s="66"/>
      <c r="BS63" s="66"/>
      <c r="BT63" s="66"/>
      <c r="BU63" s="66"/>
      <c r="BV63" s="66"/>
      <c r="BW63" s="66"/>
      <c r="BX63" s="66"/>
      <c r="BY63" s="66"/>
      <c r="BZ63" s="67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56" t="s">
        <v>28</v>
      </c>
      <c r="BM64" s="57"/>
      <c r="BN64" s="57"/>
      <c r="BO64" s="57"/>
      <c r="BP64" s="57"/>
      <c r="BQ64" s="57"/>
      <c r="BR64" s="57"/>
      <c r="BS64" s="57"/>
      <c r="BT64" s="57"/>
      <c r="BU64" s="57"/>
      <c r="BV64" s="57"/>
      <c r="BW64" s="57"/>
      <c r="BX64" s="57"/>
      <c r="BY64" s="57"/>
      <c r="BZ64" s="58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59"/>
      <c r="BM65" s="60"/>
      <c r="BN65" s="60"/>
      <c r="BO65" s="60"/>
      <c r="BP65" s="60"/>
      <c r="BQ65" s="60"/>
      <c r="BR65" s="60"/>
      <c r="BS65" s="60"/>
      <c r="BT65" s="60"/>
      <c r="BU65" s="60"/>
      <c r="BV65" s="60"/>
      <c r="BW65" s="60"/>
      <c r="BX65" s="60"/>
      <c r="BY65" s="60"/>
      <c r="BZ65" s="61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62" t="s">
        <v>116</v>
      </c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4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62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4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62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4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62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4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62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4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62"/>
      <c r="BM71" s="63"/>
      <c r="BN71" s="63"/>
      <c r="BO71" s="63"/>
      <c r="BP71" s="63"/>
      <c r="BQ71" s="63"/>
      <c r="BR71" s="63"/>
      <c r="BS71" s="63"/>
      <c r="BT71" s="63"/>
      <c r="BU71" s="63"/>
      <c r="BV71" s="63"/>
      <c r="BW71" s="63"/>
      <c r="BX71" s="63"/>
      <c r="BY71" s="63"/>
      <c r="BZ71" s="64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62"/>
      <c r="BM72" s="63"/>
      <c r="BN72" s="63"/>
      <c r="BO72" s="63"/>
      <c r="BP72" s="63"/>
      <c r="BQ72" s="63"/>
      <c r="BR72" s="63"/>
      <c r="BS72" s="63"/>
      <c r="BT72" s="63"/>
      <c r="BU72" s="63"/>
      <c r="BV72" s="63"/>
      <c r="BW72" s="63"/>
      <c r="BX72" s="63"/>
      <c r="BY72" s="63"/>
      <c r="BZ72" s="64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62"/>
      <c r="BM73" s="63"/>
      <c r="BN73" s="63"/>
      <c r="BO73" s="63"/>
      <c r="BP73" s="63"/>
      <c r="BQ73" s="63"/>
      <c r="BR73" s="63"/>
      <c r="BS73" s="63"/>
      <c r="BT73" s="63"/>
      <c r="BU73" s="63"/>
      <c r="BV73" s="63"/>
      <c r="BW73" s="63"/>
      <c r="BX73" s="63"/>
      <c r="BY73" s="63"/>
      <c r="BZ73" s="64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62"/>
      <c r="BM74" s="63"/>
      <c r="BN74" s="63"/>
      <c r="BO74" s="63"/>
      <c r="BP74" s="63"/>
      <c r="BQ74" s="63"/>
      <c r="BR74" s="63"/>
      <c r="BS74" s="63"/>
      <c r="BT74" s="63"/>
      <c r="BU74" s="63"/>
      <c r="BV74" s="63"/>
      <c r="BW74" s="63"/>
      <c r="BX74" s="63"/>
      <c r="BY74" s="63"/>
      <c r="BZ74" s="64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62"/>
      <c r="BM75" s="63"/>
      <c r="BN75" s="63"/>
      <c r="BO75" s="63"/>
      <c r="BP75" s="63"/>
      <c r="BQ75" s="63"/>
      <c r="BR75" s="63"/>
      <c r="BS75" s="63"/>
      <c r="BT75" s="63"/>
      <c r="BU75" s="63"/>
      <c r="BV75" s="63"/>
      <c r="BW75" s="63"/>
      <c r="BX75" s="63"/>
      <c r="BY75" s="63"/>
      <c r="BZ75" s="64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62"/>
      <c r="BM76" s="63"/>
      <c r="BN76" s="63"/>
      <c r="BO76" s="63"/>
      <c r="BP76" s="63"/>
      <c r="BQ76" s="63"/>
      <c r="BR76" s="63"/>
      <c r="BS76" s="63"/>
      <c r="BT76" s="63"/>
      <c r="BU76" s="63"/>
      <c r="BV76" s="63"/>
      <c r="BW76" s="63"/>
      <c r="BX76" s="63"/>
      <c r="BY76" s="63"/>
      <c r="BZ76" s="64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62"/>
      <c r="BM77" s="63"/>
      <c r="BN77" s="63"/>
      <c r="BO77" s="63"/>
      <c r="BP77" s="63"/>
      <c r="BQ77" s="63"/>
      <c r="BR77" s="63"/>
      <c r="BS77" s="63"/>
      <c r="BT77" s="63"/>
      <c r="BU77" s="63"/>
      <c r="BV77" s="63"/>
      <c r="BW77" s="63"/>
      <c r="BX77" s="63"/>
      <c r="BY77" s="63"/>
      <c r="BZ77" s="64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62"/>
      <c r="BM78" s="63"/>
      <c r="BN78" s="63"/>
      <c r="BO78" s="63"/>
      <c r="BP78" s="63"/>
      <c r="BQ78" s="63"/>
      <c r="BR78" s="63"/>
      <c r="BS78" s="63"/>
      <c r="BT78" s="63"/>
      <c r="BU78" s="63"/>
      <c r="BV78" s="63"/>
      <c r="BW78" s="63"/>
      <c r="BX78" s="63"/>
      <c r="BY78" s="63"/>
      <c r="BZ78" s="64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62"/>
      <c r="BM79" s="63"/>
      <c r="BN79" s="63"/>
      <c r="BO79" s="63"/>
      <c r="BP79" s="63"/>
      <c r="BQ79" s="63"/>
      <c r="BR79" s="63"/>
      <c r="BS79" s="63"/>
      <c r="BT79" s="63"/>
      <c r="BU79" s="63"/>
      <c r="BV79" s="63"/>
      <c r="BW79" s="63"/>
      <c r="BX79" s="63"/>
      <c r="BY79" s="63"/>
      <c r="BZ79" s="64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62"/>
      <c r="BM80" s="63"/>
      <c r="BN80" s="63"/>
      <c r="BO80" s="63"/>
      <c r="BP80" s="63"/>
      <c r="BQ80" s="63"/>
      <c r="BR80" s="63"/>
      <c r="BS80" s="63"/>
      <c r="BT80" s="63"/>
      <c r="BU80" s="63"/>
      <c r="BV80" s="63"/>
      <c r="BW80" s="63"/>
      <c r="BX80" s="63"/>
      <c r="BY80" s="63"/>
      <c r="BZ80" s="64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62"/>
      <c r="BM81" s="63"/>
      <c r="BN81" s="63"/>
      <c r="BO81" s="63"/>
      <c r="BP81" s="63"/>
      <c r="BQ81" s="63"/>
      <c r="BR81" s="63"/>
      <c r="BS81" s="63"/>
      <c r="BT81" s="63"/>
      <c r="BU81" s="63"/>
      <c r="BV81" s="63"/>
      <c r="BW81" s="63"/>
      <c r="BX81" s="63"/>
      <c r="BY81" s="63"/>
      <c r="BZ81" s="64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65"/>
      <c r="BM82" s="66"/>
      <c r="BN82" s="66"/>
      <c r="BO82" s="66"/>
      <c r="BP82" s="66"/>
      <c r="BQ82" s="66"/>
      <c r="BR82" s="66"/>
      <c r="BS82" s="66"/>
      <c r="BT82" s="66"/>
      <c r="BU82" s="66"/>
      <c r="BV82" s="66"/>
      <c r="BW82" s="66"/>
      <c r="BX82" s="66"/>
      <c r="BY82" s="66"/>
      <c r="BZ82" s="67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【76.03】</v>
      </c>
      <c r="F85" s="27" t="s">
        <v>41</v>
      </c>
      <c r="G85" s="27" t="s">
        <v>41</v>
      </c>
      <c r="H85" s="27" t="str">
        <f>データ!BO6</f>
        <v>【1,084.05】</v>
      </c>
      <c r="I85" s="27" t="str">
        <f>データ!BZ6</f>
        <v>【53.46】</v>
      </c>
      <c r="J85" s="27" t="str">
        <f>データ!CK6</f>
        <v>【300.47】</v>
      </c>
      <c r="K85" s="27" t="str">
        <f>データ!CV6</f>
        <v>【54.90】</v>
      </c>
      <c r="L85" s="27" t="str">
        <f>データ!DG6</f>
        <v>【73.31】</v>
      </c>
      <c r="M85" s="27" t="s">
        <v>42</v>
      </c>
      <c r="N85" s="27" t="s">
        <v>42</v>
      </c>
      <c r="O85" s="27" t="str">
        <f>データ!EN6</f>
        <v>【0.56】</v>
      </c>
    </row>
  </sheetData>
  <sheetProtection algorithmName="SHA-512" hashValue="jxFJCTzl/G/oxBdt8g9ozxDCbNKb5tjdOoruLfvDlobPdibBxJQn/Yu3a4Fxq5o2oPpk/kgetTjLS9iZEP0bLA==" saltValue="RKkq/Z6vxX8E+557OCrRfQ==" spinCount="100000" sheet="1" objects="1" scenarios="1" formatCells="0" formatColumns="0" formatRows="0"/>
  <mergeCells count="44"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3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7" t="s">
        <v>52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9"/>
      <c r="X3" s="83" t="s">
        <v>53</v>
      </c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  <c r="AK3" s="76"/>
      <c r="AL3" s="76"/>
      <c r="AM3" s="76"/>
      <c r="AN3" s="76"/>
      <c r="AO3" s="76"/>
      <c r="AP3" s="76"/>
      <c r="AQ3" s="76"/>
      <c r="AR3" s="76"/>
      <c r="AS3" s="76"/>
      <c r="AT3" s="76"/>
      <c r="AU3" s="76"/>
      <c r="AV3" s="76"/>
      <c r="AW3" s="76"/>
      <c r="AX3" s="76"/>
      <c r="AY3" s="76"/>
      <c r="AZ3" s="76"/>
      <c r="BA3" s="76"/>
      <c r="BB3" s="76"/>
      <c r="BC3" s="76"/>
      <c r="BD3" s="76"/>
      <c r="BE3" s="76"/>
      <c r="BF3" s="76"/>
      <c r="BG3" s="76"/>
      <c r="BH3" s="76"/>
      <c r="BI3" s="76"/>
      <c r="BJ3" s="76"/>
      <c r="BK3" s="76"/>
      <c r="BL3" s="76"/>
      <c r="BM3" s="76"/>
      <c r="BN3" s="76"/>
      <c r="BO3" s="76"/>
      <c r="BP3" s="76"/>
      <c r="BQ3" s="76"/>
      <c r="BR3" s="76"/>
      <c r="BS3" s="76"/>
      <c r="BT3" s="76"/>
      <c r="BU3" s="76"/>
      <c r="BV3" s="76"/>
      <c r="BW3" s="76"/>
      <c r="BX3" s="76"/>
      <c r="BY3" s="76"/>
      <c r="BZ3" s="76"/>
      <c r="CA3" s="76"/>
      <c r="CB3" s="76"/>
      <c r="CC3" s="76"/>
      <c r="CD3" s="76"/>
      <c r="CE3" s="76"/>
      <c r="CF3" s="76"/>
      <c r="CG3" s="76"/>
      <c r="CH3" s="76"/>
      <c r="CI3" s="76"/>
      <c r="CJ3" s="76"/>
      <c r="CK3" s="76"/>
      <c r="CL3" s="76"/>
      <c r="CM3" s="76"/>
      <c r="CN3" s="76"/>
      <c r="CO3" s="76"/>
      <c r="CP3" s="76"/>
      <c r="CQ3" s="76"/>
      <c r="CR3" s="76"/>
      <c r="CS3" s="76"/>
      <c r="CT3" s="76"/>
      <c r="CU3" s="76"/>
      <c r="CV3" s="76"/>
      <c r="CW3" s="76"/>
      <c r="CX3" s="76"/>
      <c r="CY3" s="76"/>
      <c r="CZ3" s="76"/>
      <c r="DA3" s="76"/>
      <c r="DB3" s="76"/>
      <c r="DC3" s="76"/>
      <c r="DD3" s="76"/>
      <c r="DE3" s="76"/>
      <c r="DF3" s="76"/>
      <c r="DG3" s="76"/>
      <c r="DH3" s="76" t="s">
        <v>54</v>
      </c>
      <c r="DI3" s="76"/>
      <c r="DJ3" s="76"/>
      <c r="DK3" s="76"/>
      <c r="DL3" s="76"/>
      <c r="DM3" s="76"/>
      <c r="DN3" s="76"/>
      <c r="DO3" s="76"/>
      <c r="DP3" s="76"/>
      <c r="DQ3" s="76"/>
      <c r="DR3" s="76"/>
      <c r="DS3" s="76"/>
      <c r="DT3" s="76"/>
      <c r="DU3" s="76"/>
      <c r="DV3" s="76"/>
      <c r="DW3" s="76"/>
      <c r="DX3" s="76"/>
      <c r="DY3" s="76"/>
      <c r="DZ3" s="76"/>
      <c r="EA3" s="76"/>
      <c r="EB3" s="76"/>
      <c r="EC3" s="76"/>
      <c r="ED3" s="76"/>
      <c r="EE3" s="76"/>
      <c r="EF3" s="76"/>
      <c r="EG3" s="76"/>
      <c r="EH3" s="76"/>
      <c r="EI3" s="76"/>
      <c r="EJ3" s="76"/>
      <c r="EK3" s="76"/>
      <c r="EL3" s="76"/>
      <c r="EM3" s="76"/>
      <c r="EN3" s="76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80"/>
      <c r="I4" s="81"/>
      <c r="J4" s="81"/>
      <c r="K4" s="81"/>
      <c r="L4" s="81"/>
      <c r="M4" s="81"/>
      <c r="N4" s="81"/>
      <c r="O4" s="81"/>
      <c r="P4" s="81"/>
      <c r="Q4" s="81"/>
      <c r="R4" s="81"/>
      <c r="S4" s="81"/>
      <c r="T4" s="81"/>
      <c r="U4" s="81"/>
      <c r="V4" s="81"/>
      <c r="W4" s="82"/>
      <c r="X4" s="76" t="s">
        <v>56</v>
      </c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 t="s">
        <v>57</v>
      </c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 t="s">
        <v>58</v>
      </c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 t="s">
        <v>59</v>
      </c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 t="s">
        <v>60</v>
      </c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 t="s">
        <v>61</v>
      </c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 t="s">
        <v>62</v>
      </c>
      <c r="CM4" s="76"/>
      <c r="CN4" s="76"/>
      <c r="CO4" s="76"/>
      <c r="CP4" s="76"/>
      <c r="CQ4" s="76"/>
      <c r="CR4" s="76"/>
      <c r="CS4" s="76"/>
      <c r="CT4" s="76"/>
      <c r="CU4" s="76"/>
      <c r="CV4" s="76"/>
      <c r="CW4" s="76" t="s">
        <v>63</v>
      </c>
      <c r="CX4" s="76"/>
      <c r="CY4" s="76"/>
      <c r="CZ4" s="76"/>
      <c r="DA4" s="76"/>
      <c r="DB4" s="76"/>
      <c r="DC4" s="76"/>
      <c r="DD4" s="76"/>
      <c r="DE4" s="76"/>
      <c r="DF4" s="76"/>
      <c r="DG4" s="76"/>
      <c r="DH4" s="76" t="s">
        <v>64</v>
      </c>
      <c r="DI4" s="76"/>
      <c r="DJ4" s="76"/>
      <c r="DK4" s="76"/>
      <c r="DL4" s="76"/>
      <c r="DM4" s="76"/>
      <c r="DN4" s="76"/>
      <c r="DO4" s="76"/>
      <c r="DP4" s="76"/>
      <c r="DQ4" s="76"/>
      <c r="DR4" s="76"/>
      <c r="DS4" s="76" t="s">
        <v>65</v>
      </c>
      <c r="DT4" s="76"/>
      <c r="DU4" s="76"/>
      <c r="DV4" s="76"/>
      <c r="DW4" s="76"/>
      <c r="DX4" s="76"/>
      <c r="DY4" s="76"/>
      <c r="DZ4" s="76"/>
      <c r="EA4" s="76"/>
      <c r="EB4" s="76"/>
      <c r="EC4" s="76"/>
      <c r="ED4" s="76" t="s">
        <v>66</v>
      </c>
      <c r="EE4" s="76"/>
      <c r="EF4" s="76"/>
      <c r="EG4" s="76"/>
      <c r="EH4" s="76"/>
      <c r="EI4" s="76"/>
      <c r="EJ4" s="76"/>
      <c r="EK4" s="76"/>
      <c r="EL4" s="76"/>
      <c r="EM4" s="76"/>
      <c r="EN4" s="76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2019</v>
      </c>
      <c r="C6" s="34">
        <f t="shared" ref="C6:W6" si="3">C7</f>
        <v>23035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青森県　今別町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D3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98.44</v>
      </c>
      <c r="Q6" s="35">
        <f t="shared" si="3"/>
        <v>6520</v>
      </c>
      <c r="R6" s="35">
        <f t="shared" si="3"/>
        <v>2577</v>
      </c>
      <c r="S6" s="35">
        <f t="shared" si="3"/>
        <v>125.27</v>
      </c>
      <c r="T6" s="35">
        <f t="shared" si="3"/>
        <v>20.57</v>
      </c>
      <c r="U6" s="35">
        <f t="shared" si="3"/>
        <v>2517</v>
      </c>
      <c r="V6" s="35">
        <f t="shared" si="3"/>
        <v>12.5</v>
      </c>
      <c r="W6" s="35">
        <f t="shared" si="3"/>
        <v>201.36</v>
      </c>
      <c r="X6" s="36">
        <f>IF(X7="",NA(),X7)</f>
        <v>96.04</v>
      </c>
      <c r="Y6" s="36">
        <f t="shared" ref="Y6:AG6" si="4">IF(Y7="",NA(),Y7)</f>
        <v>104.19</v>
      </c>
      <c r="Z6" s="36">
        <f t="shared" si="4"/>
        <v>111.73</v>
      </c>
      <c r="AA6" s="36">
        <f t="shared" si="4"/>
        <v>79.95</v>
      </c>
      <c r="AB6" s="36">
        <f t="shared" si="4"/>
        <v>99.49</v>
      </c>
      <c r="AC6" s="36">
        <f t="shared" si="4"/>
        <v>76.27</v>
      </c>
      <c r="AD6" s="36">
        <f t="shared" si="4"/>
        <v>77.56</v>
      </c>
      <c r="AE6" s="36">
        <f t="shared" si="4"/>
        <v>78.510000000000005</v>
      </c>
      <c r="AF6" s="36">
        <f t="shared" si="4"/>
        <v>77.91</v>
      </c>
      <c r="AG6" s="36">
        <f t="shared" si="4"/>
        <v>79.099999999999994</v>
      </c>
      <c r="AH6" s="35" t="str">
        <f>IF(AH7="","",IF(AH7="-","【-】","【"&amp;SUBSTITUTE(TEXT(AH7,"#,##0.00"),"-","△")&amp;"】"))</f>
        <v>【76.03】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1257.02</v>
      </c>
      <c r="BF6" s="36">
        <f t="shared" ref="BF6:BN6" si="7">IF(BF7="",NA(),BF7)</f>
        <v>1555.64</v>
      </c>
      <c r="BG6" s="36">
        <f t="shared" si="7"/>
        <v>1515.18</v>
      </c>
      <c r="BH6" s="36">
        <f t="shared" si="7"/>
        <v>1502.24</v>
      </c>
      <c r="BI6" s="36">
        <f t="shared" si="7"/>
        <v>1452.03</v>
      </c>
      <c r="BJ6" s="36">
        <f t="shared" si="7"/>
        <v>1134.67</v>
      </c>
      <c r="BK6" s="36">
        <f t="shared" si="7"/>
        <v>1144.79</v>
      </c>
      <c r="BL6" s="36">
        <f t="shared" si="7"/>
        <v>1061.58</v>
      </c>
      <c r="BM6" s="36">
        <f t="shared" si="7"/>
        <v>1007.7</v>
      </c>
      <c r="BN6" s="36">
        <f t="shared" si="7"/>
        <v>1018.52</v>
      </c>
      <c r="BO6" s="35" t="str">
        <f>IF(BO7="","",IF(BO7="-","【-】","【"&amp;SUBSTITUTE(TEXT(BO7,"#,##0.00"),"-","△")&amp;"】"))</f>
        <v>【1,084.05】</v>
      </c>
      <c r="BP6" s="36">
        <f>IF(BP7="",NA(),BP7)</f>
        <v>83.9</v>
      </c>
      <c r="BQ6" s="36">
        <f t="shared" ref="BQ6:BY6" si="8">IF(BQ7="",NA(),BQ7)</f>
        <v>96.37</v>
      </c>
      <c r="BR6" s="36">
        <f t="shared" si="8"/>
        <v>94.12</v>
      </c>
      <c r="BS6" s="36">
        <f t="shared" si="8"/>
        <v>73.510000000000005</v>
      </c>
      <c r="BT6" s="36">
        <f t="shared" si="8"/>
        <v>83.02</v>
      </c>
      <c r="BU6" s="36">
        <f t="shared" si="8"/>
        <v>40.6</v>
      </c>
      <c r="BV6" s="36">
        <f t="shared" si="8"/>
        <v>56.04</v>
      </c>
      <c r="BW6" s="36">
        <f t="shared" si="8"/>
        <v>58.52</v>
      </c>
      <c r="BX6" s="36">
        <f t="shared" si="8"/>
        <v>59.22</v>
      </c>
      <c r="BY6" s="36">
        <f t="shared" si="8"/>
        <v>58.79</v>
      </c>
      <c r="BZ6" s="35" t="str">
        <f>IF(BZ7="","",IF(BZ7="-","【-】","【"&amp;SUBSTITUTE(TEXT(BZ7,"#,##0.00"),"-","△")&amp;"】"))</f>
        <v>【53.46】</v>
      </c>
      <c r="CA6" s="36">
        <f>IF(CA7="",NA(),CA7)</f>
        <v>429.84</v>
      </c>
      <c r="CB6" s="36">
        <f t="shared" ref="CB6:CJ6" si="9">IF(CB7="",NA(),CB7)</f>
        <v>375.23</v>
      </c>
      <c r="CC6" s="36">
        <f t="shared" si="9"/>
        <v>383.88</v>
      </c>
      <c r="CD6" s="36">
        <f t="shared" si="9"/>
        <v>506.82</v>
      </c>
      <c r="CE6" s="36">
        <f t="shared" si="9"/>
        <v>451.01</v>
      </c>
      <c r="CF6" s="36">
        <f t="shared" si="9"/>
        <v>440.03</v>
      </c>
      <c r="CG6" s="36">
        <f t="shared" si="9"/>
        <v>304.35000000000002</v>
      </c>
      <c r="CH6" s="36">
        <f t="shared" si="9"/>
        <v>296.3</v>
      </c>
      <c r="CI6" s="36">
        <f t="shared" si="9"/>
        <v>292.89999999999998</v>
      </c>
      <c r="CJ6" s="36">
        <f t="shared" si="9"/>
        <v>298.25</v>
      </c>
      <c r="CK6" s="35" t="str">
        <f>IF(CK7="","",IF(CK7="-","【-】","【"&amp;SUBSTITUTE(TEXT(CK7,"#,##0.00"),"-","△")&amp;"】"))</f>
        <v>【300.47】</v>
      </c>
      <c r="CL6" s="36">
        <f>IF(CL7="",NA(),CL7)</f>
        <v>29.04</v>
      </c>
      <c r="CM6" s="36">
        <f t="shared" ref="CM6:CU6" si="10">IF(CM7="",NA(),CM7)</f>
        <v>54.96</v>
      </c>
      <c r="CN6" s="36">
        <f t="shared" si="10"/>
        <v>54.91</v>
      </c>
      <c r="CO6" s="36">
        <f t="shared" si="10"/>
        <v>54.86</v>
      </c>
      <c r="CP6" s="36">
        <f t="shared" si="10"/>
        <v>54.68</v>
      </c>
      <c r="CQ6" s="36">
        <f t="shared" si="10"/>
        <v>57.29</v>
      </c>
      <c r="CR6" s="36">
        <f t="shared" si="10"/>
        <v>55.9</v>
      </c>
      <c r="CS6" s="36">
        <f t="shared" si="10"/>
        <v>57.3</v>
      </c>
      <c r="CT6" s="36">
        <f t="shared" si="10"/>
        <v>56.76</v>
      </c>
      <c r="CU6" s="36">
        <f t="shared" si="10"/>
        <v>56.04</v>
      </c>
      <c r="CV6" s="35" t="str">
        <f>IF(CV7="","",IF(CV7="-","【-】","【"&amp;SUBSTITUTE(TEXT(CV7,"#,##0.00"),"-","△")&amp;"】"))</f>
        <v>【54.90】</v>
      </c>
      <c r="CW6" s="36">
        <f>IF(CW7="",NA(),CW7)</f>
        <v>83.97</v>
      </c>
      <c r="CX6" s="36">
        <f t="shared" ref="CX6:DF6" si="11">IF(CX7="",NA(),CX7)</f>
        <v>83.63</v>
      </c>
      <c r="CY6" s="36">
        <f t="shared" si="11"/>
        <v>83.02</v>
      </c>
      <c r="CZ6" s="36">
        <f t="shared" si="11"/>
        <v>77.94</v>
      </c>
      <c r="DA6" s="36">
        <f t="shared" si="11"/>
        <v>76.760000000000005</v>
      </c>
      <c r="DB6" s="36">
        <f t="shared" si="11"/>
        <v>73.69</v>
      </c>
      <c r="DC6" s="36">
        <f t="shared" si="11"/>
        <v>73.28</v>
      </c>
      <c r="DD6" s="36">
        <f t="shared" si="11"/>
        <v>72.42</v>
      </c>
      <c r="DE6" s="36">
        <f t="shared" si="11"/>
        <v>73.069999999999993</v>
      </c>
      <c r="DF6" s="36">
        <f t="shared" si="11"/>
        <v>72.78</v>
      </c>
      <c r="DG6" s="35" t="str">
        <f>IF(DG7="","",IF(DG7="-","【-】","【"&amp;SUBSTITUTE(TEXT(DG7,"#,##0.00"),"-","△")&amp;"】"))</f>
        <v>【73.31】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6">
        <f t="shared" si="14"/>
        <v>0.55000000000000004</v>
      </c>
      <c r="EH6" s="35">
        <f t="shared" si="14"/>
        <v>0</v>
      </c>
      <c r="EI6" s="36">
        <f t="shared" si="14"/>
        <v>0.65</v>
      </c>
      <c r="EJ6" s="36">
        <f t="shared" si="14"/>
        <v>0.53</v>
      </c>
      <c r="EK6" s="36">
        <f t="shared" si="14"/>
        <v>0.72</v>
      </c>
      <c r="EL6" s="36">
        <f t="shared" si="14"/>
        <v>0.53</v>
      </c>
      <c r="EM6" s="36">
        <f t="shared" si="14"/>
        <v>0.71</v>
      </c>
      <c r="EN6" s="35" t="str">
        <f>IF(EN7="","",IF(EN7="-","【-】","【"&amp;SUBSTITUTE(TEXT(EN7,"#,##0.00"),"-","△")&amp;"】"))</f>
        <v>【0.56】</v>
      </c>
    </row>
    <row r="7" spans="1:144" s="37" customFormat="1" x14ac:dyDescent="0.15">
      <c r="A7" s="29"/>
      <c r="B7" s="38">
        <v>2019</v>
      </c>
      <c r="C7" s="38">
        <v>23035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98.44</v>
      </c>
      <c r="Q7" s="39">
        <v>6520</v>
      </c>
      <c r="R7" s="39">
        <v>2577</v>
      </c>
      <c r="S7" s="39">
        <v>125.27</v>
      </c>
      <c r="T7" s="39">
        <v>20.57</v>
      </c>
      <c r="U7" s="39">
        <v>2517</v>
      </c>
      <c r="V7" s="39">
        <v>12.5</v>
      </c>
      <c r="W7" s="39">
        <v>201.36</v>
      </c>
      <c r="X7" s="39">
        <v>96.04</v>
      </c>
      <c r="Y7" s="39">
        <v>104.19</v>
      </c>
      <c r="Z7" s="39">
        <v>111.73</v>
      </c>
      <c r="AA7" s="39">
        <v>79.95</v>
      </c>
      <c r="AB7" s="39">
        <v>99.49</v>
      </c>
      <c r="AC7" s="39">
        <v>76.27</v>
      </c>
      <c r="AD7" s="39">
        <v>77.56</v>
      </c>
      <c r="AE7" s="39">
        <v>78.510000000000005</v>
      </c>
      <c r="AF7" s="39">
        <v>77.91</v>
      </c>
      <c r="AG7" s="39">
        <v>79.099999999999994</v>
      </c>
      <c r="AH7" s="39">
        <v>76.03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1257.02</v>
      </c>
      <c r="BF7" s="39">
        <v>1555.64</v>
      </c>
      <c r="BG7" s="39">
        <v>1515.18</v>
      </c>
      <c r="BH7" s="39">
        <v>1502.24</v>
      </c>
      <c r="BI7" s="39">
        <v>1452.03</v>
      </c>
      <c r="BJ7" s="39">
        <v>1134.67</v>
      </c>
      <c r="BK7" s="39">
        <v>1144.79</v>
      </c>
      <c r="BL7" s="39">
        <v>1061.58</v>
      </c>
      <c r="BM7" s="39">
        <v>1007.7</v>
      </c>
      <c r="BN7" s="39">
        <v>1018.52</v>
      </c>
      <c r="BO7" s="39">
        <v>1084.05</v>
      </c>
      <c r="BP7" s="39">
        <v>83.9</v>
      </c>
      <c r="BQ7" s="39">
        <v>96.37</v>
      </c>
      <c r="BR7" s="39">
        <v>94.12</v>
      </c>
      <c r="BS7" s="39">
        <v>73.510000000000005</v>
      </c>
      <c r="BT7" s="39">
        <v>83.02</v>
      </c>
      <c r="BU7" s="39">
        <v>40.6</v>
      </c>
      <c r="BV7" s="39">
        <v>56.04</v>
      </c>
      <c r="BW7" s="39">
        <v>58.52</v>
      </c>
      <c r="BX7" s="39">
        <v>59.22</v>
      </c>
      <c r="BY7" s="39">
        <v>58.79</v>
      </c>
      <c r="BZ7" s="39">
        <v>53.46</v>
      </c>
      <c r="CA7" s="39">
        <v>429.84</v>
      </c>
      <c r="CB7" s="39">
        <v>375.23</v>
      </c>
      <c r="CC7" s="39">
        <v>383.88</v>
      </c>
      <c r="CD7" s="39">
        <v>506.82</v>
      </c>
      <c r="CE7" s="39">
        <v>451.01</v>
      </c>
      <c r="CF7" s="39">
        <v>440.03</v>
      </c>
      <c r="CG7" s="39">
        <v>304.35000000000002</v>
      </c>
      <c r="CH7" s="39">
        <v>296.3</v>
      </c>
      <c r="CI7" s="39">
        <v>292.89999999999998</v>
      </c>
      <c r="CJ7" s="39">
        <v>298.25</v>
      </c>
      <c r="CK7" s="39">
        <v>300.47000000000003</v>
      </c>
      <c r="CL7" s="39">
        <v>29.04</v>
      </c>
      <c r="CM7" s="39">
        <v>54.96</v>
      </c>
      <c r="CN7" s="39">
        <v>54.91</v>
      </c>
      <c r="CO7" s="39">
        <v>54.86</v>
      </c>
      <c r="CP7" s="39">
        <v>54.68</v>
      </c>
      <c r="CQ7" s="39">
        <v>57.29</v>
      </c>
      <c r="CR7" s="39">
        <v>55.9</v>
      </c>
      <c r="CS7" s="39">
        <v>57.3</v>
      </c>
      <c r="CT7" s="39">
        <v>56.76</v>
      </c>
      <c r="CU7" s="39">
        <v>56.04</v>
      </c>
      <c r="CV7" s="39">
        <v>54.9</v>
      </c>
      <c r="CW7" s="39">
        <v>83.97</v>
      </c>
      <c r="CX7" s="39">
        <v>83.63</v>
      </c>
      <c r="CY7" s="39">
        <v>83.02</v>
      </c>
      <c r="CZ7" s="39">
        <v>77.94</v>
      </c>
      <c r="DA7" s="39">
        <v>76.760000000000005</v>
      </c>
      <c r="DB7" s="39">
        <v>73.69</v>
      </c>
      <c r="DC7" s="39">
        <v>73.28</v>
      </c>
      <c r="DD7" s="39">
        <v>72.42</v>
      </c>
      <c r="DE7" s="39">
        <v>73.069999999999993</v>
      </c>
      <c r="DF7" s="39">
        <v>72.78</v>
      </c>
      <c r="DG7" s="39">
        <v>73.31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0.55000000000000004</v>
      </c>
      <c r="EH7" s="39">
        <v>0</v>
      </c>
      <c r="EI7" s="39">
        <v>0.65</v>
      </c>
      <c r="EJ7" s="39">
        <v>0.53</v>
      </c>
      <c r="EK7" s="39">
        <v>0.72</v>
      </c>
      <c r="EL7" s="39">
        <v>0.53</v>
      </c>
      <c r="EM7" s="39">
        <v>0.71</v>
      </c>
      <c r="EN7" s="39">
        <v>0.56000000000000005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 t="shared" ref="B10:E10" si="15">DATEVALUE($B7+12-B11&amp;"/1/"&amp;B12)</f>
        <v>46388</v>
      </c>
      <c r="C10" s="42">
        <f t="shared" si="15"/>
        <v>46753</v>
      </c>
      <c r="D10" s="42">
        <f t="shared" si="15"/>
        <v>47119</v>
      </c>
      <c r="E10" s="42">
        <f t="shared" si="15"/>
        <v>47484</v>
      </c>
      <c r="F10" s="43">
        <f>DATEVALUE($B7+12-F11&amp;"/1/"&amp;F12)</f>
        <v>47849</v>
      </c>
    </row>
    <row r="11" spans="1:144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109</v>
      </c>
    </row>
    <row r="12" spans="1:144" x14ac:dyDescent="0.15">
      <c r="B12">
        <v>1</v>
      </c>
      <c r="C12">
        <v>1</v>
      </c>
      <c r="D12">
        <v>1</v>
      </c>
      <c r="E12">
        <v>1</v>
      </c>
      <c r="F12">
        <v>1</v>
      </c>
      <c r="G12" t="s">
        <v>110</v>
      </c>
    </row>
    <row r="13" spans="1:144" x14ac:dyDescent="0.15">
      <c r="B13" t="s">
        <v>111</v>
      </c>
      <c r="C13" t="s">
        <v>111</v>
      </c>
      <c r="D13" t="s">
        <v>112</v>
      </c>
      <c r="E13" t="s">
        <v>112</v>
      </c>
      <c r="F13" t="s">
        <v>113</v>
      </c>
      <c r="G13" t="s">
        <v>114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阿部 聖</cp:lastModifiedBy>
  <dcterms:created xsi:type="dcterms:W3CDTF">2020-12-04T02:18:46Z</dcterms:created>
  <dcterms:modified xsi:type="dcterms:W3CDTF">2021-02-08T23:47:37Z</dcterms:modified>
  <cp:category/>
</cp:coreProperties>
</file>