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ilesv1\300_理財\342 経営比較分析表の策定\Ｒ２\03_経営比較分析表（R1決算）の分析等について\03_提出（市町村等→県）\法非適用\17_下水\11_平内町\04_確定版\"/>
    </mc:Choice>
  </mc:AlternateContent>
  <xr:revisionPtr revIDLastSave="0" documentId="13_ncr:1_{0DEDE9FA-7A27-4158-8BBD-9D46CF5A38E5}" xr6:coauthVersionLast="36" xr6:coauthVersionMax="36" xr10:uidLastSave="{00000000-0000-0000-0000-000000000000}"/>
  <workbookProtection workbookAlgorithmName="SHA-512" workbookHashValue="j5ms0lOpcQc+WQ6axOlsHsTyu/6YkgO/tPECLM/OBxMfgYAMcdr2oz+RFYblaxdcejUeiKgvn7DZLhmqqvnRdA==" workbookSaltValue="mJ4b185RxZwNsCiB9YVan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L10" i="4"/>
  <c r="AD10" i="4"/>
  <c r="P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<sst xmlns="http://schemas.openxmlformats.org/spreadsheetml/2006/main" count="236" uniqueCount="120">
  <si>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</si>
  <si>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</si>
  <si>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</si>
  <si>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</si>
  <si>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</si>
  <si>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</si>
  <si>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</si>
  <si>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</si>
  <si>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</si>
  <si>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</si>
  <si>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</si>
  <si>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</si>
  <si>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</si>
  <si>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</si>
  <si>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</si>
  <si>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</si>
  <si>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</si>
  <si>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</si>
  <si>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</si>
  <si>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</si>
  <si>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</si>
  <si>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</si>
  <si>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</si>
  <si>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</si>
  <si>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</si>
  <si>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</si>
  <si>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</si>
  <si>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</si>
  <si>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</si>
  <si>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</si>
  <si>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</si>
  <si>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</si>
  <si>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</si>
  <si>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</si>
  <si>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</si>
  <si>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</si>
  <si>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</si>
  <si>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</si>
  <si>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</si>
  <si>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</si>
  <si>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</si>
  <si>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</si>
  <si>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</si>
  <si>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</si>
  <si>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</si>
  <si>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</si>
  <si>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</si>
  <si>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</si>
  <si>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</si>
  <si>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</si>
  <si>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</si>
  <si>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</si>
  <si>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</si>
  <si>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</si>
  <si>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</si>
  <si>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</si>
  <si>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</si>
  <si>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</si>
  <si>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</si>
  <si>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</si>
  <si>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</si>
  <si>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</si>
  <si>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</si>
  <si>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</si>
  <si>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</si>
  <si>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</si>
  <si>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</si>
  <si>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</si>
  <si>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</si>
  <si>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</si>
  <si>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</si>
  <si>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</si>
  <si>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</si>
  <si>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</si>
  <si>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</si>
  <si>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</si>
  <si>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</si>
  <si>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</si>
  <si>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</si>
  <si>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</si>
  <si>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</si>
  <si>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</si>
  <si>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</si>
  <si>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</si>
  <si>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</si>
  <si>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</si>
  <si>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</si>
  <si>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</si>
  <si>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</si>
  <si>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</si>
  <si>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</si>
  <si>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</si>
  <si>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</si>
  <si>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</si>
  <si>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</si>
  <si>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</si>
  <si>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</si>
  <si>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</si>
  <si>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</si>
  <si>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</si>
  <si>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</si>
  <si>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</si>
  <si>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</si>
  <si>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</si>
  <si>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</si>
  <si>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</si>
  <si>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</si>
  <si>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</si>
  <si>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</si>
  <si>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</si>
  <si>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</si>
  <si>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</si>
  <si>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</si>
  <si>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</si>
  <si>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</si>
  <si>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</si>
  <si>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</si>
  <si>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は水洗化率を上げることと、維持管理費の節減が経費回収率、収益的収支比率等の改善に繋がる。これまでの取り組みをより強化していくことが必要である。管路・施設の老朽化により更新費用が必要となる前に、収益的収支比率を100％以上にし更新費用を蓄えておける状態にすることが望ましい。</t>
    <phoneticPr fontId="4"/>
  </si>
  <si>
    <t>　現時点では老朽化は深刻な問題ではなく、大々的な管渠の入れ替えを行う必要はない。
　管路点検業務時には本管内部及びマンホール内部をカメラ調査している。管渠内等に改善が必要となる箇所については深刻化する前に改修していく。
　しかし、今後は管渠・施設の老朽化は避けられない問題である。漁業集落排水施設機能保全計画を元に効率的な管渠・施設の維持管理を行っていく。</t>
    <rPh sb="155" eb="156">
      <t>モト</t>
    </rPh>
    <phoneticPr fontId="4"/>
  </si>
  <si>
    <t>　収益的収支比率は、繰入金の増加に伴い昨年に比べ増加したが、昨年度同様100%を超えてはおらず赤字会計となっている。低い理由としては、下水道への加入率が低いことによる収入不足が挙げられる。
　経費回収率に関しては昨年に比べ低下し、類似団体と比較しても低い結果となった。理由としては上記と同様であると考えている。
　汚水処理原価については昨年に比べわずかに増加し、類似団体値とほぼ等しい状況となっている。より一層の維持管理費節減に努め経営改善に繋げたい。
　今後、料金収入を増加させるため未加入者を取り込んでいくことができれば、施設利用率、水洗化率向上につながり料金収入の上昇が期待できる。また、総費用を節減することで経費回収率の改善につながる。
　料金改定については消費税増税もあり、利用者の負担も考えると近いうちに改定する予定はないが、経営状況が好転しない場合は検討していく。</t>
    <rPh sb="14" eb="16">
      <t>ゾウカ</t>
    </rPh>
    <rPh sb="24" eb="26">
      <t>ゾウカ</t>
    </rPh>
    <rPh sb="111" eb="113">
      <t>テイカ</t>
    </rPh>
    <rPh sb="149" eb="150">
      <t>カンガ</t>
    </rPh>
    <rPh sb="177" eb="179">
      <t>ゾウカ</t>
    </rPh>
    <rPh sb="185" eb="186">
      <t>チ</t>
    </rPh>
    <rPh sb="189" eb="190">
      <t>ヒト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</si>
</sst>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4A-4675-A711-1F2BB65D9FC5}"/>
            </c:ext>
          </c:extLst>
        </c:ser>
        <c:dLbls>
          <c:showLegendKey val="0"/>
          <c:showVal val="0"/>
          <c:showCatName val="0"/>
          <c:showSerName val="0"/>
          <c:showPercent val="0"/>
          <c:showBubbleSize val="0"/>
        </c:dLbls>
        <c:gapWidth val="150"/>
        <c:axId val="101484032"/>
        <c:axId val="1014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934A-4675-A711-1F2BB65D9FC5}"/>
            </c:ext>
          </c:extLst>
        </c:ser>
        <c:dLbls>
          <c:showLegendKey val="0"/>
          <c:showVal val="0"/>
          <c:showCatName val="0"/>
          <c:showSerName val="0"/>
          <c:showPercent val="0"/>
          <c:showBubbleSize val="0"/>
        </c:dLbls>
        <c:marker val="1"/>
        <c:smooth val="0"/>
        <c:axId val="101484032"/>
        <c:axId val="101485952"/>
      </c:lineChart>
      <c:dateAx>
        <c:axId val="101484032"/>
        <c:scaling>
          <c:orientation val="minMax"/>
        </c:scaling>
        <c:delete val="1"/>
        <c:axPos val="b"/>
        <c:numFmt formatCode="&quot;H&quot;yy" sourceLinked="1"/>
        <c:majorTickMark val="none"/>
        <c:minorTickMark val="none"/>
        <c:tickLblPos val="none"/>
        <c:crossAx val="101485952"/>
        <c:crosses val="autoZero"/>
        <c:auto val="1"/>
        <c:lblOffset val="100"/>
        <c:baseTimeUnit val="years"/>
      </c:dateAx>
      <c:valAx>
        <c:axId val="1014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22.7</c:v>
                </c:pt>
                <c:pt idx="1">
                  <c:v>21.68</c:v>
                </c:pt>
                <c:pt idx="2">
                  <c:v>22.47</c:v>
                </c:pt>
                <c:pt idx="3">
                  <c:v>22.81</c:v>
                </c:pt>
                <c:pt idx="4">
                  <c:v>23.27</c:v>
                </c:pt>
              </c:numCache>
            </c:numRef>
          </c:val>
          <c:extLst>
            <c:ext xmlns:c16="http://schemas.microsoft.com/office/drawing/2014/chart" uri="{C3380CC4-5D6E-409C-BE32-E72D297353CC}">
              <c16:uniqueId val="{00000000-65F6-4ACE-A6C8-DC01796839A5}"/>
            </c:ext>
          </c:extLst>
        </c:ser>
        <c:dLbls>
          <c:showLegendKey val="0"/>
          <c:showVal val="0"/>
          <c:showCatName val="0"/>
          <c:showSerName val="0"/>
          <c:showPercent val="0"/>
          <c:showBubbleSize val="0"/>
        </c:dLbls>
        <c:gapWidth val="150"/>
        <c:axId val="103101952"/>
        <c:axId val="10310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65F6-4ACE-A6C8-DC01796839A5}"/>
            </c:ext>
          </c:extLst>
        </c:ser>
        <c:dLbls>
          <c:showLegendKey val="0"/>
          <c:showVal val="0"/>
          <c:showCatName val="0"/>
          <c:showSerName val="0"/>
          <c:showPercent val="0"/>
          <c:showBubbleSize val="0"/>
        </c:dLbls>
        <c:marker val="1"/>
        <c:smooth val="0"/>
        <c:axId val="103101952"/>
        <c:axId val="103103872"/>
      </c:lineChart>
      <c:dateAx>
        <c:axId val="103101952"/>
        <c:scaling>
          <c:orientation val="minMax"/>
        </c:scaling>
        <c:delete val="1"/>
        <c:axPos val="b"/>
        <c:numFmt formatCode="&quot;H&quot;yy" sourceLinked="1"/>
        <c:majorTickMark val="none"/>
        <c:minorTickMark val="none"/>
        <c:tickLblPos val="none"/>
        <c:crossAx val="103103872"/>
        <c:crosses val="autoZero"/>
        <c:auto val="1"/>
        <c:lblOffset val="100"/>
        <c:baseTimeUnit val="years"/>
      </c:dateAx>
      <c:valAx>
        <c:axId val="10310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57.48</c:v>
                </c:pt>
                <c:pt idx="1">
                  <c:v>58.71</c:v>
                </c:pt>
                <c:pt idx="2">
                  <c:v>58.83</c:v>
                </c:pt>
                <c:pt idx="3">
                  <c:v>59.13</c:v>
                </c:pt>
                <c:pt idx="4">
                  <c:v>56.35</c:v>
                </c:pt>
              </c:numCache>
            </c:numRef>
          </c:val>
          <c:extLst>
            <c:ext xmlns:c16="http://schemas.microsoft.com/office/drawing/2014/chart" uri="{C3380CC4-5D6E-409C-BE32-E72D297353CC}">
              <c16:uniqueId val="{00000000-6F5D-44B2-8BC1-2C860761E927}"/>
            </c:ext>
          </c:extLst>
        </c:ser>
        <c:dLbls>
          <c:showLegendKey val="0"/>
          <c:showVal val="0"/>
          <c:showCatName val="0"/>
          <c:showSerName val="0"/>
          <c:showPercent val="0"/>
          <c:showBubbleSize val="0"/>
        </c:dLbls>
        <c:gapWidth val="150"/>
        <c:axId val="102827904"/>
        <c:axId val="10283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6F5D-44B2-8BC1-2C860761E927}"/>
            </c:ext>
          </c:extLst>
        </c:ser>
        <c:dLbls>
          <c:showLegendKey val="0"/>
          <c:showVal val="0"/>
          <c:showCatName val="0"/>
          <c:showSerName val="0"/>
          <c:showPercent val="0"/>
          <c:showBubbleSize val="0"/>
        </c:dLbls>
        <c:marker val="1"/>
        <c:smooth val="0"/>
        <c:axId val="102827904"/>
        <c:axId val="102834176"/>
      </c:lineChart>
      <c:dateAx>
        <c:axId val="102827904"/>
        <c:scaling>
          <c:orientation val="minMax"/>
        </c:scaling>
        <c:delete val="1"/>
        <c:axPos val="b"/>
        <c:numFmt formatCode="&quot;H&quot;yy" sourceLinked="1"/>
        <c:majorTickMark val="none"/>
        <c:minorTickMark val="none"/>
        <c:tickLblPos val="none"/>
        <c:crossAx val="102834176"/>
        <c:crosses val="autoZero"/>
        <c:auto val="1"/>
        <c:lblOffset val="100"/>
        <c:baseTimeUnit val="years"/>
      </c:dateAx>
      <c:valAx>
        <c:axId val="1028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37.07</c:v>
                </c:pt>
                <c:pt idx="1">
                  <c:v>35.51</c:v>
                </c:pt>
                <c:pt idx="2">
                  <c:v>87.8</c:v>
                </c:pt>
                <c:pt idx="3">
                  <c:v>71.36</c:v>
                </c:pt>
                <c:pt idx="4">
                  <c:v>75.849999999999994</c:v>
                </c:pt>
              </c:numCache>
            </c:numRef>
          </c:val>
          <c:extLst>
            <c:ext xmlns:c16="http://schemas.microsoft.com/office/drawing/2014/chart" uri="{C3380CC4-5D6E-409C-BE32-E72D297353CC}">
              <c16:uniqueId val="{00000000-7AA1-4286-8420-748597B1ADF1}"/>
            </c:ext>
          </c:extLst>
        </c:ser>
        <c:dLbls>
          <c:showLegendKey val="0"/>
          <c:showVal val="0"/>
          <c:showCatName val="0"/>
          <c:showSerName val="0"/>
          <c:showPercent val="0"/>
          <c:showBubbleSize val="0"/>
        </c:dLbls>
        <c:gapWidth val="150"/>
        <c:axId val="102131584"/>
        <c:axId val="10213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A1-4286-8420-748597B1ADF1}"/>
            </c:ext>
          </c:extLst>
        </c:ser>
        <c:dLbls>
          <c:showLegendKey val="0"/>
          <c:showVal val="0"/>
          <c:showCatName val="0"/>
          <c:showSerName val="0"/>
          <c:showPercent val="0"/>
          <c:showBubbleSize val="0"/>
        </c:dLbls>
        <c:marker val="1"/>
        <c:smooth val="0"/>
        <c:axId val="102131584"/>
        <c:axId val="102137856"/>
      </c:lineChart>
      <c:dateAx>
        <c:axId val="102131584"/>
        <c:scaling>
          <c:orientation val="minMax"/>
        </c:scaling>
        <c:delete val="1"/>
        <c:axPos val="b"/>
        <c:numFmt formatCode="&quot;H&quot;yy" sourceLinked="1"/>
        <c:majorTickMark val="none"/>
        <c:minorTickMark val="none"/>
        <c:tickLblPos val="none"/>
        <c:crossAx val="102137856"/>
        <c:crosses val="autoZero"/>
        <c:auto val="1"/>
        <c:lblOffset val="100"/>
        <c:baseTimeUnit val="years"/>
      </c:dateAx>
      <c:valAx>
        <c:axId val="1021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79-43B9-B5CF-0140229F9964}"/>
            </c:ext>
          </c:extLst>
        </c:ser>
        <c:dLbls>
          <c:showLegendKey val="0"/>
          <c:showVal val="0"/>
          <c:showCatName val="0"/>
          <c:showSerName val="0"/>
          <c:showPercent val="0"/>
          <c:showBubbleSize val="0"/>
        </c:dLbls>
        <c:gapWidth val="150"/>
        <c:axId val="102435072"/>
        <c:axId val="1024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79-43B9-B5CF-0140229F9964}"/>
            </c:ext>
          </c:extLst>
        </c:ser>
        <c:dLbls>
          <c:showLegendKey val="0"/>
          <c:showVal val="0"/>
          <c:showCatName val="0"/>
          <c:showSerName val="0"/>
          <c:showPercent val="0"/>
          <c:showBubbleSize val="0"/>
        </c:dLbls>
        <c:marker val="1"/>
        <c:smooth val="0"/>
        <c:axId val="102435072"/>
        <c:axId val="102445440"/>
      </c:lineChart>
      <c:dateAx>
        <c:axId val="102435072"/>
        <c:scaling>
          <c:orientation val="minMax"/>
        </c:scaling>
        <c:delete val="1"/>
        <c:axPos val="b"/>
        <c:numFmt formatCode="&quot;H&quot;yy" sourceLinked="1"/>
        <c:majorTickMark val="none"/>
        <c:minorTickMark val="none"/>
        <c:tickLblPos val="none"/>
        <c:crossAx val="102445440"/>
        <c:crosses val="autoZero"/>
        <c:auto val="1"/>
        <c:lblOffset val="100"/>
        <c:baseTimeUnit val="years"/>
      </c:dateAx>
      <c:valAx>
        <c:axId val="1024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17-4E4F-A0BA-7C82DF10E418}"/>
            </c:ext>
          </c:extLst>
        </c:ser>
        <c:dLbls>
          <c:showLegendKey val="0"/>
          <c:showVal val="0"/>
          <c:showCatName val="0"/>
          <c:showSerName val="0"/>
          <c:showPercent val="0"/>
          <c:showBubbleSize val="0"/>
        </c:dLbls>
        <c:gapWidth val="150"/>
        <c:axId val="102468224"/>
        <c:axId val="1024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17-4E4F-A0BA-7C82DF10E418}"/>
            </c:ext>
          </c:extLst>
        </c:ser>
        <c:dLbls>
          <c:showLegendKey val="0"/>
          <c:showVal val="0"/>
          <c:showCatName val="0"/>
          <c:showSerName val="0"/>
          <c:showPercent val="0"/>
          <c:showBubbleSize val="0"/>
        </c:dLbls>
        <c:marker val="1"/>
        <c:smooth val="0"/>
        <c:axId val="102468224"/>
        <c:axId val="102474496"/>
      </c:lineChart>
      <c:dateAx>
        <c:axId val="102468224"/>
        <c:scaling>
          <c:orientation val="minMax"/>
        </c:scaling>
        <c:delete val="1"/>
        <c:axPos val="b"/>
        <c:numFmt formatCode="&quot;H&quot;yy" sourceLinked="1"/>
        <c:majorTickMark val="none"/>
        <c:minorTickMark val="none"/>
        <c:tickLblPos val="none"/>
        <c:crossAx val="102474496"/>
        <c:crosses val="autoZero"/>
        <c:auto val="1"/>
        <c:lblOffset val="100"/>
        <c:baseTimeUnit val="years"/>
      </c:dateAx>
      <c:valAx>
        <c:axId val="1024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7C-435B-89DB-C928586B413B}"/>
            </c:ext>
          </c:extLst>
        </c:ser>
        <c:dLbls>
          <c:showLegendKey val="0"/>
          <c:showVal val="0"/>
          <c:showCatName val="0"/>
          <c:showSerName val="0"/>
          <c:showPercent val="0"/>
          <c:showBubbleSize val="0"/>
        </c:dLbls>
        <c:gapWidth val="150"/>
        <c:axId val="102254080"/>
        <c:axId val="10225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7C-435B-89DB-C928586B413B}"/>
            </c:ext>
          </c:extLst>
        </c:ser>
        <c:dLbls>
          <c:showLegendKey val="0"/>
          <c:showVal val="0"/>
          <c:showCatName val="0"/>
          <c:showSerName val="0"/>
          <c:showPercent val="0"/>
          <c:showBubbleSize val="0"/>
        </c:dLbls>
        <c:marker val="1"/>
        <c:smooth val="0"/>
        <c:axId val="102254080"/>
        <c:axId val="102256000"/>
      </c:lineChart>
      <c:dateAx>
        <c:axId val="102254080"/>
        <c:scaling>
          <c:orientation val="minMax"/>
        </c:scaling>
        <c:delete val="1"/>
        <c:axPos val="b"/>
        <c:numFmt formatCode="&quot;H&quot;yy" sourceLinked="1"/>
        <c:majorTickMark val="none"/>
        <c:minorTickMark val="none"/>
        <c:tickLblPos val="none"/>
        <c:crossAx val="102256000"/>
        <c:crosses val="autoZero"/>
        <c:auto val="1"/>
        <c:lblOffset val="100"/>
        <c:baseTimeUnit val="years"/>
      </c:dateAx>
      <c:valAx>
        <c:axId val="1022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98-40E1-8E9B-436D2FD2DBB0}"/>
            </c:ext>
          </c:extLst>
        </c:ser>
        <c:dLbls>
          <c:showLegendKey val="0"/>
          <c:showVal val="0"/>
          <c:showCatName val="0"/>
          <c:showSerName val="0"/>
          <c:showPercent val="0"/>
          <c:showBubbleSize val="0"/>
        </c:dLbls>
        <c:gapWidth val="150"/>
        <c:axId val="102287232"/>
        <c:axId val="1023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98-40E1-8E9B-436D2FD2DBB0}"/>
            </c:ext>
          </c:extLst>
        </c:ser>
        <c:dLbls>
          <c:showLegendKey val="0"/>
          <c:showVal val="0"/>
          <c:showCatName val="0"/>
          <c:showSerName val="0"/>
          <c:showPercent val="0"/>
          <c:showBubbleSize val="0"/>
        </c:dLbls>
        <c:marker val="1"/>
        <c:smooth val="0"/>
        <c:axId val="102287232"/>
        <c:axId val="102301696"/>
      </c:lineChart>
      <c:dateAx>
        <c:axId val="102287232"/>
        <c:scaling>
          <c:orientation val="minMax"/>
        </c:scaling>
        <c:delete val="1"/>
        <c:axPos val="b"/>
        <c:numFmt formatCode="&quot;H&quot;yy" sourceLinked="1"/>
        <c:majorTickMark val="none"/>
        <c:minorTickMark val="none"/>
        <c:tickLblPos val="none"/>
        <c:crossAx val="102301696"/>
        <c:crosses val="autoZero"/>
        <c:auto val="1"/>
        <c:lblOffset val="100"/>
        <c:baseTimeUnit val="years"/>
      </c:dateAx>
      <c:valAx>
        <c:axId val="1023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7527.52</c:v>
                </c:pt>
                <c:pt idx="1">
                  <c:v>4522.0600000000004</c:v>
                </c:pt>
                <c:pt idx="2">
                  <c:v>2733.46</c:v>
                </c:pt>
                <c:pt idx="3" formatCode="#,##0.00;&quot;△&quot;#,##0.00">
                  <c:v>0</c:v>
                </c:pt>
                <c:pt idx="4" formatCode="#,##0.00;&quot;△&quot;#,##0.00">
                  <c:v>0</c:v>
                </c:pt>
              </c:numCache>
            </c:numRef>
          </c:val>
          <c:extLst>
            <c:ext xmlns:c16="http://schemas.microsoft.com/office/drawing/2014/chart" uri="{C3380CC4-5D6E-409C-BE32-E72D297353CC}">
              <c16:uniqueId val="{00000000-1104-4C59-9F64-C454D9CFEECF}"/>
            </c:ext>
          </c:extLst>
        </c:ser>
        <c:dLbls>
          <c:showLegendKey val="0"/>
          <c:showVal val="0"/>
          <c:showCatName val="0"/>
          <c:showSerName val="0"/>
          <c:showPercent val="0"/>
          <c:showBubbleSize val="0"/>
        </c:dLbls>
        <c:gapWidth val="150"/>
        <c:axId val="102351616"/>
        <c:axId val="10235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1104-4C59-9F64-C454D9CFEECF}"/>
            </c:ext>
          </c:extLst>
        </c:ser>
        <c:dLbls>
          <c:showLegendKey val="0"/>
          <c:showVal val="0"/>
          <c:showCatName val="0"/>
          <c:showSerName val="0"/>
          <c:showPercent val="0"/>
          <c:showBubbleSize val="0"/>
        </c:dLbls>
        <c:marker val="1"/>
        <c:smooth val="0"/>
        <c:axId val="102351616"/>
        <c:axId val="102353536"/>
      </c:lineChart>
      <c:dateAx>
        <c:axId val="102351616"/>
        <c:scaling>
          <c:orientation val="minMax"/>
        </c:scaling>
        <c:delete val="1"/>
        <c:axPos val="b"/>
        <c:numFmt formatCode="&quot;H&quot;yy" sourceLinked="1"/>
        <c:majorTickMark val="none"/>
        <c:minorTickMark val="none"/>
        <c:tickLblPos val="none"/>
        <c:crossAx val="102353536"/>
        <c:crosses val="autoZero"/>
        <c:auto val="1"/>
        <c:lblOffset val="100"/>
        <c:baseTimeUnit val="years"/>
      </c:dateAx>
      <c:valAx>
        <c:axId val="1023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10.89</c:v>
                </c:pt>
                <c:pt idx="1">
                  <c:v>16.46</c:v>
                </c:pt>
                <c:pt idx="2">
                  <c:v>33.799999999999997</c:v>
                </c:pt>
                <c:pt idx="3">
                  <c:v>38.950000000000003</c:v>
                </c:pt>
                <c:pt idx="4">
                  <c:v>34.92</c:v>
                </c:pt>
              </c:numCache>
            </c:numRef>
          </c:val>
          <c:extLst>
            <c:ext xmlns:c16="http://schemas.microsoft.com/office/drawing/2014/chart" uri="{C3380CC4-5D6E-409C-BE32-E72D297353CC}">
              <c16:uniqueId val="{00000000-DF54-48AB-B38D-AAB03A7A13EB}"/>
            </c:ext>
          </c:extLst>
        </c:ser>
        <c:dLbls>
          <c:showLegendKey val="0"/>
          <c:showVal val="0"/>
          <c:showCatName val="0"/>
          <c:showSerName val="0"/>
          <c:showPercent val="0"/>
          <c:showBubbleSize val="0"/>
        </c:dLbls>
        <c:gapWidth val="150"/>
        <c:axId val="102507264"/>
        <c:axId val="10250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DF54-48AB-B38D-AAB03A7A13EB}"/>
            </c:ext>
          </c:extLst>
        </c:ser>
        <c:dLbls>
          <c:showLegendKey val="0"/>
          <c:showVal val="0"/>
          <c:showCatName val="0"/>
          <c:showSerName val="0"/>
          <c:showPercent val="0"/>
          <c:showBubbleSize val="0"/>
        </c:dLbls>
        <c:marker val="1"/>
        <c:smooth val="0"/>
        <c:axId val="102507264"/>
        <c:axId val="102509184"/>
      </c:lineChart>
      <c:dateAx>
        <c:axId val="102507264"/>
        <c:scaling>
          <c:orientation val="minMax"/>
        </c:scaling>
        <c:delete val="1"/>
        <c:axPos val="b"/>
        <c:numFmt formatCode="&quot;H&quot;yy" sourceLinked="1"/>
        <c:majorTickMark val="none"/>
        <c:minorTickMark val="none"/>
        <c:tickLblPos val="none"/>
        <c:crossAx val="102509184"/>
        <c:crosses val="autoZero"/>
        <c:auto val="1"/>
        <c:lblOffset val="100"/>
        <c:baseTimeUnit val="years"/>
      </c:dateAx>
      <c:valAx>
        <c:axId val="10250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1389.38</c:v>
                </c:pt>
                <c:pt idx="1">
                  <c:v>925.58</c:v>
                </c:pt>
                <c:pt idx="2">
                  <c:v>443.62</c:v>
                </c:pt>
                <c:pt idx="3">
                  <c:v>402.8</c:v>
                </c:pt>
                <c:pt idx="4">
                  <c:v>447.92</c:v>
                </c:pt>
              </c:numCache>
            </c:numRef>
          </c:val>
          <c:extLst>
            <c:ext xmlns:c16="http://schemas.microsoft.com/office/drawing/2014/chart" uri="{C3380CC4-5D6E-409C-BE32-E72D297353CC}">
              <c16:uniqueId val="{00000000-7225-456A-9AE0-20774DB6C67D}"/>
            </c:ext>
          </c:extLst>
        </c:ser>
        <c:dLbls>
          <c:showLegendKey val="0"/>
          <c:showVal val="0"/>
          <c:showCatName val="0"/>
          <c:showSerName val="0"/>
          <c:showPercent val="0"/>
          <c:showBubbleSize val="0"/>
        </c:dLbls>
        <c:gapWidth val="150"/>
        <c:axId val="102548608"/>
        <c:axId val="10255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7225-456A-9AE0-20774DB6C67D}"/>
            </c:ext>
          </c:extLst>
        </c:ser>
        <c:dLbls>
          <c:showLegendKey val="0"/>
          <c:showVal val="0"/>
          <c:showCatName val="0"/>
          <c:showSerName val="0"/>
          <c:showPercent val="0"/>
          <c:showBubbleSize val="0"/>
        </c:dLbls>
        <c:marker val="1"/>
        <c:smooth val="0"/>
        <c:axId val="102548608"/>
        <c:axId val="102550528"/>
      </c:lineChart>
      <c:dateAx>
        <c:axId val="102548608"/>
        <c:scaling>
          <c:orientation val="minMax"/>
        </c:scaling>
        <c:delete val="1"/>
        <c:axPos val="b"/>
        <c:numFmt formatCode="&quot;H&quot;yy" sourceLinked="1"/>
        <c:majorTickMark val="none"/>
        <c:minorTickMark val="none"/>
        <c:tickLblPos val="none"/>
        <c:crossAx val="102550528"/>
        <c:crosses val="autoZero"/>
        <c:auto val="1"/>
        <c:lblOffset val="100"/>
        <c:baseTimeUnit val="years"/>
      </c:dateAx>
      <c:valAx>
        <c:axId val="1025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H49" zoomScale="85" zoomScaleNormal="85" workbookViewId="0">
      <selection activeCell="BL66" activeCellId="2" sqref="BL16:BZ44 BL47:BZ63 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平内町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10874</v>
      </c>
      <c r="AM8" s="51"/>
      <c r="AN8" s="51"/>
      <c r="AO8" s="51"/>
      <c r="AP8" s="51"/>
      <c r="AQ8" s="51"/>
      <c r="AR8" s="51"/>
      <c r="AS8" s="51"/>
      <c r="AT8" s="46">
        <f>データ!T6</f>
        <v>217.09</v>
      </c>
      <c r="AU8" s="46"/>
      <c r="AV8" s="46"/>
      <c r="AW8" s="46"/>
      <c r="AX8" s="46"/>
      <c r="AY8" s="46"/>
      <c r="AZ8" s="46"/>
      <c r="BA8" s="46"/>
      <c r="BB8" s="46">
        <f>データ!U6</f>
        <v>50.09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17.73</v>
      </c>
      <c r="Q10" s="46"/>
      <c r="R10" s="46"/>
      <c r="S10" s="46"/>
      <c r="T10" s="46"/>
      <c r="U10" s="46"/>
      <c r="V10" s="46"/>
      <c r="W10" s="46">
        <f>データ!Q6</f>
        <v>100</v>
      </c>
      <c r="X10" s="46"/>
      <c r="Y10" s="46"/>
      <c r="Z10" s="46"/>
      <c r="AA10" s="46"/>
      <c r="AB10" s="46"/>
      <c r="AC10" s="46"/>
      <c r="AD10" s="51">
        <f>データ!R6</f>
        <v>2980</v>
      </c>
      <c r="AE10" s="51"/>
      <c r="AF10" s="51"/>
      <c r="AG10" s="51"/>
      <c r="AH10" s="51"/>
      <c r="AI10" s="51"/>
      <c r="AJ10" s="51"/>
      <c r="AK10" s="2"/>
      <c r="AL10" s="51">
        <f>データ!V6</f>
        <v>1913</v>
      </c>
      <c r="AM10" s="51"/>
      <c r="AN10" s="51"/>
      <c r="AO10" s="51"/>
      <c r="AP10" s="51"/>
      <c r="AQ10" s="51"/>
      <c r="AR10" s="51"/>
      <c r="AS10" s="51"/>
      <c r="AT10" s="46">
        <f>データ!W6</f>
        <v>0.86</v>
      </c>
      <c r="AU10" s="46"/>
      <c r="AV10" s="46"/>
      <c r="AW10" s="46"/>
      <c r="AX10" s="46"/>
      <c r="AY10" s="46"/>
      <c r="AZ10" s="46"/>
      <c r="BA10" s="46"/>
      <c r="BB10" s="46">
        <f>データ!X6</f>
        <v>2224.42</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119</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118</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117</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hpU6PtpTJrPmhLXz0MVF7qXrlZOLPOybMYlRyhxwuEbqTbckVU9ipNvVNbbyqFNy8UwOd3k1r9nIKVXsfTjxMA==" saltValue="dsiMp9ced1DFhvHveQzPO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23019</v>
      </c>
      <c r="D6" s="33">
        <f t="shared" si="3"/>
        <v>47</v>
      </c>
      <c r="E6" s="33">
        <f t="shared" si="3"/>
        <v>17</v>
      </c>
      <c r="F6" s="33">
        <f t="shared" si="3"/>
        <v>6</v>
      </c>
      <c r="G6" s="33">
        <f t="shared" si="3"/>
        <v>0</v>
      </c>
      <c r="H6" s="33" t="str">
        <f t="shared" si="3"/>
        <v>青森県　平内町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17.73</v>
      </c>
      <c r="Q6" s="34">
        <f t="shared" si="3"/>
        <v>100</v>
      </c>
      <c r="R6" s="34">
        <f t="shared" si="3"/>
        <v>2980</v>
      </c>
      <c r="S6" s="34">
        <f t="shared" si="3"/>
        <v>10874</v>
      </c>
      <c r="T6" s="34">
        <f t="shared" si="3"/>
        <v>217.09</v>
      </c>
      <c r="U6" s="34">
        <f t="shared" si="3"/>
        <v>50.09</v>
      </c>
      <c r="V6" s="34">
        <f t="shared" si="3"/>
        <v>1913</v>
      </c>
      <c r="W6" s="34">
        <f t="shared" si="3"/>
        <v>0.86</v>
      </c>
      <c r="X6" s="34">
        <f t="shared" si="3"/>
        <v>2224.42</v>
      </c>
      <c r="Y6" s="35">
        <f>IF(Y7="",NA(),Y7)</f>
        <v>37.07</v>
      </c>
      <c r="Z6" s="35">
        <f t="shared" ref="Z6:AH6" si="4">IF(Z7="",NA(),Z7)</f>
        <v>35.51</v>
      </c>
      <c r="AA6" s="35">
        <f t="shared" si="4"/>
        <v>87.8</v>
      </c>
      <c r="AB6" s="35">
        <f t="shared" si="4"/>
        <v>71.36</v>
      </c>
      <c r="AC6" s="35">
        <f t="shared" si="4"/>
        <v>75.849999999999994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7527.52</v>
      </c>
      <c r="BG6" s="35">
        <f t="shared" ref="BG6:BO6" si="7">IF(BG7="",NA(),BG7)</f>
        <v>4522.0600000000004</v>
      </c>
      <c r="BH6" s="35">
        <f t="shared" si="7"/>
        <v>2733.46</v>
      </c>
      <c r="BI6" s="34">
        <f t="shared" si="7"/>
        <v>0</v>
      </c>
      <c r="BJ6" s="34">
        <f t="shared" si="7"/>
        <v>0</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10.89</v>
      </c>
      <c r="BR6" s="35">
        <f t="shared" ref="BR6:BZ6" si="8">IF(BR7="",NA(),BR7)</f>
        <v>16.46</v>
      </c>
      <c r="BS6" s="35">
        <f t="shared" si="8"/>
        <v>33.799999999999997</v>
      </c>
      <c r="BT6" s="35">
        <f t="shared" si="8"/>
        <v>38.950000000000003</v>
      </c>
      <c r="BU6" s="35">
        <f t="shared" si="8"/>
        <v>34.92</v>
      </c>
      <c r="BV6" s="35">
        <f t="shared" si="8"/>
        <v>43.13</v>
      </c>
      <c r="BW6" s="35">
        <f t="shared" si="8"/>
        <v>46.26</v>
      </c>
      <c r="BX6" s="35">
        <f t="shared" si="8"/>
        <v>45.81</v>
      </c>
      <c r="BY6" s="35">
        <f t="shared" si="8"/>
        <v>43.43</v>
      </c>
      <c r="BZ6" s="35">
        <f t="shared" si="8"/>
        <v>41.41</v>
      </c>
      <c r="CA6" s="34" t="str">
        <f>IF(CA7="","",IF(CA7="-","【-】","【"&amp;SUBSTITUTE(TEXT(CA7,"#,##0.00"),"-","△")&amp;"】"))</f>
        <v>【45.31】</v>
      </c>
      <c r="CB6" s="35">
        <f>IF(CB7="",NA(),CB7)</f>
        <v>1389.38</v>
      </c>
      <c r="CC6" s="35">
        <f t="shared" ref="CC6:CK6" si="9">IF(CC7="",NA(),CC7)</f>
        <v>925.58</v>
      </c>
      <c r="CD6" s="35">
        <f t="shared" si="9"/>
        <v>443.62</v>
      </c>
      <c r="CE6" s="35">
        <f t="shared" si="9"/>
        <v>402.8</v>
      </c>
      <c r="CF6" s="35">
        <f t="shared" si="9"/>
        <v>447.92</v>
      </c>
      <c r="CG6" s="35">
        <f t="shared" si="9"/>
        <v>392.03</v>
      </c>
      <c r="CH6" s="35">
        <f t="shared" si="9"/>
        <v>376.4</v>
      </c>
      <c r="CI6" s="35">
        <f t="shared" si="9"/>
        <v>383.92</v>
      </c>
      <c r="CJ6" s="35">
        <f t="shared" si="9"/>
        <v>400.44</v>
      </c>
      <c r="CK6" s="35">
        <f t="shared" si="9"/>
        <v>417.56</v>
      </c>
      <c r="CL6" s="34" t="str">
        <f>IF(CL7="","",IF(CL7="-","【-】","【"&amp;SUBSTITUTE(TEXT(CL7,"#,##0.00"),"-","△")&amp;"】"))</f>
        <v>【379.91】</v>
      </c>
      <c r="CM6" s="35">
        <f>IF(CM7="",NA(),CM7)</f>
        <v>22.7</v>
      </c>
      <c r="CN6" s="35">
        <f t="shared" ref="CN6:CV6" si="10">IF(CN7="",NA(),CN7)</f>
        <v>21.68</v>
      </c>
      <c r="CO6" s="35">
        <f t="shared" si="10"/>
        <v>22.47</v>
      </c>
      <c r="CP6" s="35">
        <f t="shared" si="10"/>
        <v>22.81</v>
      </c>
      <c r="CQ6" s="35">
        <f t="shared" si="10"/>
        <v>23.27</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57.48</v>
      </c>
      <c r="CY6" s="35">
        <f t="shared" ref="CY6:DG6" si="11">IF(CY7="",NA(),CY7)</f>
        <v>58.71</v>
      </c>
      <c r="CZ6" s="35">
        <f t="shared" si="11"/>
        <v>58.83</v>
      </c>
      <c r="DA6" s="35">
        <f t="shared" si="11"/>
        <v>59.13</v>
      </c>
      <c r="DB6" s="35">
        <f t="shared" si="11"/>
        <v>56.35</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23019</v>
      </c>
      <c r="D7" s="37">
        <v>47</v>
      </c>
      <c r="E7" s="37">
        <v>17</v>
      </c>
      <c r="F7" s="37">
        <v>6</v>
      </c>
      <c r="G7" s="37">
        <v>0</v>
      </c>
      <c r="H7" s="37" t="s">
        <v>98</v>
      </c>
      <c r="I7" s="37" t="s">
        <v>99</v>
      </c>
      <c r="J7" s="37" t="s">
        <v>100</v>
      </c>
      <c r="K7" s="37" t="s">
        <v>101</v>
      </c>
      <c r="L7" s="37" t="s">
        <v>102</v>
      </c>
      <c r="M7" s="37" t="s">
        <v>103</v>
      </c>
      <c r="N7" s="38" t="s">
        <v>104</v>
      </c>
      <c r="O7" s="38" t="s">
        <v>105</v>
      </c>
      <c r="P7" s="38">
        <v>17.73</v>
      </c>
      <c r="Q7" s="38">
        <v>100</v>
      </c>
      <c r="R7" s="38">
        <v>2980</v>
      </c>
      <c r="S7" s="38">
        <v>10874</v>
      </c>
      <c r="T7" s="38">
        <v>217.09</v>
      </c>
      <c r="U7" s="38">
        <v>50.09</v>
      </c>
      <c r="V7" s="38">
        <v>1913</v>
      </c>
      <c r="W7" s="38">
        <v>0.86</v>
      </c>
      <c r="X7" s="38">
        <v>2224.42</v>
      </c>
      <c r="Y7" s="38">
        <v>37.07</v>
      </c>
      <c r="Z7" s="38">
        <v>35.51</v>
      </c>
      <c r="AA7" s="38">
        <v>87.8</v>
      </c>
      <c r="AB7" s="38">
        <v>71.36</v>
      </c>
      <c r="AC7" s="38">
        <v>75.849999999999994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7527.52</v>
      </c>
      <c r="BG7" s="38">
        <v>4522.0600000000004</v>
      </c>
      <c r="BH7" s="38">
        <v>2733.46</v>
      </c>
      <c r="BI7" s="38">
        <v>0</v>
      </c>
      <c r="BJ7" s="38">
        <v>0</v>
      </c>
      <c r="BK7" s="38">
        <v>1029.24</v>
      </c>
      <c r="BL7" s="38">
        <v>1063.93</v>
      </c>
      <c r="BM7" s="38">
        <v>1060.8599999999999</v>
      </c>
      <c r="BN7" s="38">
        <v>1006.65</v>
      </c>
      <c r="BO7" s="38">
        <v>998.42</v>
      </c>
      <c r="BP7" s="38">
        <v>953.26</v>
      </c>
      <c r="BQ7" s="38">
        <v>10.89</v>
      </c>
      <c r="BR7" s="38">
        <v>16.46</v>
      </c>
      <c r="BS7" s="38">
        <v>33.799999999999997</v>
      </c>
      <c r="BT7" s="38">
        <v>38.950000000000003</v>
      </c>
      <c r="BU7" s="38">
        <v>34.92</v>
      </c>
      <c r="BV7" s="38">
        <v>43.13</v>
      </c>
      <c r="BW7" s="38">
        <v>46.26</v>
      </c>
      <c r="BX7" s="38">
        <v>45.81</v>
      </c>
      <c r="BY7" s="38">
        <v>43.43</v>
      </c>
      <c r="BZ7" s="38">
        <v>41.41</v>
      </c>
      <c r="CA7" s="38">
        <v>45.31</v>
      </c>
      <c r="CB7" s="38">
        <v>1389.38</v>
      </c>
      <c r="CC7" s="38">
        <v>925.58</v>
      </c>
      <c r="CD7" s="38">
        <v>443.62</v>
      </c>
      <c r="CE7" s="38">
        <v>402.8</v>
      </c>
      <c r="CF7" s="38">
        <v>447.92</v>
      </c>
      <c r="CG7" s="38">
        <v>392.03</v>
      </c>
      <c r="CH7" s="38">
        <v>376.4</v>
      </c>
      <c r="CI7" s="38">
        <v>383.92</v>
      </c>
      <c r="CJ7" s="38">
        <v>400.44</v>
      </c>
      <c r="CK7" s="38">
        <v>417.56</v>
      </c>
      <c r="CL7" s="38">
        <v>379.91</v>
      </c>
      <c r="CM7" s="38">
        <v>22.7</v>
      </c>
      <c r="CN7" s="38">
        <v>21.68</v>
      </c>
      <c r="CO7" s="38">
        <v>22.47</v>
      </c>
      <c r="CP7" s="38">
        <v>22.81</v>
      </c>
      <c r="CQ7" s="38">
        <v>23.27</v>
      </c>
      <c r="CR7" s="38">
        <v>35.64</v>
      </c>
      <c r="CS7" s="38">
        <v>33.729999999999997</v>
      </c>
      <c r="CT7" s="38">
        <v>33.21</v>
      </c>
      <c r="CU7" s="38">
        <v>32.229999999999997</v>
      </c>
      <c r="CV7" s="38">
        <v>32.479999999999997</v>
      </c>
      <c r="CW7" s="38">
        <v>33.67</v>
      </c>
      <c r="CX7" s="38">
        <v>57.48</v>
      </c>
      <c r="CY7" s="38">
        <v>58.71</v>
      </c>
      <c r="CZ7" s="38">
        <v>58.83</v>
      </c>
      <c r="DA7" s="38">
        <v>59.13</v>
      </c>
      <c r="DB7" s="38">
        <v>56.35</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2020-12-04T03:10:48Z</dcterms:created>
  <dcterms:modified xsi:type="dcterms:W3CDTF">2021-02-11T02:01:46Z</dcterms:modified>
  <cp:category/>
</cp:coreProperties>
</file>