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6\葛川支所１\簡易水道\09‗調査回答\150_経営比較分析表の分析等\R01年度分\【1.29締切】20210112_公営企業に係る経営比較分析表（令和元年度決算）の分析等について\"/>
    </mc:Choice>
  </mc:AlternateContent>
  <workbookProtection workbookAlgorithmName="SHA-512" workbookHashValue="9B50y6yM1yyn9VU/b5Wwpa83kC+yBPkehJDo0O8xwmOZwJX+Ndfus0/OoRfkHAyKvbJsjXdQWzwOJbnKLVuDDg==" workbookSaltValue="fZG4rkmFGOKuTjd/jbbyh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<sst xmlns="http://schemas.openxmlformats.org/spreadsheetml/2006/main" count="233" uniqueCount="117">
  <si>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</si>
  <si>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</si>
  <si>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</si>
  <si>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</si>
  <si>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</si>
  <si>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</si>
  <si>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</si>
  <si>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</si>
  <si>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</si>
  <si>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</si>
  <si>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</si>
  <si>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</si>
  <si>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</si>
  <si>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</si>
  <si>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</si>
  <si>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</si>
  <si>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</si>
  <si>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</si>
  <si>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</si>
  <si>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</si>
  <si>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</si>
  <si>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</si>
  <si>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</si>
  <si>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</si>
  <si>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</si>
  <si>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</si>
  <si>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</si>
  <si>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</si>
  <si>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</si>
  <si>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</si>
  <si>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</si>
  <si>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</si>
  <si>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</si>
  <si>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</si>
  <si>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</si>
  <si>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</si>
  <si>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</si>
  <si>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</si>
  <si>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</si>
  <si>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</si>
  <si>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</si>
  <si>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</si>
  <si>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</si>
  <si>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</si>
  <si>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</si>
  <si>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</si>
  <si>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</si>
  <si>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</si>
  <si>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</si>
  <si>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</si>
  <si>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</si>
  <si>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</si>
  <si>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</si>
  <si>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</si>
  <si>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</si>
  <si>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</si>
  <si>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</si>
  <si>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</si>
  <si>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</si>
  <si>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</si>
  <si>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</si>
  <si>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</si>
  <si>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</si>
  <si>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</si>
  <si>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</si>
  <si>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</si>
  <si>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</si>
  <si>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</si>
  <si>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</si>
  <si>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</si>
  <si>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</si>
  <si>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</si>
  <si>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</si>
  <si>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</si>
  <si>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</si>
  <si>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</si>
  <si>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</si>
  <si>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</si>
  <si>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</si>
  <si>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</si>
  <si>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</si>
  <si>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</si>
  <si>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</si>
  <si>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</si>
  <si>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</si>
  <si>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</si>
  <si>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</si>
  <si>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</si>
  <si>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</si>
  <si>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</si>
  <si>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</si>
  <si>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</si>
  <si>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</si>
  <si>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</si>
  <si>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</si>
  <si>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</si>
  <si>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</si>
  <si>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</si>
  <si>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</si>
  <si>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</si>
  <si>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</si>
  <si>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</si>
  <si>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</si>
  <si>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</si>
  <si>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</si>
  <si>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</si>
  <si>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</si>
  <si>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</si>
  <si>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</si>
  <si>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</si>
  <si>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</si>
  <si>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</si>
  <si>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</si>
  <si>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</si>
  <si>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管路は法定耐用年数を経過していないため、現在更新を実施していない。</t>
    <rPh sb="0" eb="2">
      <t>カンロ</t>
    </rPh>
    <rPh sb="3" eb="9">
      <t>ホウテイタイヨウネンスウ</t>
    </rPh>
    <rPh sb="10" eb="12">
      <t>ケイカ</t>
    </rPh>
    <rPh sb="20" eb="22">
      <t>ゲンザイ</t>
    </rPh>
    <rPh sb="22" eb="24">
      <t>コウシン</t>
    </rPh>
    <rPh sb="25" eb="27">
      <t>ジッシ</t>
    </rPh>
    <phoneticPr fontId="4"/>
  </si>
  <si>
    <t>　設備の交換により支出が増え、経営が徐々に厳しさを増している状況である。今後は水道管や設備の老朽化によるさらなる更新費用の増加や、人口減少に伴う料金収入減から、経営はより厳しいものとなることが見込まれるため、経営や資産等の状況を的確に把握して、経営基盤の計画的な強化と財政マネジメントの向上に取り組んでいく。</t>
    <rPh sb="1" eb="3">
      <t>セツビ</t>
    </rPh>
    <rPh sb="4" eb="6">
      <t>コウカン</t>
    </rPh>
    <rPh sb="9" eb="11">
      <t>シシュツ</t>
    </rPh>
    <rPh sb="12" eb="13">
      <t>フ</t>
    </rPh>
    <rPh sb="15" eb="17">
      <t>ケイエイ</t>
    </rPh>
    <rPh sb="18" eb="20">
      <t>ジョジョ</t>
    </rPh>
    <rPh sb="21" eb="22">
      <t>キビ</t>
    </rPh>
    <rPh sb="25" eb="26">
      <t>マ</t>
    </rPh>
    <rPh sb="30" eb="32">
      <t>ジョウキョウ</t>
    </rPh>
    <rPh sb="36" eb="38">
      <t>コンゴ</t>
    </rPh>
    <rPh sb="39" eb="42">
      <t>スイドウカン</t>
    </rPh>
    <rPh sb="43" eb="45">
      <t>セツビ</t>
    </rPh>
    <rPh sb="46" eb="49">
      <t>ロウキュウカ</t>
    </rPh>
    <rPh sb="56" eb="58">
      <t>コウシン</t>
    </rPh>
    <rPh sb="58" eb="60">
      <t>ヒヨウ</t>
    </rPh>
    <rPh sb="61" eb="63">
      <t>ゾウカ</t>
    </rPh>
    <rPh sb="65" eb="67">
      <t>ジンコウ</t>
    </rPh>
    <rPh sb="67" eb="69">
      <t>ゲンショウ</t>
    </rPh>
    <rPh sb="70" eb="71">
      <t>トモナ</t>
    </rPh>
    <rPh sb="72" eb="74">
      <t>リョウキン</t>
    </rPh>
    <rPh sb="74" eb="76">
      <t>シュウニュウ</t>
    </rPh>
    <rPh sb="76" eb="77">
      <t>ゲン</t>
    </rPh>
    <rPh sb="96" eb="98">
      <t>ミコ</t>
    </rPh>
    <rPh sb="104" eb="106">
      <t>ケイエイ</t>
    </rPh>
    <rPh sb="107" eb="109">
      <t>シサン</t>
    </rPh>
    <rPh sb="109" eb="110">
      <t>トウ</t>
    </rPh>
    <rPh sb="111" eb="113">
      <t>ジョウキョウ</t>
    </rPh>
    <rPh sb="114" eb="116">
      <t>テキカク</t>
    </rPh>
    <rPh sb="117" eb="119">
      <t>ハアク</t>
    </rPh>
    <rPh sb="122" eb="124">
      <t>ケイエイ</t>
    </rPh>
    <rPh sb="124" eb="126">
      <t>キバン</t>
    </rPh>
    <rPh sb="127" eb="130">
      <t>ケイカクテキ</t>
    </rPh>
    <rPh sb="131" eb="133">
      <t>キョウカ</t>
    </rPh>
    <rPh sb="134" eb="136">
      <t>ザイセイ</t>
    </rPh>
    <rPh sb="143" eb="145">
      <t>コウジョウ</t>
    </rPh>
    <rPh sb="146" eb="147">
      <t>ト</t>
    </rPh>
    <rPh sb="148" eb="149">
      <t>ク</t>
    </rPh>
    <phoneticPr fontId="4"/>
  </si>
  <si>
    <t>過去５年は収益的収支比率100％以上を維持し、料金回収率も類似団体平均と比較して良好な数値であるものの、設備の交換により支出が増加していることから利益率が年々低下している。　
　施設利用率については、当初計画時に比べて人口が大幅に減少したことで使用水量が少なくなったため、10～20％と低い水準にある。
　また、特に居住者が少ない小国つばくら地区では、水道管の水質保全を目的とした排水作業を行っており、その影響で施設利用率が上昇し有収率も低下している。</t>
    <rPh sb="0" eb="2">
      <t>カコ</t>
    </rPh>
    <rPh sb="3" eb="4">
      <t>ネン</t>
    </rPh>
    <rPh sb="5" eb="8">
      <t>シュウエキテキ</t>
    </rPh>
    <rPh sb="8" eb="10">
      <t>シュウシ</t>
    </rPh>
    <rPh sb="10" eb="12">
      <t>ヒリツ</t>
    </rPh>
    <rPh sb="16" eb="18">
      <t>イジョウ</t>
    </rPh>
    <rPh sb="19" eb="21">
      <t>イジ</t>
    </rPh>
    <rPh sb="23" eb="25">
      <t>リョウキン</t>
    </rPh>
    <rPh sb="25" eb="27">
      <t>カイシュウ</t>
    </rPh>
    <rPh sb="27" eb="28">
      <t>リツ</t>
    </rPh>
    <rPh sb="29" eb="31">
      <t>ルイジ</t>
    </rPh>
    <rPh sb="31" eb="33">
      <t>ダンタイ</t>
    </rPh>
    <rPh sb="33" eb="35">
      <t>ヘイキン</t>
    </rPh>
    <rPh sb="36" eb="38">
      <t>ヒカク</t>
    </rPh>
    <rPh sb="40" eb="42">
      <t>リョウコウ</t>
    </rPh>
    <rPh sb="43" eb="45">
      <t>スウチ</t>
    </rPh>
    <rPh sb="60" eb="62">
      <t>シシュツ</t>
    </rPh>
    <rPh sb="63" eb="65">
      <t>ゾウカ</t>
    </rPh>
    <rPh sb="73" eb="75">
      <t>リエキ</t>
    </rPh>
    <rPh sb="75" eb="76">
      <t>リツ</t>
    </rPh>
    <rPh sb="90" eb="92">
      <t>シセツ</t>
    </rPh>
    <rPh sb="92" eb="94">
      <t>リヨウ</t>
    </rPh>
    <rPh sb="94" eb="95">
      <t>リツ</t>
    </rPh>
    <rPh sb="157" eb="158">
      <t>トク</t>
    </rPh>
    <rPh sb="159" eb="162">
      <t>キョジュウシャ</t>
    </rPh>
    <rPh sb="163" eb="164">
      <t>スク</t>
    </rPh>
    <rPh sb="177" eb="180">
      <t>スイドウカン</t>
    </rPh>
    <rPh sb="186" eb="188">
      <t>モクテキ</t>
    </rPh>
    <rPh sb="191" eb="193">
      <t>ハイスイ</t>
    </rPh>
    <rPh sb="193" eb="195">
      <t>サギョウ</t>
    </rPh>
    <rPh sb="196" eb="197">
      <t>オコナ</t>
    </rPh>
    <rPh sb="204" eb="206">
      <t>エイキョウ</t>
    </rPh>
    <rPh sb="207" eb="209">
      <t>シセツ</t>
    </rPh>
    <rPh sb="209" eb="211">
      <t>リヨウ</t>
    </rPh>
    <rPh sb="211" eb="212">
      <t>リツ</t>
    </rPh>
    <rPh sb="213" eb="215">
      <t>ジョウショウ</t>
    </rPh>
    <rPh sb="216" eb="219">
      <t>ユウシュウリツ</t>
    </rPh>
    <rPh sb="220" eb="222">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</si>
</sst>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6-4CEC-BEC8-939534DDEB3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B566-4CEC-BEC8-939534DDEB3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10.7</c:v>
                </c:pt>
                <c:pt idx="1">
                  <c:v>11.82</c:v>
                </c:pt>
                <c:pt idx="2">
                  <c:v>18.89</c:v>
                </c:pt>
                <c:pt idx="3">
                  <c:v>20.3</c:v>
                </c:pt>
                <c:pt idx="4">
                  <c:v>16.440000000000001</c:v>
                </c:pt>
              </c:numCache>
            </c:numRef>
          </c:val>
          <c:extLst>
            <c:ext xmlns:c16="http://schemas.microsoft.com/office/drawing/2014/chart" uri="{C3380CC4-5D6E-409C-BE32-E72D297353CC}">
              <c16:uniqueId val="{00000000-3E55-49D1-8495-1F8BDF43BFD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3E55-49D1-8495-1F8BDF43BFD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78.47</c:v>
                </c:pt>
                <c:pt idx="1">
                  <c:v>84.98</c:v>
                </c:pt>
                <c:pt idx="2">
                  <c:v>45.84</c:v>
                </c:pt>
                <c:pt idx="3">
                  <c:v>51.13</c:v>
                </c:pt>
                <c:pt idx="4">
                  <c:v>51.92</c:v>
                </c:pt>
              </c:numCache>
            </c:numRef>
          </c:val>
          <c:extLst>
            <c:ext xmlns:c16="http://schemas.microsoft.com/office/drawing/2014/chart" uri="{C3380CC4-5D6E-409C-BE32-E72D297353CC}">
              <c16:uniqueId val="{00000000-A4C6-45AC-B14E-20478ECFA65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A4C6-45AC-B14E-20478ECFA65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143.94999999999999</c:v>
                </c:pt>
                <c:pt idx="1">
                  <c:v>121.69</c:v>
                </c:pt>
                <c:pt idx="2">
                  <c:v>117.94</c:v>
                </c:pt>
                <c:pt idx="3">
                  <c:v>101.55</c:v>
                </c:pt>
                <c:pt idx="4">
                  <c:v>100</c:v>
                </c:pt>
              </c:numCache>
            </c:numRef>
          </c:val>
          <c:extLst>
            <c:ext xmlns:c16="http://schemas.microsoft.com/office/drawing/2014/chart" uri="{C3380CC4-5D6E-409C-BE32-E72D297353CC}">
              <c16:uniqueId val="{00000000-C7A2-4B27-BC0F-F177D2AA30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C7A2-4B27-BC0F-F177D2AA30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9F-45CD-808F-7FFCCD7BB2D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9F-45CD-808F-7FFCCD7BB2D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1-4B2D-A431-8A1299FC319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1-4B2D-A431-8A1299FC319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E-4798-AE11-CF03FD7E89A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E-4798-AE11-CF03FD7E89A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D-49FD-82CF-5987844702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D-49FD-82CF-5987844702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formatCode="#,##0.00;&quot;△&quot;#,##0.00;&quot;-&quot;">
                  <c:v>71.59</c:v>
                </c:pt>
                <c:pt idx="3" formatCode="#,##0.00;&quot;△&quot;#,##0.00;&quot;-&quot;">
                  <c:v>90.75</c:v>
                </c:pt>
                <c:pt idx="4" formatCode="#,##0.00;&quot;△&quot;#,##0.00;&quot;-&quot;">
                  <c:v>79.23</c:v>
                </c:pt>
              </c:numCache>
            </c:numRef>
          </c:val>
          <c:extLst>
            <c:ext xmlns:c16="http://schemas.microsoft.com/office/drawing/2014/chart" uri="{C3380CC4-5D6E-409C-BE32-E72D297353CC}">
              <c16:uniqueId val="{00000000-D9D2-40DA-A7DA-18C0EACB95D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9D2-40DA-A7DA-18C0EACB95D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143.94999999999999</c:v>
                </c:pt>
                <c:pt idx="1">
                  <c:v>121.41</c:v>
                </c:pt>
                <c:pt idx="2">
                  <c:v>117.94</c:v>
                </c:pt>
                <c:pt idx="3">
                  <c:v>96.97</c:v>
                </c:pt>
                <c:pt idx="4">
                  <c:v>84.02</c:v>
                </c:pt>
              </c:numCache>
            </c:numRef>
          </c:val>
          <c:extLst>
            <c:ext xmlns:c16="http://schemas.microsoft.com/office/drawing/2014/chart" uri="{C3380CC4-5D6E-409C-BE32-E72D297353CC}">
              <c16:uniqueId val="{00000000-A889-4C99-855C-F3006D6D382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889-4C99-855C-F3006D6D382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245.89</c:v>
                </c:pt>
                <c:pt idx="1">
                  <c:v>242.56</c:v>
                </c:pt>
                <c:pt idx="2">
                  <c:v>288.25</c:v>
                </c:pt>
                <c:pt idx="3">
                  <c:v>290.07</c:v>
                </c:pt>
                <c:pt idx="4">
                  <c:v>395.07</c:v>
                </c:pt>
              </c:numCache>
            </c:numRef>
          </c:val>
          <c:extLst>
            <c:ext xmlns:c16="http://schemas.microsoft.com/office/drawing/2014/chart" uri="{C3380CC4-5D6E-409C-BE32-E72D297353CC}">
              <c16:uniqueId val="{00000000-4124-40B5-BBB6-87B83F17E3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124-40B5-BBB6-87B83F17E3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31112</v>
      </c>
      <c r="AM8" s="67"/>
      <c r="AN8" s="67"/>
      <c r="AO8" s="67"/>
      <c r="AP8" s="67"/>
      <c r="AQ8" s="67"/>
      <c r="AR8" s="67"/>
      <c r="AS8" s="67"/>
      <c r="AT8" s="66">
        <f>データ!$S$6</f>
        <v>346.01</v>
      </c>
      <c r="AU8" s="66"/>
      <c r="AV8" s="66"/>
      <c r="AW8" s="66"/>
      <c r="AX8" s="66"/>
      <c r="AY8" s="66"/>
      <c r="AZ8" s="66"/>
      <c r="BA8" s="66"/>
      <c r="BB8" s="66">
        <f>データ!$T$6</f>
        <v>89.92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0.86</v>
      </c>
      <c r="Q10" s="66"/>
      <c r="R10" s="66"/>
      <c r="S10" s="66"/>
      <c r="T10" s="66"/>
      <c r="U10" s="66"/>
      <c r="V10" s="66"/>
      <c r="W10" s="67">
        <f>データ!$Q$6</f>
        <v>3950</v>
      </c>
      <c r="X10" s="67"/>
      <c r="Y10" s="67"/>
      <c r="Z10" s="67"/>
      <c r="AA10" s="67"/>
      <c r="AB10" s="67"/>
      <c r="AC10" s="67"/>
      <c r="AD10" s="2"/>
      <c r="AE10" s="2"/>
      <c r="AF10" s="2"/>
      <c r="AG10" s="2"/>
      <c r="AH10" s="2"/>
      <c r="AI10" s="2"/>
      <c r="AJ10" s="2"/>
      <c r="AK10" s="2"/>
      <c r="AL10" s="67">
        <f>データ!$U$6</f>
        <v>266</v>
      </c>
      <c r="AM10" s="67"/>
      <c r="AN10" s="67"/>
      <c r="AO10" s="67"/>
      <c r="AP10" s="67"/>
      <c r="AQ10" s="67"/>
      <c r="AR10" s="67"/>
      <c r="AS10" s="67"/>
      <c r="AT10" s="66">
        <f>データ!$V$6</f>
        <v>0.84</v>
      </c>
      <c r="AU10" s="66"/>
      <c r="AV10" s="66"/>
      <c r="AW10" s="66"/>
      <c r="AX10" s="66"/>
      <c r="AY10" s="66"/>
      <c r="AZ10" s="66"/>
      <c r="BA10" s="66"/>
      <c r="BB10" s="66">
        <f>データ!$W$6</f>
        <v>316.67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rVZuv8FlyH9gHfThP2qo0gSpAa90+B7IPRwSH6u7YIatehTbqdpgDdYM+nXvk+MWY8/ZWD3D5XeABKjZUoH9mQ==" saltValue="v2V+VRR9PodCbm6lzMtT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0.86</v>
      </c>
      <c r="Q6" s="35">
        <f t="shared" si="3"/>
        <v>3950</v>
      </c>
      <c r="R6" s="35">
        <f t="shared" si="3"/>
        <v>31112</v>
      </c>
      <c r="S6" s="35">
        <f t="shared" si="3"/>
        <v>346.01</v>
      </c>
      <c r="T6" s="35">
        <f t="shared" si="3"/>
        <v>89.92</v>
      </c>
      <c r="U6" s="35">
        <f t="shared" si="3"/>
        <v>266</v>
      </c>
      <c r="V6" s="35">
        <f t="shared" si="3"/>
        <v>0.84</v>
      </c>
      <c r="W6" s="35">
        <f t="shared" si="3"/>
        <v>316.67</v>
      </c>
      <c r="X6" s="36">
        <f>IF(X7="",NA(),X7)</f>
        <v>143.94999999999999</v>
      </c>
      <c r="Y6" s="36">
        <f t="shared" ref="Y6:AG6" si="4">IF(Y7="",NA(),Y7)</f>
        <v>121.69</v>
      </c>
      <c r="Z6" s="36">
        <f t="shared" si="4"/>
        <v>117.94</v>
      </c>
      <c r="AA6" s="36">
        <f t="shared" si="4"/>
        <v>101.55</v>
      </c>
      <c r="AB6" s="36">
        <f t="shared" si="4"/>
        <v>100</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6">
        <f t="shared" si="7"/>
        <v>71.59</v>
      </c>
      <c r="BH6" s="36">
        <f t="shared" si="7"/>
        <v>90.75</v>
      </c>
      <c r="BI6" s="36">
        <f t="shared" si="7"/>
        <v>79.23</v>
      </c>
      <c r="BJ6" s="36">
        <f t="shared" si="7"/>
        <v>1510.14</v>
      </c>
      <c r="BK6" s="36">
        <f t="shared" si="7"/>
        <v>1595.62</v>
      </c>
      <c r="BL6" s="36">
        <f t="shared" si="7"/>
        <v>1302.33</v>
      </c>
      <c r="BM6" s="36">
        <f t="shared" si="7"/>
        <v>1274.21</v>
      </c>
      <c r="BN6" s="36">
        <f t="shared" si="7"/>
        <v>1183.92</v>
      </c>
      <c r="BO6" s="35" t="str">
        <f>IF(BO7="","",IF(BO7="-","【-】","【"&amp;SUBSTITUTE(TEXT(BO7,"#,##0.00"),"-","△")&amp;"】"))</f>
        <v>【1,084.05】</v>
      </c>
      <c r="BP6" s="36">
        <f>IF(BP7="",NA(),BP7)</f>
        <v>143.94999999999999</v>
      </c>
      <c r="BQ6" s="36">
        <f t="shared" ref="BQ6:BY6" si="8">IF(BQ7="",NA(),BQ7)</f>
        <v>121.41</v>
      </c>
      <c r="BR6" s="36">
        <f t="shared" si="8"/>
        <v>117.94</v>
      </c>
      <c r="BS6" s="36">
        <f t="shared" si="8"/>
        <v>96.97</v>
      </c>
      <c r="BT6" s="36">
        <f t="shared" si="8"/>
        <v>84.02</v>
      </c>
      <c r="BU6" s="36">
        <f t="shared" si="8"/>
        <v>22.67</v>
      </c>
      <c r="BV6" s="36">
        <f t="shared" si="8"/>
        <v>37.92</v>
      </c>
      <c r="BW6" s="36">
        <f t="shared" si="8"/>
        <v>40.89</v>
      </c>
      <c r="BX6" s="36">
        <f t="shared" si="8"/>
        <v>41.25</v>
      </c>
      <c r="BY6" s="36">
        <f t="shared" si="8"/>
        <v>42.5</v>
      </c>
      <c r="BZ6" s="35" t="str">
        <f>IF(BZ7="","",IF(BZ7="-","【-】","【"&amp;SUBSTITUTE(TEXT(BZ7,"#,##0.00"),"-","△")&amp;"】"))</f>
        <v>【53.46】</v>
      </c>
      <c r="CA6" s="36">
        <f>IF(CA7="",NA(),CA7)</f>
        <v>245.89</v>
      </c>
      <c r="CB6" s="36">
        <f t="shared" ref="CB6:CJ6" si="9">IF(CB7="",NA(),CB7)</f>
        <v>242.56</v>
      </c>
      <c r="CC6" s="36">
        <f t="shared" si="9"/>
        <v>288.25</v>
      </c>
      <c r="CD6" s="36">
        <f t="shared" si="9"/>
        <v>290.07</v>
      </c>
      <c r="CE6" s="36">
        <f t="shared" si="9"/>
        <v>395.07</v>
      </c>
      <c r="CF6" s="36">
        <f t="shared" si="9"/>
        <v>789.62</v>
      </c>
      <c r="CG6" s="36">
        <f t="shared" si="9"/>
        <v>423.18</v>
      </c>
      <c r="CH6" s="36">
        <f t="shared" si="9"/>
        <v>383.2</v>
      </c>
      <c r="CI6" s="36">
        <f t="shared" si="9"/>
        <v>383.25</v>
      </c>
      <c r="CJ6" s="36">
        <f t="shared" si="9"/>
        <v>377.72</v>
      </c>
      <c r="CK6" s="35" t="str">
        <f>IF(CK7="","",IF(CK7="-","【-】","【"&amp;SUBSTITUTE(TEXT(CK7,"#,##0.00"),"-","△")&amp;"】"))</f>
        <v>【300.47】</v>
      </c>
      <c r="CL6" s="36">
        <f>IF(CL7="",NA(),CL7)</f>
        <v>10.7</v>
      </c>
      <c r="CM6" s="36">
        <f t="shared" ref="CM6:CU6" si="10">IF(CM7="",NA(),CM7)</f>
        <v>11.82</v>
      </c>
      <c r="CN6" s="36">
        <f t="shared" si="10"/>
        <v>18.89</v>
      </c>
      <c r="CO6" s="36">
        <f t="shared" si="10"/>
        <v>20.3</v>
      </c>
      <c r="CP6" s="36">
        <f t="shared" si="10"/>
        <v>16.440000000000001</v>
      </c>
      <c r="CQ6" s="36">
        <f t="shared" si="10"/>
        <v>48.7</v>
      </c>
      <c r="CR6" s="36">
        <f t="shared" si="10"/>
        <v>46.9</v>
      </c>
      <c r="CS6" s="36">
        <f t="shared" si="10"/>
        <v>47.95</v>
      </c>
      <c r="CT6" s="36">
        <f t="shared" si="10"/>
        <v>48.26</v>
      </c>
      <c r="CU6" s="36">
        <f t="shared" si="10"/>
        <v>48.01</v>
      </c>
      <c r="CV6" s="35" t="str">
        <f>IF(CV7="","",IF(CV7="-","【-】","【"&amp;SUBSTITUTE(TEXT(CV7,"#,##0.00"),"-","△")&amp;"】"))</f>
        <v>【54.90】</v>
      </c>
      <c r="CW6" s="36">
        <f>IF(CW7="",NA(),CW7)</f>
        <v>78.47</v>
      </c>
      <c r="CX6" s="36">
        <f t="shared" ref="CX6:DF6" si="11">IF(CX7="",NA(),CX7)</f>
        <v>84.98</v>
      </c>
      <c r="CY6" s="36">
        <f t="shared" si="11"/>
        <v>45.84</v>
      </c>
      <c r="CZ6" s="36">
        <f t="shared" si="11"/>
        <v>51.13</v>
      </c>
      <c r="DA6" s="36">
        <f t="shared" si="11"/>
        <v>51.92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22101</v>
      </c>
      <c r="D7" s="38">
        <v>47</v>
      </c>
      <c r="E7" s="38">
        <v>1</v>
      </c>
      <c r="F7" s="38">
        <v>0</v>
      </c>
      <c r="G7" s="38">
        <v>0</v>
      </c>
      <c r="H7" s="38" t="s">
        <v>96</v>
      </c>
      <c r="I7" s="38" t="s">
        <v>97</v>
      </c>
      <c r="J7" s="38" t="s">
        <v>98</v>
      </c>
      <c r="K7" s="38" t="s">
        <v>99</v>
      </c>
      <c r="L7" s="38" t="s">
        <v>100</v>
      </c>
      <c r="M7" s="38" t="s">
        <v>101</v>
      </c>
      <c r="N7" s="39" t="s">
        <v>102</v>
      </c>
      <c r="O7" s="39" t="s">
        <v>103</v>
      </c>
      <c r="P7" s="39">
        <v>0.86</v>
      </c>
      <c r="Q7" s="39">
        <v>3950</v>
      </c>
      <c r="R7" s="39">
        <v>31112</v>
      </c>
      <c r="S7" s="39">
        <v>346.01</v>
      </c>
      <c r="T7" s="39">
        <v>89.92</v>
      </c>
      <c r="U7" s="39">
        <v>266</v>
      </c>
      <c r="V7" s="39">
        <v>0.84</v>
      </c>
      <c r="W7" s="39">
        <v>316.67</v>
      </c>
      <c r="X7" s="39">
        <v>143.94999999999999</v>
      </c>
      <c r="Y7" s="39">
        <v>121.69</v>
      </c>
      <c r="Z7" s="39">
        <v>117.94</v>
      </c>
      <c r="AA7" s="39">
        <v>101.55</v>
      </c>
      <c r="AB7" s="39">
        <v>100</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71.59</v>
      </c>
      <c r="BH7" s="39">
        <v>90.75</v>
      </c>
      <c r="BI7" s="39">
        <v>79.23</v>
      </c>
      <c r="BJ7" s="39">
        <v>1510.14</v>
      </c>
      <c r="BK7" s="39">
        <v>1595.62</v>
      </c>
      <c r="BL7" s="39">
        <v>1302.33</v>
      </c>
      <c r="BM7" s="39">
        <v>1274.21</v>
      </c>
      <c r="BN7" s="39">
        <v>1183.92</v>
      </c>
      <c r="BO7" s="39">
        <v>1084.05</v>
      </c>
      <c r="BP7" s="39">
        <v>143.94999999999999</v>
      </c>
      <c r="BQ7" s="39">
        <v>121.41</v>
      </c>
      <c r="BR7" s="39">
        <v>117.94</v>
      </c>
      <c r="BS7" s="39">
        <v>96.97</v>
      </c>
      <c r="BT7" s="39">
        <v>84.02</v>
      </c>
      <c r="BU7" s="39">
        <v>22.67</v>
      </c>
      <c r="BV7" s="39">
        <v>37.92</v>
      </c>
      <c r="BW7" s="39">
        <v>40.89</v>
      </c>
      <c r="BX7" s="39">
        <v>41.25</v>
      </c>
      <c r="BY7" s="39">
        <v>42.5</v>
      </c>
      <c r="BZ7" s="39">
        <v>53.46</v>
      </c>
      <c r="CA7" s="39">
        <v>245.89</v>
      </c>
      <c r="CB7" s="39">
        <v>242.56</v>
      </c>
      <c r="CC7" s="39">
        <v>288.25</v>
      </c>
      <c r="CD7" s="39">
        <v>290.07</v>
      </c>
      <c r="CE7" s="39">
        <v>395.07</v>
      </c>
      <c r="CF7" s="39">
        <v>789.62</v>
      </c>
      <c r="CG7" s="39">
        <v>423.18</v>
      </c>
      <c r="CH7" s="39">
        <v>383.2</v>
      </c>
      <c r="CI7" s="39">
        <v>383.25</v>
      </c>
      <c r="CJ7" s="39">
        <v>377.72</v>
      </c>
      <c r="CK7" s="39">
        <v>300.47000000000003</v>
      </c>
      <c r="CL7" s="39">
        <v>10.7</v>
      </c>
      <c r="CM7" s="39">
        <v>11.82</v>
      </c>
      <c r="CN7" s="39">
        <v>18.89</v>
      </c>
      <c r="CO7" s="39">
        <v>20.3</v>
      </c>
      <c r="CP7" s="39">
        <v>16.440000000000001</v>
      </c>
      <c r="CQ7" s="39">
        <v>48.7</v>
      </c>
      <c r="CR7" s="39">
        <v>46.9</v>
      </c>
      <c r="CS7" s="39">
        <v>47.95</v>
      </c>
      <c r="CT7" s="39">
        <v>48.26</v>
      </c>
      <c r="CU7" s="39">
        <v>48.01</v>
      </c>
      <c r="CV7" s="39">
        <v>54.9</v>
      </c>
      <c r="CW7" s="39">
        <v>78.47</v>
      </c>
      <c r="CX7" s="39">
        <v>84.98</v>
      </c>
      <c r="CY7" s="39">
        <v>45.84</v>
      </c>
      <c r="CZ7" s="39">
        <v>51.13</v>
      </c>
      <c r="DA7" s="39">
        <v>51.92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0548</cp:lastModifiedBy>
  <cp:lastPrinted>2021-01-21T05:27:18Z</cp:lastPrinted>
  <dcterms:created xsi:type="dcterms:W3CDTF">2020-12-04T02:18:45Z</dcterms:created>
  <dcterms:modified xsi:type="dcterms:W3CDTF">2021-01-21T05:38:19Z</dcterms:modified>
  <cp:category/>
</cp:coreProperties>
</file>