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09_つがる市\04_確定版\"/>
    </mc:Choice>
  </mc:AlternateContent>
  <xr:revisionPtr revIDLastSave="0" documentId="13_ncr:1_{D50C1AEE-A404-4BDE-BABA-6EE00EF6FD3A}" xr6:coauthVersionLast="36" xr6:coauthVersionMax="44" xr10:uidLastSave="{00000000-0000-0000-0000-000000000000}"/>
  <workbookProtection workbookAlgorithmName="SHA-512" workbookHashValue="6QAFzwareenWE5Sq7tSA1n5NLljkhD6BWb12SjOF2tPt6sS+94BJsGM3ouZvonuIkmn6/v+eq8VO5fi9stwWdQ==" workbookSaltValue="YBZuvk2QnAR1B4TT7Qpfi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<sst xmlns="http://schemas.openxmlformats.org/spreadsheetml/2006/main" count="236" uniqueCount="119">
  <si>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</si>
  <si>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</si>
  <si>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</si>
  <si>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</si>
  <si>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</si>
  <si>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</si>
  <si>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</si>
  <si>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</si>
  <si>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</si>
  <si>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</si>
  <si>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</si>
  <si>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</si>
  <si>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</si>
  <si>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</si>
  <si>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</si>
  <si>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</si>
  <si>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</si>
  <si>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</si>
  <si>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</si>
  <si>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</si>
  <si>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</si>
  <si>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</si>
  <si>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</si>
  <si>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</si>
  <si>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</si>
  <si>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</si>
  <si>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</si>
  <si>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</si>
  <si>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</si>
  <si>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</si>
  <si>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</si>
  <si>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</si>
  <si>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</si>
  <si>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</si>
  <si>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</si>
  <si>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</si>
  <si>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</si>
  <si>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</si>
  <si>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</si>
  <si>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</si>
  <si>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</si>
  <si>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</si>
  <si>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</si>
  <si>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</si>
  <si>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</si>
  <si>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</si>
  <si>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</si>
  <si>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</si>
  <si>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</si>
  <si>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</si>
  <si>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</si>
  <si>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</si>
  <si>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</si>
  <si>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</si>
  <si>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</si>
  <si>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</si>
  <si>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</si>
  <si>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</si>
  <si>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</si>
  <si>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</si>
  <si>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</si>
  <si>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</si>
  <si>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</si>
  <si>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</si>
  <si>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</si>
  <si>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</si>
  <si>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</si>
  <si>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</si>
  <si>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</si>
  <si>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</si>
  <si>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</si>
  <si>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</si>
  <si>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</si>
  <si>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</si>
  <si>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</si>
  <si>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</si>
  <si>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</si>
  <si>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</si>
  <si>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</si>
  <si>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</si>
  <si>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</si>
  <si>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</si>
  <si>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</si>
  <si>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</si>
  <si>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</si>
  <si>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</si>
  <si>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</si>
  <si>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</si>
  <si>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</si>
  <si>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</si>
  <si>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</si>
  <si>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</si>
  <si>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</si>
  <si>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</si>
  <si>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</si>
  <si>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</si>
  <si>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</si>
  <si>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</si>
  <si>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</si>
  <si>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</si>
  <si>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</si>
  <si>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</si>
  <si>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</si>
  <si>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</si>
  <si>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</si>
  <si>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</si>
  <si>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</si>
  <si>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</si>
  <si>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</si>
  <si>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</si>
  <si>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</si>
  <si>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</si>
  <si>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</si>
  <si>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</si>
  <si>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</si>
  <si>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</si>
  <si>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10年度であり、管渠の更新時期には未だ至っていないが、処理場の機械設備に関しては修繕費が増加しているため、老朽化の状況を把握し、計画的かつ効果的な更新や修繕を実施する必要がある。</t>
    <phoneticPr fontId="4"/>
  </si>
  <si>
    <t>　本市の公共下水道は平成10年の供用開始から22年が経過した。計画面積における事業進捗率はおおよそ8割、令和7年度まで整備を行うものである。
　平成29年度の使用料改定、排水区域拡大もあり、使用料は前年度と比較し増収となっている。　
　しかし、水洗化率は類似企業平均を大幅に下回り、企業債償還金も増加傾向にあり、汚水資本費の公費負担分を控除する前の汚水処理原価は類似団体に比べ大きいと思われる。
　今後は農業集落排水事業との処理場共同化、集約化も視野に入れ、経営戦略に基づき効率的な経営を行うとともに、公営企業会計への移行と共に、精緻な分析を行い、持続可能な下水道事業経営に努める。</t>
    <rPh sb="262" eb="263">
      <t>トモ</t>
    </rPh>
    <phoneticPr fontId="4"/>
  </si>
  <si>
    <t>①「収益的収支比率」は前年度と比較すると増加しているが、繰入金が増加することにより微増となった。
④「企業債残高対事業規模比率」は発生していないが、一般会計からの繰出基準額の算出方法を見直し、適正な料金収入で賄う事が出来ない企業債償還金については、公費負担する見込みとした事による。
⑤「経費回収率」は企業債元金償還金が前年度より増加したため、前年度の数値を下回る結果となった。類似団体との比較も平均値を下回る事となった。
⑥「汚水処理原価」は前年度と比べ、低くなっているが、地方公営企業法適用のための打切決算により、汚水処理費が低く計上されことによる。
⑦「施設利用率」は前年度と比較すると減少しており、平均値と比べても低くなっている。
⑧「水洗化率」は類似団体に比べ大幅に低い水洗化率となっている。要因としては、高齢者世帯が多く、下水道接続に難色を示すケースが多い事が挙げられる。管渠布設が完了していない地区があるため、今後は若干数の伸びが見込まれる。</t>
    <rPh sb="296" eb="298">
      <t>ゲンショウ</t>
    </rPh>
    <rPh sb="307" eb="308">
      <t>クラ</t>
    </rPh>
    <rPh sb="311" eb="312">
      <t>ヒク</t>
    </rPh>
    <rPh sb="392" eb="394">
      <t>カンキョ</t>
    </rPh>
    <rPh sb="394" eb="396">
      <t>フセツ</t>
    </rPh>
    <rPh sb="397" eb="399">
      <t>カンリョウ</t>
    </rPh>
    <rPh sb="404" eb="406">
      <t>チク</t>
    </rPh>
    <rPh sb="412" eb="414">
      <t>コンゴ</t>
    </rPh>
    <rPh sb="415" eb="418">
      <t>ジャッカンスウ</t>
    </rPh>
    <rPh sb="419" eb="420">
      <t>ノ</t>
    </rPh>
    <rPh sb="422" eb="42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</si>
</sst>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8-4856-BB97-BE9C7254ED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c:v>
                </c:pt>
                <c:pt idx="2">
                  <c:v>0.13</c:v>
                </c:pt>
                <c:pt idx="3">
                  <c:v>0.12</c:v>
                </c:pt>
                <c:pt idx="4">
                  <c:v>0.1</c:v>
                </c:pt>
              </c:numCache>
            </c:numRef>
          </c:val>
          <c:smooth val="0"/>
          <c:extLst>
            <c:ext xmlns:c16="http://schemas.microsoft.com/office/drawing/2014/chart" uri="{C3380CC4-5D6E-409C-BE32-E72D297353CC}">
              <c16:uniqueId val="{00000001-A088-4856-BB97-BE9C7254ED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46.48</c:v>
                </c:pt>
                <c:pt idx="1">
                  <c:v>45.46</c:v>
                </c:pt>
                <c:pt idx="2">
                  <c:v>46.88</c:v>
                </c:pt>
                <c:pt idx="3">
                  <c:v>50.33</c:v>
                </c:pt>
                <c:pt idx="4">
                  <c:v>45.99</c:v>
                </c:pt>
              </c:numCache>
            </c:numRef>
          </c:val>
          <c:extLst>
            <c:ext xmlns:c16="http://schemas.microsoft.com/office/drawing/2014/chart" uri="{C3380CC4-5D6E-409C-BE32-E72D297353CC}">
              <c16:uniqueId val="{00000000-59C1-4D5A-B779-34486D6881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49.25</c:v>
                </c:pt>
                <c:pt idx="2">
                  <c:v>50.24</c:v>
                </c:pt>
                <c:pt idx="3">
                  <c:v>49.68</c:v>
                </c:pt>
                <c:pt idx="4">
                  <c:v>49.27</c:v>
                </c:pt>
              </c:numCache>
            </c:numRef>
          </c:val>
          <c:smooth val="0"/>
          <c:extLst>
            <c:ext xmlns:c16="http://schemas.microsoft.com/office/drawing/2014/chart" uri="{C3380CC4-5D6E-409C-BE32-E72D297353CC}">
              <c16:uniqueId val="{00000001-59C1-4D5A-B779-34486D6881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51.62</c:v>
                </c:pt>
                <c:pt idx="1">
                  <c:v>56.29</c:v>
                </c:pt>
                <c:pt idx="2">
                  <c:v>57.63</c:v>
                </c:pt>
                <c:pt idx="3">
                  <c:v>59.62</c:v>
                </c:pt>
                <c:pt idx="4">
                  <c:v>60.08</c:v>
                </c:pt>
              </c:numCache>
            </c:numRef>
          </c:val>
          <c:extLst>
            <c:ext xmlns:c16="http://schemas.microsoft.com/office/drawing/2014/chart" uri="{C3380CC4-5D6E-409C-BE32-E72D297353CC}">
              <c16:uniqueId val="{00000000-7F44-4831-89A1-21374F110B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84.12</c:v>
                </c:pt>
                <c:pt idx="2">
                  <c:v>84.17</c:v>
                </c:pt>
                <c:pt idx="3">
                  <c:v>83.35</c:v>
                </c:pt>
                <c:pt idx="4">
                  <c:v>83.16</c:v>
                </c:pt>
              </c:numCache>
            </c:numRef>
          </c:val>
          <c:smooth val="0"/>
          <c:extLst>
            <c:ext xmlns:c16="http://schemas.microsoft.com/office/drawing/2014/chart" uri="{C3380CC4-5D6E-409C-BE32-E72D297353CC}">
              <c16:uniqueId val="{00000001-7F44-4831-89A1-21374F110B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76.77</c:v>
                </c:pt>
                <c:pt idx="1">
                  <c:v>81.44</c:v>
                </c:pt>
                <c:pt idx="2">
                  <c:v>74.47</c:v>
                </c:pt>
                <c:pt idx="3">
                  <c:v>77.03</c:v>
                </c:pt>
                <c:pt idx="4">
                  <c:v>84.44</c:v>
                </c:pt>
              </c:numCache>
            </c:numRef>
          </c:val>
          <c:extLst>
            <c:ext xmlns:c16="http://schemas.microsoft.com/office/drawing/2014/chart" uri="{C3380CC4-5D6E-409C-BE32-E72D297353CC}">
              <c16:uniqueId val="{00000000-BB89-4A17-9503-E0047FD45D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89-4A17-9503-E0047FD45D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B-4B21-85D1-A574D2E563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B-4B21-85D1-A574D2E563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B-4B82-B686-E1B70ADCFC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B-4B82-B686-E1B70ADCFC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B-461F-9AFD-294121520C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B-461F-9AFD-294121520C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C-471A-BB0F-74DA7F36B3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C-471A-BB0F-74DA7F36B3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161.38999999999999</c:v>
                </c:pt>
                <c:pt idx="1">
                  <c:v>0</c:v>
                </c:pt>
                <c:pt idx="2">
                  <c:v>0</c:v>
                </c:pt>
                <c:pt idx="3">
                  <c:v>0</c:v>
                </c:pt>
                <c:pt idx="4">
                  <c:v>0</c:v>
                </c:pt>
              </c:numCache>
            </c:numRef>
          </c:val>
          <c:extLst>
            <c:ext xmlns:c16="http://schemas.microsoft.com/office/drawing/2014/chart" uri="{C3380CC4-5D6E-409C-BE32-E72D297353CC}">
              <c16:uniqueId val="{00000000-8FCB-4293-9F1C-FE09E7F0DF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1047.6500000000001</c:v>
                </c:pt>
                <c:pt idx="2">
                  <c:v>1124.26</c:v>
                </c:pt>
                <c:pt idx="3">
                  <c:v>1048.23</c:v>
                </c:pt>
                <c:pt idx="4">
                  <c:v>1130.42</c:v>
                </c:pt>
              </c:numCache>
            </c:numRef>
          </c:val>
          <c:smooth val="0"/>
          <c:extLst>
            <c:ext xmlns:c16="http://schemas.microsoft.com/office/drawing/2014/chart" uri="{C3380CC4-5D6E-409C-BE32-E72D297353CC}">
              <c16:uniqueId val="{00000001-8FCB-4293-9F1C-FE09E7F0DF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85.73</c:v>
                </c:pt>
                <c:pt idx="1">
                  <c:v>78.39</c:v>
                </c:pt>
                <c:pt idx="2">
                  <c:v>82.64</c:v>
                </c:pt>
                <c:pt idx="3">
                  <c:v>70.56</c:v>
                </c:pt>
                <c:pt idx="4">
                  <c:v>69.989999999999995</c:v>
                </c:pt>
              </c:numCache>
            </c:numRef>
          </c:val>
          <c:extLst>
            <c:ext xmlns:c16="http://schemas.microsoft.com/office/drawing/2014/chart" uri="{C3380CC4-5D6E-409C-BE32-E72D297353CC}">
              <c16:uniqueId val="{00000000-6F34-4870-91FB-A29AD60ACD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74.040000000000006</c:v>
                </c:pt>
                <c:pt idx="2">
                  <c:v>80.58</c:v>
                </c:pt>
                <c:pt idx="3">
                  <c:v>78.92</c:v>
                </c:pt>
                <c:pt idx="4">
                  <c:v>74.17</c:v>
                </c:pt>
              </c:numCache>
            </c:numRef>
          </c:val>
          <c:smooth val="0"/>
          <c:extLst>
            <c:ext xmlns:c16="http://schemas.microsoft.com/office/drawing/2014/chart" uri="{C3380CC4-5D6E-409C-BE32-E72D297353CC}">
              <c16:uniqueId val="{00000001-6F34-4870-91FB-A29AD60ACD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164.05</c:v>
                </c:pt>
                <c:pt idx="2">
                  <c:v>192.24</c:v>
                </c:pt>
                <c:pt idx="3">
                  <c:v>227.09</c:v>
                </c:pt>
                <c:pt idx="4">
                  <c:v>196.88</c:v>
                </c:pt>
              </c:numCache>
            </c:numRef>
          </c:val>
          <c:extLst>
            <c:ext xmlns:c16="http://schemas.microsoft.com/office/drawing/2014/chart" uri="{C3380CC4-5D6E-409C-BE32-E72D297353CC}">
              <c16:uniqueId val="{00000000-41E2-45FE-ACEA-7C041BA41E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235.61</c:v>
                </c:pt>
                <c:pt idx="2">
                  <c:v>216.21</c:v>
                </c:pt>
                <c:pt idx="3">
                  <c:v>220.31</c:v>
                </c:pt>
                <c:pt idx="4">
                  <c:v>230.95</c:v>
                </c:pt>
              </c:numCache>
            </c:numRef>
          </c:val>
          <c:smooth val="0"/>
          <c:extLst>
            <c:ext xmlns:c16="http://schemas.microsoft.com/office/drawing/2014/chart" uri="{C3380CC4-5D6E-409C-BE32-E72D297353CC}">
              <c16:uniqueId val="{00000001-41E2-45FE-ACEA-7C041BA41E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16" zoomScaleNormal="100" workbookViewId="0">
      <selection activeCell="BL16" activeCellId="2" sqref="BL66:BZ82 BL47:BZ63 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つがる市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31998</v>
      </c>
      <c r="AM8" s="51"/>
      <c r="AN8" s="51"/>
      <c r="AO8" s="51"/>
      <c r="AP8" s="51"/>
      <c r="AQ8" s="51"/>
      <c r="AR8" s="51"/>
      <c r="AS8" s="51"/>
      <c r="AT8" s="46">
        <f>データ!T6</f>
        <v>253.55</v>
      </c>
      <c r="AU8" s="46"/>
      <c r="AV8" s="46"/>
      <c r="AW8" s="46"/>
      <c r="AX8" s="46"/>
      <c r="AY8" s="46"/>
      <c r="AZ8" s="46"/>
      <c r="BA8" s="46"/>
      <c r="BB8" s="46">
        <f>データ!U6</f>
        <v>126.2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20.81</v>
      </c>
      <c r="Q10" s="46"/>
      <c r="R10" s="46"/>
      <c r="S10" s="46"/>
      <c r="T10" s="46"/>
      <c r="U10" s="46"/>
      <c r="V10" s="46"/>
      <c r="W10" s="46">
        <f>データ!Q6</f>
        <v>85.67</v>
      </c>
      <c r="X10" s="46"/>
      <c r="Y10" s="46"/>
      <c r="Z10" s="46"/>
      <c r="AA10" s="46"/>
      <c r="AB10" s="46"/>
      <c r="AC10" s="46"/>
      <c r="AD10" s="51">
        <f>データ!R6</f>
        <v>3410</v>
      </c>
      <c r="AE10" s="51"/>
      <c r="AF10" s="51"/>
      <c r="AG10" s="51"/>
      <c r="AH10" s="51"/>
      <c r="AI10" s="51"/>
      <c r="AJ10" s="51"/>
      <c r="AK10" s="2"/>
      <c r="AL10" s="51">
        <f>データ!V6</f>
        <v>6600</v>
      </c>
      <c r="AM10" s="51"/>
      <c r="AN10" s="51"/>
      <c r="AO10" s="51"/>
      <c r="AP10" s="51"/>
      <c r="AQ10" s="51"/>
      <c r="AR10" s="51"/>
      <c r="AS10" s="51"/>
      <c r="AT10" s="46">
        <f>データ!W6</f>
        <v>3.01</v>
      </c>
      <c r="AU10" s="46"/>
      <c r="AV10" s="46"/>
      <c r="AW10" s="46"/>
      <c r="AX10" s="46"/>
      <c r="AY10" s="46"/>
      <c r="AZ10" s="46"/>
      <c r="BA10" s="46"/>
      <c r="BB10" s="46">
        <f>データ!X6</f>
        <v>2192.69</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XKVfHMhpCUXEJVjfkcqdE9Uy/5FNmoX5g7lTAkEawiWlF+yQKNt2GZdqdAVgUuxL0gb0b9CRPasPlKqAzagIYA==" saltValue="gqZSTGj8JSMC/hCBF5VN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22098</v>
      </c>
      <c r="D6" s="33">
        <f t="shared" si="3"/>
        <v>47</v>
      </c>
      <c r="E6" s="33">
        <f t="shared" si="3"/>
        <v>17</v>
      </c>
      <c r="F6" s="33">
        <f t="shared" si="3"/>
        <v>1</v>
      </c>
      <c r="G6" s="33">
        <f t="shared" si="3"/>
        <v>0</v>
      </c>
      <c r="H6" s="33" t="str">
        <f t="shared" si="3"/>
        <v>青森県　つがる市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20.81</v>
      </c>
      <c r="Q6" s="34">
        <f t="shared" si="3"/>
        <v>85.67</v>
      </c>
      <c r="R6" s="34">
        <f t="shared" si="3"/>
        <v>3410</v>
      </c>
      <c r="S6" s="34">
        <f t="shared" si="3"/>
        <v>31998</v>
      </c>
      <c r="T6" s="34">
        <f t="shared" si="3"/>
        <v>253.55</v>
      </c>
      <c r="U6" s="34">
        <f t="shared" si="3"/>
        <v>126.2</v>
      </c>
      <c r="V6" s="34">
        <f t="shared" si="3"/>
        <v>6600</v>
      </c>
      <c r="W6" s="34">
        <f t="shared" si="3"/>
        <v>3.01</v>
      </c>
      <c r="X6" s="34">
        <f t="shared" si="3"/>
        <v>2192.69</v>
      </c>
      <c r="Y6" s="35">
        <f>IF(Y7="",NA(),Y7)</f>
        <v>76.77</v>
      </c>
      <c r="Z6" s="35">
        <f t="shared" ref="Z6:AH6" si="4">IF(Z7="",NA(),Z7)</f>
        <v>81.44</v>
      </c>
      <c r="AA6" s="35">
        <f t="shared" si="4"/>
        <v>74.47</v>
      </c>
      <c r="AB6" s="35">
        <f t="shared" si="4"/>
        <v>77.03</v>
      </c>
      <c r="AC6" s="35">
        <f t="shared" si="4"/>
        <v>84.44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161.38999999999999</v>
      </c>
      <c r="BG6" s="34">
        <f t="shared" ref="BG6:BO6" si="7">IF(BG7="",NA(),BG7)</f>
        <v>0</v>
      </c>
      <c r="BH6" s="34">
        <f t="shared" si="7"/>
        <v>0</v>
      </c>
      <c r="BI6" s="34">
        <f t="shared" si="7"/>
        <v>0</v>
      </c>
      <c r="BJ6" s="34">
        <f t="shared" si="7"/>
        <v>0</v>
      </c>
      <c r="BK6" s="35">
        <f t="shared" si="7"/>
        <v>1118.56</v>
      </c>
      <c r="BL6" s="35">
        <f t="shared" si="7"/>
        <v>1047.6500000000001</v>
      </c>
      <c r="BM6" s="35">
        <f t="shared" si="7"/>
        <v>1124.26</v>
      </c>
      <c r="BN6" s="35">
        <f t="shared" si="7"/>
        <v>1048.23</v>
      </c>
      <c r="BO6" s="35">
        <f t="shared" si="7"/>
        <v>1130.42</v>
      </c>
      <c r="BP6" s="34" t="str">
        <f>IF(BP7="","",IF(BP7="-","【-】","【"&amp;SUBSTITUTE(TEXT(BP7,"#,##0.00"),"-","△")&amp;"】"))</f>
        <v>【682.51】</v>
      </c>
      <c r="BQ6" s="35">
        <f>IF(BQ7="",NA(),BQ7)</f>
        <v>85.73</v>
      </c>
      <c r="BR6" s="35">
        <f t="shared" ref="BR6:BZ6" si="8">IF(BR7="",NA(),BR7)</f>
        <v>78.39</v>
      </c>
      <c r="BS6" s="35">
        <f t="shared" si="8"/>
        <v>82.64</v>
      </c>
      <c r="BT6" s="35">
        <f t="shared" si="8"/>
        <v>70.56</v>
      </c>
      <c r="BU6" s="35">
        <f t="shared" si="8"/>
        <v>69.989999999999995</v>
      </c>
      <c r="BV6" s="35">
        <f t="shared" si="8"/>
        <v>72.33</v>
      </c>
      <c r="BW6" s="35">
        <f t="shared" si="8"/>
        <v>74.040000000000006</v>
      </c>
      <c r="BX6" s="35">
        <f t="shared" si="8"/>
        <v>80.58</v>
      </c>
      <c r="BY6" s="35">
        <f t="shared" si="8"/>
        <v>78.92</v>
      </c>
      <c r="BZ6" s="35">
        <f t="shared" si="8"/>
        <v>74.17</v>
      </c>
      <c r="CA6" s="34" t="str">
        <f>IF(CA7="","",IF(CA7="-","【-】","【"&amp;SUBSTITUTE(TEXT(CA7,"#,##0.00"),"-","△")&amp;"】"))</f>
        <v>【100.34】</v>
      </c>
      <c r="CB6" s="35">
        <f>IF(CB7="",NA(),CB7)</f>
        <v>150</v>
      </c>
      <c r="CC6" s="35">
        <f t="shared" ref="CC6:CK6" si="9">IF(CC7="",NA(),CC7)</f>
        <v>164.05</v>
      </c>
      <c r="CD6" s="35">
        <f t="shared" si="9"/>
        <v>192.24</v>
      </c>
      <c r="CE6" s="35">
        <f t="shared" si="9"/>
        <v>227.09</v>
      </c>
      <c r="CF6" s="35">
        <f t="shared" si="9"/>
        <v>196.88</v>
      </c>
      <c r="CG6" s="35">
        <f t="shared" si="9"/>
        <v>215.28</v>
      </c>
      <c r="CH6" s="35">
        <f t="shared" si="9"/>
        <v>235.61</v>
      </c>
      <c r="CI6" s="35">
        <f t="shared" si="9"/>
        <v>216.21</v>
      </c>
      <c r="CJ6" s="35">
        <f t="shared" si="9"/>
        <v>220.31</v>
      </c>
      <c r="CK6" s="35">
        <f t="shared" si="9"/>
        <v>230.95</v>
      </c>
      <c r="CL6" s="34" t="str">
        <f>IF(CL7="","",IF(CL7="-","【-】","【"&amp;SUBSTITUTE(TEXT(CL7,"#,##0.00"),"-","△")&amp;"】"))</f>
        <v>【136.15】</v>
      </c>
      <c r="CM6" s="35">
        <f>IF(CM7="",NA(),CM7)</f>
        <v>46.48</v>
      </c>
      <c r="CN6" s="35">
        <f t="shared" ref="CN6:CV6" si="10">IF(CN7="",NA(),CN7)</f>
        <v>45.46</v>
      </c>
      <c r="CO6" s="35">
        <f t="shared" si="10"/>
        <v>46.88</v>
      </c>
      <c r="CP6" s="35">
        <f t="shared" si="10"/>
        <v>50.33</v>
      </c>
      <c r="CQ6" s="35">
        <f t="shared" si="10"/>
        <v>45.99</v>
      </c>
      <c r="CR6" s="35">
        <f t="shared" si="10"/>
        <v>54.67</v>
      </c>
      <c r="CS6" s="35">
        <f t="shared" si="10"/>
        <v>49.25</v>
      </c>
      <c r="CT6" s="35">
        <f t="shared" si="10"/>
        <v>50.24</v>
      </c>
      <c r="CU6" s="35">
        <f t="shared" si="10"/>
        <v>49.68</v>
      </c>
      <c r="CV6" s="35">
        <f t="shared" si="10"/>
        <v>49.27</v>
      </c>
      <c r="CW6" s="34" t="str">
        <f>IF(CW7="","",IF(CW7="-","【-】","【"&amp;SUBSTITUTE(TEXT(CW7,"#,##0.00"),"-","△")&amp;"】"))</f>
        <v>【59.64】</v>
      </c>
      <c r="CX6" s="35">
        <f>IF(CX7="",NA(),CX7)</f>
        <v>51.62</v>
      </c>
      <c r="CY6" s="35">
        <f t="shared" ref="CY6:DG6" si="11">IF(CY7="",NA(),CY7)</f>
        <v>56.29</v>
      </c>
      <c r="CZ6" s="35">
        <f t="shared" si="11"/>
        <v>57.63</v>
      </c>
      <c r="DA6" s="35">
        <f t="shared" si="11"/>
        <v>59.62</v>
      </c>
      <c r="DB6" s="35">
        <f t="shared" si="11"/>
        <v>60.08</v>
      </c>
      <c r="DC6" s="35">
        <f t="shared" si="11"/>
        <v>83.8</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22098</v>
      </c>
      <c r="D7" s="37">
        <v>47</v>
      </c>
      <c r="E7" s="37">
        <v>17</v>
      </c>
      <c r="F7" s="37">
        <v>1</v>
      </c>
      <c r="G7" s="37">
        <v>0</v>
      </c>
      <c r="H7" s="37" t="s">
        <v>97</v>
      </c>
      <c r="I7" s="37" t="s">
        <v>98</v>
      </c>
      <c r="J7" s="37" t="s">
        <v>99</v>
      </c>
      <c r="K7" s="37" t="s">
        <v>100</v>
      </c>
      <c r="L7" s="37" t="s">
        <v>101</v>
      </c>
      <c r="M7" s="37" t="s">
        <v>102</v>
      </c>
      <c r="N7" s="38" t="s">
        <v>103</v>
      </c>
      <c r="O7" s="38" t="s">
        <v>104</v>
      </c>
      <c r="P7" s="38">
        <v>20.81</v>
      </c>
      <c r="Q7" s="38">
        <v>85.67</v>
      </c>
      <c r="R7" s="38">
        <v>3410</v>
      </c>
      <c r="S7" s="38">
        <v>31998</v>
      </c>
      <c r="T7" s="38">
        <v>253.55</v>
      </c>
      <c r="U7" s="38">
        <v>126.2</v>
      </c>
      <c r="V7" s="38">
        <v>6600</v>
      </c>
      <c r="W7" s="38">
        <v>3.01</v>
      </c>
      <c r="X7" s="38">
        <v>2192.69</v>
      </c>
      <c r="Y7" s="38">
        <v>76.77</v>
      </c>
      <c r="Z7" s="38">
        <v>81.44</v>
      </c>
      <c r="AA7" s="38">
        <v>74.47</v>
      </c>
      <c r="AB7" s="38">
        <v>77.03</v>
      </c>
      <c r="AC7" s="38">
        <v>84.44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161.38999999999999</v>
      </c>
      <c r="BG7" s="38">
        <v>0</v>
      </c>
      <c r="BH7" s="38">
        <v>0</v>
      </c>
      <c r="BI7" s="38">
        <v>0</v>
      </c>
      <c r="BJ7" s="38">
        <v>0</v>
      </c>
      <c r="BK7" s="38">
        <v>1118.56</v>
      </c>
      <c r="BL7" s="38">
        <v>1047.6500000000001</v>
      </c>
      <c r="BM7" s="38">
        <v>1124.26</v>
      </c>
      <c r="BN7" s="38">
        <v>1048.23</v>
      </c>
      <c r="BO7" s="38">
        <v>1130.42</v>
      </c>
      <c r="BP7" s="38">
        <v>682.51</v>
      </c>
      <c r="BQ7" s="38">
        <v>85.73</v>
      </c>
      <c r="BR7" s="38">
        <v>78.39</v>
      </c>
      <c r="BS7" s="38">
        <v>82.64</v>
      </c>
      <c r="BT7" s="38">
        <v>70.56</v>
      </c>
      <c r="BU7" s="38">
        <v>69.989999999999995</v>
      </c>
      <c r="BV7" s="38">
        <v>72.33</v>
      </c>
      <c r="BW7" s="38">
        <v>74.040000000000006</v>
      </c>
      <c r="BX7" s="38">
        <v>80.58</v>
      </c>
      <c r="BY7" s="38">
        <v>78.92</v>
      </c>
      <c r="BZ7" s="38">
        <v>74.17</v>
      </c>
      <c r="CA7" s="38">
        <v>100.34</v>
      </c>
      <c r="CB7" s="38">
        <v>150</v>
      </c>
      <c r="CC7" s="38">
        <v>164.05</v>
      </c>
      <c r="CD7" s="38">
        <v>192.24</v>
      </c>
      <c r="CE7" s="38">
        <v>227.09</v>
      </c>
      <c r="CF7" s="38">
        <v>196.88</v>
      </c>
      <c r="CG7" s="38">
        <v>215.28</v>
      </c>
      <c r="CH7" s="38">
        <v>235.61</v>
      </c>
      <c r="CI7" s="38">
        <v>216.21</v>
      </c>
      <c r="CJ7" s="38">
        <v>220.31</v>
      </c>
      <c r="CK7" s="38">
        <v>230.95</v>
      </c>
      <c r="CL7" s="38">
        <v>136.15</v>
      </c>
      <c r="CM7" s="38">
        <v>46.48</v>
      </c>
      <c r="CN7" s="38">
        <v>45.46</v>
      </c>
      <c r="CO7" s="38">
        <v>46.88</v>
      </c>
      <c r="CP7" s="38">
        <v>50.33</v>
      </c>
      <c r="CQ7" s="38">
        <v>45.99</v>
      </c>
      <c r="CR7" s="38">
        <v>54.67</v>
      </c>
      <c r="CS7" s="38">
        <v>49.25</v>
      </c>
      <c r="CT7" s="38">
        <v>50.24</v>
      </c>
      <c r="CU7" s="38">
        <v>49.68</v>
      </c>
      <c r="CV7" s="38">
        <v>49.27</v>
      </c>
      <c r="CW7" s="38">
        <v>59.64</v>
      </c>
      <c r="CX7" s="38">
        <v>51.62</v>
      </c>
      <c r="CY7" s="38">
        <v>56.29</v>
      </c>
      <c r="CZ7" s="38">
        <v>57.63</v>
      </c>
      <c r="DA7" s="38">
        <v>59.62</v>
      </c>
      <c r="DB7" s="38">
        <v>60.08</v>
      </c>
      <c r="DC7" s="38">
        <v>83.8</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2021-01-25T04:22:12Z</cp:lastPrinted>
  <dcterms:created xsi:type="dcterms:W3CDTF">2020-12-04T02:42:07Z</dcterms:created>
  <dcterms:modified xsi:type="dcterms:W3CDTF">2021-02-11T01:53:19Z</dcterms:modified>
  <cp:category/>
</cp:coreProperties>
</file>