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業務係】\沼田\03　公営企業関係\06　経営比較分析表\R2\"/>
    </mc:Choice>
  </mc:AlternateContent>
  <workbookProtection workbookAlgorithmName="SHA-512" workbookHashValue="y1VUUyF0SW69w4ahoHeleTf9tY2Ud3viBHxbIvA9rsumpBgmZNaC3zYdRPFvUWXgrxWOuPnDY5JUoNYNf766Fg==" workbookSaltValue="AM4pV50U4RLHwIZA5IqH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<sst xmlns="http://schemas.openxmlformats.org/spreadsheetml/2006/main" count="236" uniqueCount="119">
  <si>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</si>
  <si>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</si>
  <si>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</si>
  <si>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</si>
  <si>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</si>
  <si>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</si>
  <si>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</si>
  <si>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</si>
  <si>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</si>
  <si>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</si>
  <si>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</si>
  <si>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</si>
  <si>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</si>
  <si>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</si>
  <si>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</si>
  <si>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</si>
  <si>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</si>
  <si>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</si>
  <si>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</si>
  <si>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</si>
  <si>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</si>
  <si>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</si>
  <si>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</si>
  <si>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</si>
  <si>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</si>
  <si>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</si>
  <si>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</si>
  <si>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</si>
  <si>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</si>
  <si>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</si>
  <si>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</si>
  <si>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</si>
  <si>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</si>
  <si>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</si>
  <si>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</si>
  <si>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</si>
  <si>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</si>
  <si>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</si>
  <si>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</si>
  <si>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</si>
  <si>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</si>
  <si>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</si>
  <si>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</si>
  <si>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</si>
  <si>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</si>
  <si>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</si>
  <si>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</si>
  <si>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</si>
  <si>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</si>
  <si>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</si>
  <si>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</si>
  <si>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</si>
  <si>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</si>
  <si>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</si>
  <si>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</si>
  <si>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</si>
  <si>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</si>
  <si>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</si>
  <si>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</si>
  <si>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</si>
  <si>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</si>
  <si>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</si>
  <si>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</si>
  <si>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</si>
  <si>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</si>
  <si>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</si>
  <si>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</si>
  <si>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</si>
  <si>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</si>
  <si>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</si>
  <si>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</si>
  <si>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</si>
  <si>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</si>
  <si>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</si>
  <si>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</si>
  <si>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</si>
  <si>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</si>
  <si>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</si>
  <si>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</si>
  <si>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</si>
  <si>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</si>
  <si>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</si>
  <si>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</si>
  <si>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</si>
  <si>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</si>
  <si>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</si>
  <si>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</si>
  <si>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</si>
  <si>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</si>
  <si>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</si>
  <si>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</si>
  <si>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</si>
  <si>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</si>
  <si>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</si>
  <si>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</si>
  <si>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</si>
  <si>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</si>
  <si>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</si>
  <si>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</si>
  <si>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</si>
  <si>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</si>
  <si>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</si>
  <si>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</si>
  <si>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</si>
  <si>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</si>
  <si>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</si>
  <si>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</si>
  <si>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</si>
  <si>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</si>
  <si>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</si>
  <si>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</si>
  <si>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</si>
  <si>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</si>
  <si>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</si>
  <si>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</si>
  <si>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</si>
  <si>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平成13年度に西部地区の事業が完了、平成19年度に東部地区の管路工事が完了、平成24年度に南部地区の事業が完了し、それぞれ翌年度に全面供用開始している。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</si>
  <si>
    <t>当市の農業集落排水施設は、一番古い西部地区浄化センターで供用開始から20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7年しか経っていないことから、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民間活用や施設の統廃合といった部分も視野に入れ、経営改善に対する努力をしていく必要がある。</t>
    <phoneticPr fontId="4"/>
  </si>
  <si>
    <t>三沢市の農業集落排水事業は、平成14年度に西部地区、平成20年度に東部地区、平成25年度に南部地区が供用開始した。現在の加入率は西部地区94.1％、東部地区80.9％、南部地区48.9％となっている。今後も接続率の向上の余地はあるが、過疎化や節水型機器の普及といった要因から、将来的に大幅な増収を見込むことは難しいと考えられる。
①収益的収支比率についてはほぼ横ばいに推移しているものの、収入の約8割を一般会計の繰出金に依存している。また、⑤経費回収率においても、6割程度で推移しており、残り4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ため、当該値は0.00で推移しておりグラフには表示されない。
⑥汚水処理原価については、費用の削減により多少下がったもののほぼ横ばいに推移している。今後汚水処理施設や管渠の経年劣化に伴い、更新改良が必要になっていくことが予想されることから、有収水量の増加に繋がる加入率の向上に向けた取り組みが必要である。
⑦施設利用率、⑧水洗化率については類似団体と比較すると下回っていることから、加入率の向上に向けた取り組みが必要であるとともに適正な経営ができるよう努力する必要がある。</t>
    <rPh sb="64" eb="65">
      <t>ニシ</t>
    </rPh>
    <rPh sb="100" eb="102">
      <t>コンゴ</t>
    </rPh>
    <rPh sb="166" eb="169">
      <t>シュウエキテキ</t>
    </rPh>
    <rPh sb="367" eb="369">
      <t>トウガイ</t>
    </rPh>
    <rPh sb="369" eb="370">
      <t>チ</t>
    </rPh>
    <rPh sb="376" eb="378">
      <t>スイイ</t>
    </rPh>
    <rPh sb="408" eb="410">
      <t>ヒヨウ</t>
    </rPh>
    <rPh sb="411" eb="413">
      <t>サクゲン</t>
    </rPh>
    <rPh sb="416" eb="418">
      <t>タショウ</t>
    </rPh>
    <rPh sb="418" eb="419">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</si>
</sst>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4-4480-846B-758C789C25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7C4-4480-846B-758C789C25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36.909999999999997</c:v>
                </c:pt>
                <c:pt idx="1">
                  <c:v>34.08</c:v>
                </c:pt>
                <c:pt idx="2">
                  <c:v>40.020000000000003</c:v>
                </c:pt>
                <c:pt idx="3">
                  <c:v>41</c:v>
                </c:pt>
                <c:pt idx="4">
                  <c:v>42.39</c:v>
                </c:pt>
              </c:numCache>
            </c:numRef>
          </c:val>
          <c:extLst>
            <c:ext xmlns:c16="http://schemas.microsoft.com/office/drawing/2014/chart" uri="{C3380CC4-5D6E-409C-BE32-E72D297353CC}">
              <c16:uniqueId val="{00000000-8206-4BBF-8FAC-481E1B45C8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206-4BBF-8FAC-481E1B45C8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67.05</c:v>
                </c:pt>
                <c:pt idx="1">
                  <c:v>68.09</c:v>
                </c:pt>
                <c:pt idx="2">
                  <c:v>70</c:v>
                </c:pt>
                <c:pt idx="3">
                  <c:v>72.77</c:v>
                </c:pt>
                <c:pt idx="4">
                  <c:v>75.209999999999994</c:v>
                </c:pt>
              </c:numCache>
            </c:numRef>
          </c:val>
          <c:extLst>
            <c:ext xmlns:c16="http://schemas.microsoft.com/office/drawing/2014/chart" uri="{C3380CC4-5D6E-409C-BE32-E72D297353CC}">
              <c16:uniqueId val="{00000000-CC5F-4335-860D-B2A6277855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C5F-4335-860D-B2A6277855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99.15</c:v>
                </c:pt>
                <c:pt idx="1">
                  <c:v>100.11</c:v>
                </c:pt>
                <c:pt idx="2">
                  <c:v>99.16</c:v>
                </c:pt>
                <c:pt idx="3">
                  <c:v>99.78</c:v>
                </c:pt>
                <c:pt idx="4">
                  <c:v>102.05</c:v>
                </c:pt>
              </c:numCache>
            </c:numRef>
          </c:val>
          <c:extLst>
            <c:ext xmlns:c16="http://schemas.microsoft.com/office/drawing/2014/chart" uri="{C3380CC4-5D6E-409C-BE32-E72D297353CC}">
              <c16:uniqueId val="{00000000-7F43-49D8-88A0-4DAC409EE8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3-49D8-88A0-4DAC409EE8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5-4158-90DA-401114237F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5-4158-90DA-401114237F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96-422F-93B5-650A1C102C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6-422F-93B5-650A1C102C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F-400E-9331-8616C35D3C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F-400E-9331-8616C35D3C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0-44E1-B303-1804D101F7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0-44E1-B303-1804D101F7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A-4CA2-8ED6-85FD55EFA7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31A-4CA2-8ED6-85FD55EFA7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56.1</c:v>
                </c:pt>
                <c:pt idx="1">
                  <c:v>58.21</c:v>
                </c:pt>
                <c:pt idx="2">
                  <c:v>60.18</c:v>
                </c:pt>
                <c:pt idx="3">
                  <c:v>59.3</c:v>
                </c:pt>
                <c:pt idx="4">
                  <c:v>63.26</c:v>
                </c:pt>
              </c:numCache>
            </c:numRef>
          </c:val>
          <c:extLst>
            <c:ext xmlns:c16="http://schemas.microsoft.com/office/drawing/2014/chart" uri="{C3380CC4-5D6E-409C-BE32-E72D297353CC}">
              <c16:uniqueId val="{00000000-B025-4B0C-88FC-5F1A217292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025-4B0C-88FC-5F1A217292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277.99</c:v>
                </c:pt>
                <c:pt idx="1">
                  <c:v>268.39999999999998</c:v>
                </c:pt>
                <c:pt idx="2">
                  <c:v>263.33999999999997</c:v>
                </c:pt>
                <c:pt idx="3">
                  <c:v>272.07</c:v>
                </c:pt>
                <c:pt idx="4">
                  <c:v>238.16</c:v>
                </c:pt>
              </c:numCache>
            </c:numRef>
          </c:val>
          <c:extLst>
            <c:ext xmlns:c16="http://schemas.microsoft.com/office/drawing/2014/chart" uri="{C3380CC4-5D6E-409C-BE32-E72D297353CC}">
              <c16:uniqueId val="{00000000-6625-4282-9841-405E55A881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625-4282-9841-405E55A881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三沢市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39726</v>
      </c>
      <c r="AM8" s="51"/>
      <c r="AN8" s="51"/>
      <c r="AO8" s="51"/>
      <c r="AP8" s="51"/>
      <c r="AQ8" s="51"/>
      <c r="AR8" s="51"/>
      <c r="AS8" s="51"/>
      <c r="AT8" s="46">
        <f>データ!T6</f>
        <v>119.87</v>
      </c>
      <c r="AU8" s="46"/>
      <c r="AV8" s="46"/>
      <c r="AW8" s="46"/>
      <c r="AX8" s="46"/>
      <c r="AY8" s="46"/>
      <c r="AZ8" s="46"/>
      <c r="BA8" s="46"/>
      <c r="BB8" s="46">
        <f>データ!U6</f>
        <v>331.41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13.52</v>
      </c>
      <c r="Q10" s="46"/>
      <c r="R10" s="46"/>
      <c r="S10" s="46"/>
      <c r="T10" s="46"/>
      <c r="U10" s="46"/>
      <c r="V10" s="46"/>
      <c r="W10" s="46">
        <f>データ!Q6</f>
        <v>100</v>
      </c>
      <c r="X10" s="46"/>
      <c r="Y10" s="46"/>
      <c r="Z10" s="46"/>
      <c r="AA10" s="46"/>
      <c r="AB10" s="46"/>
      <c r="AC10" s="46"/>
      <c r="AD10" s="51">
        <f>データ!R6</f>
        <v>3130</v>
      </c>
      <c r="AE10" s="51"/>
      <c r="AF10" s="51"/>
      <c r="AG10" s="51"/>
      <c r="AH10" s="51"/>
      <c r="AI10" s="51"/>
      <c r="AJ10" s="51"/>
      <c r="AK10" s="2"/>
      <c r="AL10" s="51">
        <f>データ!V6</f>
        <v>5285</v>
      </c>
      <c r="AM10" s="51"/>
      <c r="AN10" s="51"/>
      <c r="AO10" s="51"/>
      <c r="AP10" s="51"/>
      <c r="AQ10" s="51"/>
      <c r="AR10" s="51"/>
      <c r="AS10" s="51"/>
      <c r="AT10" s="46">
        <f>データ!W6</f>
        <v>6.3</v>
      </c>
      <c r="AU10" s="46"/>
      <c r="AV10" s="46"/>
      <c r="AW10" s="46"/>
      <c r="AX10" s="46"/>
      <c r="AY10" s="46"/>
      <c r="AZ10" s="46"/>
      <c r="BA10" s="46"/>
      <c r="BB10" s="46">
        <f>データ!X6</f>
        <v>838.89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x8qjg1Y/qOFyPj1RunyoZRFaciqkQrwiAiFeXhlxuIuPggwUDeuiNk8FF6HY92omnyrB4tAcn9IgVJFX4xaFFg==" saltValue="sBmpsRjtNC/Lv/xZQLPp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22071</v>
      </c>
      <c r="D6" s="33">
        <f t="shared" si="3"/>
        <v>47</v>
      </c>
      <c r="E6" s="33">
        <f t="shared" si="3"/>
        <v>17</v>
      </c>
      <c r="F6" s="33">
        <f t="shared" si="3"/>
        <v>5</v>
      </c>
      <c r="G6" s="33">
        <f t="shared" si="3"/>
        <v>0</v>
      </c>
      <c r="H6" s="33" t="str">
        <f t="shared" si="3"/>
        <v>青森県　三沢市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13.52</v>
      </c>
      <c r="Q6" s="34">
        <f t="shared" si="3"/>
        <v>100</v>
      </c>
      <c r="R6" s="34">
        <f t="shared" si="3"/>
        <v>3130</v>
      </c>
      <c r="S6" s="34">
        <f t="shared" si="3"/>
        <v>39726</v>
      </c>
      <c r="T6" s="34">
        <f t="shared" si="3"/>
        <v>119.87</v>
      </c>
      <c r="U6" s="34">
        <f t="shared" si="3"/>
        <v>331.41</v>
      </c>
      <c r="V6" s="34">
        <f t="shared" si="3"/>
        <v>5285</v>
      </c>
      <c r="W6" s="34">
        <f t="shared" si="3"/>
        <v>6.3</v>
      </c>
      <c r="X6" s="34">
        <f t="shared" si="3"/>
        <v>838.89</v>
      </c>
      <c r="Y6" s="35">
        <f>IF(Y7="",NA(),Y7)</f>
        <v>99.15</v>
      </c>
      <c r="Z6" s="35">
        <f t="shared" ref="Z6:AH6" si="4">IF(Z7="",NA(),Z7)</f>
        <v>100.11</v>
      </c>
      <c r="AA6" s="35">
        <f t="shared" si="4"/>
        <v>99.16</v>
      </c>
      <c r="AB6" s="35">
        <f t="shared" si="4"/>
        <v>99.78</v>
      </c>
      <c r="AC6" s="35">
        <f t="shared" si="4"/>
        <v>102.05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56.1</v>
      </c>
      <c r="BR6" s="35">
        <f t="shared" ref="BR6:BZ6" si="8">IF(BR7="",NA(),BR7)</f>
        <v>58.21</v>
      </c>
      <c r="BS6" s="35">
        <f t="shared" si="8"/>
        <v>60.18</v>
      </c>
      <c r="BT6" s="35">
        <f t="shared" si="8"/>
        <v>59.3</v>
      </c>
      <c r="BU6" s="35">
        <f t="shared" si="8"/>
        <v>63.26</v>
      </c>
      <c r="BV6" s="35">
        <f t="shared" si="8"/>
        <v>52.19</v>
      </c>
      <c r="BW6" s="35">
        <f t="shared" si="8"/>
        <v>55.32</v>
      </c>
      <c r="BX6" s="35">
        <f t="shared" si="8"/>
        <v>59.8</v>
      </c>
      <c r="BY6" s="35">
        <f t="shared" si="8"/>
        <v>57.77</v>
      </c>
      <c r="BZ6" s="35">
        <f t="shared" si="8"/>
        <v>57.31</v>
      </c>
      <c r="CA6" s="34" t="str">
        <f>IF(CA7="","",IF(CA7="-","【-】","【"&amp;SUBSTITUTE(TEXT(CA7,"#,##0.00"),"-","△")&amp;"】"))</f>
        <v>【59.59】</v>
      </c>
      <c r="CB6" s="35">
        <f>IF(CB7="",NA(),CB7)</f>
        <v>277.99</v>
      </c>
      <c r="CC6" s="35">
        <f t="shared" ref="CC6:CK6" si="9">IF(CC7="",NA(),CC7)</f>
        <v>268.39999999999998</v>
      </c>
      <c r="CD6" s="35">
        <f t="shared" si="9"/>
        <v>263.33999999999997</v>
      </c>
      <c r="CE6" s="35">
        <f t="shared" si="9"/>
        <v>272.07</v>
      </c>
      <c r="CF6" s="35">
        <f t="shared" si="9"/>
        <v>238.16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36.909999999999997</v>
      </c>
      <c r="CN6" s="35">
        <f t="shared" ref="CN6:CV6" si="10">IF(CN7="",NA(),CN7)</f>
        <v>34.08</v>
      </c>
      <c r="CO6" s="35">
        <f t="shared" si="10"/>
        <v>40.020000000000003</v>
      </c>
      <c r="CP6" s="35">
        <f t="shared" si="10"/>
        <v>41</v>
      </c>
      <c r="CQ6" s="35">
        <f t="shared" si="10"/>
        <v>42.39</v>
      </c>
      <c r="CR6" s="35">
        <f t="shared" si="10"/>
        <v>52.31</v>
      </c>
      <c r="CS6" s="35">
        <f t="shared" si="10"/>
        <v>60.65</v>
      </c>
      <c r="CT6" s="35">
        <f t="shared" si="10"/>
        <v>51.75</v>
      </c>
      <c r="CU6" s="35">
        <f t="shared" si="10"/>
        <v>50.68</v>
      </c>
      <c r="CV6" s="35">
        <f t="shared" si="10"/>
        <v>50.14</v>
      </c>
      <c r="CW6" s="34" t="str">
        <f>IF(CW7="","",IF(CW7="-","【-】","【"&amp;SUBSTITUTE(TEXT(CW7,"#,##0.00"),"-","△")&amp;"】"))</f>
        <v>【51.30】</v>
      </c>
      <c r="CX6" s="35">
        <f>IF(CX7="",NA(),CX7)</f>
        <v>67.05</v>
      </c>
      <c r="CY6" s="35">
        <f t="shared" ref="CY6:DG6" si="11">IF(CY7="",NA(),CY7)</f>
        <v>68.09</v>
      </c>
      <c r="CZ6" s="35">
        <f t="shared" si="11"/>
        <v>70</v>
      </c>
      <c r="DA6" s="35">
        <f t="shared" si="11"/>
        <v>72.77</v>
      </c>
      <c r="DB6" s="35">
        <f t="shared" si="11"/>
        <v>75.209999999999994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22071</v>
      </c>
      <c r="D7" s="37">
        <v>47</v>
      </c>
      <c r="E7" s="37">
        <v>17</v>
      </c>
      <c r="F7" s="37">
        <v>5</v>
      </c>
      <c r="G7" s="37">
        <v>0</v>
      </c>
      <c r="H7" s="37" t="s">
        <v>98</v>
      </c>
      <c r="I7" s="37" t="s">
        <v>99</v>
      </c>
      <c r="J7" s="37" t="s">
        <v>100</v>
      </c>
      <c r="K7" s="37" t="s">
        <v>101</v>
      </c>
      <c r="L7" s="37" t="s">
        <v>102</v>
      </c>
      <c r="M7" s="37" t="s">
        <v>103</v>
      </c>
      <c r="N7" s="38" t="s">
        <v>104</v>
      </c>
      <c r="O7" s="38" t="s">
        <v>105</v>
      </c>
      <c r="P7" s="38">
        <v>13.52</v>
      </c>
      <c r="Q7" s="38">
        <v>100</v>
      </c>
      <c r="R7" s="38">
        <v>3130</v>
      </c>
      <c r="S7" s="38">
        <v>39726</v>
      </c>
      <c r="T7" s="38">
        <v>119.87</v>
      </c>
      <c r="U7" s="38">
        <v>331.41</v>
      </c>
      <c r="V7" s="38">
        <v>5285</v>
      </c>
      <c r="W7" s="38">
        <v>6.3</v>
      </c>
      <c r="X7" s="38">
        <v>838.89</v>
      </c>
      <c r="Y7" s="38">
        <v>99.15</v>
      </c>
      <c r="Z7" s="38">
        <v>100.11</v>
      </c>
      <c r="AA7" s="38">
        <v>99.16</v>
      </c>
      <c r="AB7" s="38">
        <v>99.78</v>
      </c>
      <c r="AC7" s="38">
        <v>102.05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56.1</v>
      </c>
      <c r="BR7" s="38">
        <v>58.21</v>
      </c>
      <c r="BS7" s="38">
        <v>60.18</v>
      </c>
      <c r="BT7" s="38">
        <v>59.3</v>
      </c>
      <c r="BU7" s="38">
        <v>63.26</v>
      </c>
      <c r="BV7" s="38">
        <v>52.19</v>
      </c>
      <c r="BW7" s="38">
        <v>55.32</v>
      </c>
      <c r="BX7" s="38">
        <v>59.8</v>
      </c>
      <c r="BY7" s="38">
        <v>57.77</v>
      </c>
      <c r="BZ7" s="38">
        <v>57.31</v>
      </c>
      <c r="CA7" s="38">
        <v>59.59</v>
      </c>
      <c r="CB7" s="38">
        <v>277.99</v>
      </c>
      <c r="CC7" s="38">
        <v>268.39999999999998</v>
      </c>
      <c r="CD7" s="38">
        <v>263.33999999999997</v>
      </c>
      <c r="CE7" s="38">
        <v>272.07</v>
      </c>
      <c r="CF7" s="38">
        <v>238.16</v>
      </c>
      <c r="CG7" s="38">
        <v>296.14</v>
      </c>
      <c r="CH7" s="38">
        <v>283.17</v>
      </c>
      <c r="CI7" s="38">
        <v>263.76</v>
      </c>
      <c r="CJ7" s="38">
        <v>274.35000000000002</v>
      </c>
      <c r="CK7" s="38">
        <v>273.52</v>
      </c>
      <c r="CL7" s="38">
        <v>257.86</v>
      </c>
      <c r="CM7" s="38">
        <v>36.909999999999997</v>
      </c>
      <c r="CN7" s="38">
        <v>34.08</v>
      </c>
      <c r="CO7" s="38">
        <v>40.020000000000003</v>
      </c>
      <c r="CP7" s="38">
        <v>41</v>
      </c>
      <c r="CQ7" s="38">
        <v>42.39</v>
      </c>
      <c r="CR7" s="38">
        <v>52.31</v>
      </c>
      <c r="CS7" s="38">
        <v>60.65</v>
      </c>
      <c r="CT7" s="38">
        <v>51.75</v>
      </c>
      <c r="CU7" s="38">
        <v>50.68</v>
      </c>
      <c r="CV7" s="38">
        <v>50.14</v>
      </c>
      <c r="CW7" s="38">
        <v>51.3</v>
      </c>
      <c r="CX7" s="38">
        <v>67.05</v>
      </c>
      <c r="CY7" s="38">
        <v>68.09</v>
      </c>
      <c r="CZ7" s="38">
        <v>70</v>
      </c>
      <c r="DA7" s="38">
        <v>72.77</v>
      </c>
      <c r="DB7" s="38">
        <v>75.209999999999994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2021-02-08T05:35:08Z</cp:lastPrinted>
  <dcterms:created xsi:type="dcterms:W3CDTF">2020-12-04T02:59:17Z</dcterms:created>
  <dcterms:modified xsi:type="dcterms:W3CDTF">2021-02-08T05:37:46Z</dcterms:modified>
  <cp:category/>
</cp:coreProperties>
</file>