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nas.city.misawa.lg.jp.local\0401_生活安全課\安全係\63 駐車場：地方公営企業決算状況調査\R02\(R03.02.09)経営比較分析表\"/>
    </mc:Choice>
  </mc:AlternateContent>
  <xr:revisionPtr revIDLastSave="0" documentId="13_ncr:1_{77022A44-4373-42FD-9F73-1ED078BA5DC8}" xr6:coauthVersionLast="45" xr6:coauthVersionMax="45" xr10:uidLastSave="{00000000-0000-0000-0000-000000000000}"/>
  <workbookProtection workbookAlgorithmName="SHA-512" workbookHashValue="ZCChKXqMy4yP4d5CsTyoBSUQ+avlESV4tzJaP5d477RjdYXpQzsROtpED3vQhc5/HR5ojSh75dG0Jx1qPAnpFQ==" workbookSaltValue="crLAjqh6ElXQU5ZPAb+Y/g=="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IT76" i="4"/>
  <c r="CS51" i="4"/>
  <c r="HJ30" i="4"/>
  <c r="CS30" i="4"/>
  <c r="BZ76" i="4"/>
  <c r="C11" i="5"/>
  <c r="D11" i="5"/>
  <c r="E11" i="5"/>
  <c r="B11" i="5"/>
  <c r="BK76" i="4" l="1"/>
  <c r="LH51" i="4"/>
  <c r="LT76" i="4"/>
  <c r="GQ51" i="4"/>
  <c r="LH30" i="4"/>
  <c r="IE76" i="4"/>
  <c r="GQ30" i="4"/>
  <c r="BZ51" i="4"/>
  <c r="BZ30" i="4"/>
  <c r="BG30" i="4"/>
  <c r="FX30" i="4"/>
  <c r="AV76" i="4"/>
  <c r="KO51" i="4"/>
  <c r="FX51" i="4"/>
  <c r="KO30" i="4"/>
  <c r="HP76" i="4"/>
  <c r="BG51" i="4"/>
  <c r="LE76" i="4"/>
  <c r="JV30" i="4"/>
  <c r="HA76" i="4"/>
  <c r="AN51" i="4"/>
  <c r="FE30" i="4"/>
  <c r="AN30" i="4"/>
  <c r="JV51" i="4"/>
  <c r="FE51" i="4"/>
  <c r="AG76" i="4"/>
  <c r="KP76" i="4"/>
  <c r="KA76" i="4"/>
  <c r="EL51" i="4"/>
  <c r="JC30" i="4"/>
  <c r="GL76" i="4"/>
  <c r="U51" i="4"/>
  <c r="EL30" i="4"/>
  <c r="U30" i="4"/>
  <c r="R76" i="4"/>
  <c r="JC51"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<sst xmlns="http://schemas.openxmlformats.org/spreadsheetml/2006/main" count="278" uniqueCount="134">
  <si>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</si>
  <si>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</si>
  <si>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</si>
  <si>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</si>
  <si>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</si>
  <si>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</si>
  <si>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</si>
  <si>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</si>
  <si>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</si>
  <si>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</si>
  <si>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</si>
  <si>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</si>
  <si>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</si>
  <si>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</si>
  <si>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</si>
  <si>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</si>
  <si>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</si>
  <si>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</si>
  <si>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</si>
  <si>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</si>
  <si>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</si>
  <si>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</si>
  <si>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</si>
  <si>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</si>
  <si>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</si>
  <si>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</si>
  <si>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</si>
  <si>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</si>
  <si>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</si>
  <si>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</si>
  <si>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</si>
  <si>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</si>
  <si>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</si>
  <si>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</si>
  <si>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</si>
  <si>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</si>
  <si>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</si>
  <si>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</si>
  <si>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</si>
  <si>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</si>
  <si>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</si>
  <si>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</si>
  <si>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</si>
  <si>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</si>
  <si>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</si>
  <si>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</si>
  <si>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</si>
  <si>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</si>
  <si>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</si>
  <si>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</si>
  <si>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</si>
  <si>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</si>
  <si>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</si>
  <si>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</si>
  <si>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</si>
  <si>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</si>
  <si>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</si>
  <si>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</si>
  <si>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</si>
  <si>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</si>
  <si>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</si>
  <si>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</si>
  <si>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</si>
  <si>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</si>
  <si>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</si>
  <si>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</si>
  <si>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</si>
  <si>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</si>
  <si>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</si>
  <si>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</si>
  <si>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</si>
  <si>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</si>
  <si>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</si>
  <si>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</si>
  <si>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</si>
  <si>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</si>
  <si>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</si>
  <si>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</si>
  <si>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</si>
  <si>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</si>
  <si>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</si>
  <si>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</si>
  <si>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</si>
  <si>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</si>
  <si>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</si>
  <si>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</si>
  <si>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</si>
  <si>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</si>
  <si>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</si>
  <si>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</si>
  <si>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</si>
  <si>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</si>
  <si>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</si>
  <si>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</si>
  <si>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</si>
  <si>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</si>
  <si>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</si>
  <si>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</si>
  <si>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</si>
  <si>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</si>
  <si>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</si>
  <si>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</si>
  <si>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</si>
  <si>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</si>
  <si>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</si>
  <si>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</si>
  <si>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</si>
  <si>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</si>
  <si>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</si>
  <si>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</si>
  <si>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</si>
  <si>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</si>
  <si>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三沢市</t>
  </si>
  <si>
    <t>三沢市大町ビードル駐車場</t>
  </si>
  <si>
    <t>法非適用</t>
  </si>
  <si>
    <t>駐車場整備事業</t>
  </si>
  <si>
    <t>-</t>
  </si>
  <si>
    <t>Ａ３Ｂ２</t>
  </si>
  <si>
    <t>非設置</t>
  </si>
  <si>
    <t>該当数値なし</t>
  </si>
  <si>
    <t>都市計画駐車場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</si>
  <si>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</si>
  <si>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</si>
  <si>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</si>
  <si>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</si>
  <si>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</si>
  <si>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</si>
  <si>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</si>
  <si>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</si>
  <si>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</si>
  <si>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利用のほとんどが施設周辺居住者による月決め利用であり、時間利用はほぼ無い。
　稼働率は、5年間にわたってほぼ変動していないが、類似施設の平均値に比べて低い。</t>
    <rPh sb="9" eb="11">
      <t>シセツ</t>
    </rPh>
    <rPh sb="11" eb="13">
      <t>シュウヘン</t>
    </rPh>
    <rPh sb="13" eb="16">
      <t>キョジュウシャ</t>
    </rPh>
    <rPh sb="46" eb="48">
      <t>ネンカン</t>
    </rPh>
    <rPh sb="55" eb="57">
      <t>ヘンドウ</t>
    </rPh>
    <rPh sb="64" eb="66">
      <t>ルイジ</t>
    </rPh>
    <rPh sb="66" eb="68">
      <t>シセツ</t>
    </rPh>
    <rPh sb="69" eb="72">
      <t>ヘイキンチ</t>
    </rPh>
    <rPh sb="73" eb="74">
      <t>クラ</t>
    </rPh>
    <rPh sb="76" eb="77">
      <t>ヒク</t>
    </rPh>
    <phoneticPr fontId="5"/>
  </si>
  <si>
    <t>　泡消火設備（東系統）、高圧負荷開閉器及び階段の改修工事に多額の費用を要した。
　令和2年度以降は泡消火設備（西系統）の改修工事のほか、舗装に生じている陥没の修繕や、敷地内の樹木の剪定を要する。</t>
    <rPh sb="1" eb="6">
      <t>アワショウカセツビ</t>
    </rPh>
    <rPh sb="7" eb="8">
      <t>ヒガシ</t>
    </rPh>
    <rPh sb="8" eb="10">
      <t>ケイトウ</t>
    </rPh>
    <rPh sb="12" eb="14">
      <t>コウアツ</t>
    </rPh>
    <rPh sb="14" eb="16">
      <t>フカ</t>
    </rPh>
    <rPh sb="16" eb="19">
      <t>カイヘイキ</t>
    </rPh>
    <rPh sb="19" eb="20">
      <t>オヨ</t>
    </rPh>
    <rPh sb="21" eb="23">
      <t>カイダン</t>
    </rPh>
    <rPh sb="24" eb="26">
      <t>カイシュウ</t>
    </rPh>
    <rPh sb="26" eb="28">
      <t>コウジ</t>
    </rPh>
    <rPh sb="29" eb="31">
      <t>タガク</t>
    </rPh>
    <rPh sb="32" eb="34">
      <t>ヒヨウ</t>
    </rPh>
    <rPh sb="35" eb="36">
      <t>ヨウ</t>
    </rPh>
    <rPh sb="41" eb="43">
      <t>レイワ</t>
    </rPh>
    <rPh sb="44" eb="46">
      <t>ネンド</t>
    </rPh>
    <rPh sb="46" eb="48">
      <t>イコウ</t>
    </rPh>
    <rPh sb="49" eb="54">
      <t>アワショウカセツビ</t>
    </rPh>
    <rPh sb="55" eb="56">
      <t>ニシ</t>
    </rPh>
    <rPh sb="56" eb="58">
      <t>ケイトウ</t>
    </rPh>
    <rPh sb="60" eb="62">
      <t>カイシュウ</t>
    </rPh>
    <rPh sb="62" eb="64">
      <t>コウジ</t>
    </rPh>
    <rPh sb="68" eb="70">
      <t>ホソウ</t>
    </rPh>
    <rPh sb="71" eb="72">
      <t>ショウ</t>
    </rPh>
    <rPh sb="76" eb="78">
      <t>カンボツ</t>
    </rPh>
    <rPh sb="79" eb="81">
      <t>シュウゼン</t>
    </rPh>
    <rPh sb="83" eb="85">
      <t>シキチ</t>
    </rPh>
    <rPh sb="85" eb="86">
      <t>ナイ</t>
    </rPh>
    <rPh sb="87" eb="89">
      <t>ジュモク</t>
    </rPh>
    <rPh sb="90" eb="92">
      <t>センテイ</t>
    </rPh>
    <rPh sb="93" eb="94">
      <t>ヨウ</t>
    </rPh>
    <phoneticPr fontId="5"/>
  </si>
  <si>
    <t>　月決め利用による収入は安定しているが、今後の増収は期待できない。時間利用がほぼ無く、自動精算機等の時間利用に係る部分の機能を十分に活用しているとは言えないことから状況を見て月決め専用駐車場への変更を検討する必要がある。
　令和元年から2年度にかけて実施する消火設備の改修工事に多額の費用を要するほか、小規模な修繕や樹木の選定等に費用を要するため、今後数年は赤字が見込まれる。
　資産の状況を把握し、経済的な修繕を施すための努力を継続する必要がある。</t>
    <rPh sb="112" eb="114">
      <t>レイワ</t>
    </rPh>
    <rPh sb="114" eb="116">
      <t>ガンネン</t>
    </rPh>
    <rPh sb="119" eb="121">
      <t>ネンド</t>
    </rPh>
    <rPh sb="125" eb="127">
      <t>ジッシ</t>
    </rPh>
    <rPh sb="129" eb="131">
      <t>ショウカ</t>
    </rPh>
    <rPh sb="131" eb="133">
      <t>セツビ</t>
    </rPh>
    <rPh sb="134" eb="136">
      <t>カイシュウ</t>
    </rPh>
    <rPh sb="136" eb="138">
      <t>コウジ</t>
    </rPh>
    <rPh sb="142" eb="144">
      <t>ヒヨウ</t>
    </rPh>
    <rPh sb="151" eb="154">
      <t>ショウキボ</t>
    </rPh>
    <rPh sb="155" eb="157">
      <t>シュウゼン</t>
    </rPh>
    <rPh sb="158" eb="160">
      <t>ジュモク</t>
    </rPh>
    <rPh sb="161" eb="163">
      <t>センテイ</t>
    </rPh>
    <rPh sb="163" eb="164">
      <t>トウ</t>
    </rPh>
    <rPh sb="165" eb="167">
      <t>ヒヨウ</t>
    </rPh>
    <rPh sb="168" eb="169">
      <t>ヨウ</t>
    </rPh>
    <rPh sb="174" eb="176">
      <t>コンゴ</t>
    </rPh>
    <rPh sb="176" eb="178">
      <t>スウネン</t>
    </rPh>
    <rPh sb="179" eb="181">
      <t>アカジ</t>
    </rPh>
    <rPh sb="182" eb="184">
      <t>ミコ</t>
    </rPh>
    <rPh sb="190" eb="192">
      <t>シサン</t>
    </rPh>
    <rPh sb="193" eb="195">
      <t>ジョウキョウ</t>
    </rPh>
    <rPh sb="196" eb="198">
      <t>ハアク</t>
    </rPh>
    <rPh sb="200" eb="203">
      <t>ケイザイテキ</t>
    </rPh>
    <rPh sb="204" eb="206">
      <t>シュウゼン</t>
    </rPh>
    <rPh sb="207" eb="208">
      <t>ホドコ</t>
    </rPh>
    <rPh sb="212" eb="214">
      <t>ドリョク</t>
    </rPh>
    <rPh sb="215" eb="217">
      <t>ケイゾク</t>
    </rPh>
    <rPh sb="219" eb="221">
      <t>ヒツヨウ</t>
    </rPh>
    <phoneticPr fontId="5"/>
  </si>
  <si>
    <t>　泡消火設備（東系統）、高圧負荷開閉器及び階段の改修工事に多額の費用を要し、①収益的収支比率、④売上高ＧＯＰ比率、⑤ＥＢＩＴＤＡのいずれも大幅に下落し、収支は赤字となっている。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</si>
</sst>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146</c:v>
                </c:pt>
                <c:pt idx="1">
                  <c:v>67</c:v>
                </c:pt>
                <c:pt idx="2">
                  <c:v>168.8</c:v>
                </c:pt>
                <c:pt idx="3">
                  <c:v>153.4</c:v>
                </c:pt>
                <c:pt idx="4">
                  <c:v>41.4</c:v>
                </c:pt>
              </c:numCache>
            </c:numRef>
          </c:val>
          <c:extLst>
            <c:ext xmlns:c16="http://schemas.microsoft.com/office/drawing/2014/chart" uri="{C3380CC4-5D6E-409C-BE32-E72D297353CC}">
              <c16:uniqueId val="{00000000-9811-4F3F-A1FD-F1B3B43514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9811-4F3F-A1FD-F1B3B43514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ED-46C0-80CE-CE5BF13E4E1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B4ED-46C0-80CE-CE5BF13E4E1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1CC-494F-809F-F3BE4DF75DD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1CC-494F-809F-F3BE4DF75DD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F1C-4345-B94E-8758F33CBDF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1C-4345-B94E-8758F33CBDF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20-478F-999F-258DCFCD0F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F620-478F-999F-258DCFCD0F1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F66-4869-AEE5-572420B744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AF66-4869-AEE5-572420B744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43.2</c:v>
                </c:pt>
                <c:pt idx="1">
                  <c:v>44</c:v>
                </c:pt>
                <c:pt idx="2">
                  <c:v>44</c:v>
                </c:pt>
                <c:pt idx="3">
                  <c:v>44</c:v>
                </c:pt>
                <c:pt idx="4">
                  <c:v>44.6</c:v>
                </c:pt>
              </c:numCache>
            </c:numRef>
          </c:val>
          <c:extLst>
            <c:ext xmlns:c16="http://schemas.microsoft.com/office/drawing/2014/chart" uri="{C3380CC4-5D6E-409C-BE32-E72D297353CC}">
              <c16:uniqueId val="{00000000-2005-482B-9E98-A1FFC3622F9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2005-482B-9E98-A1FFC3622F9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c:v>
                </c:pt>
                <c:pt idx="1">
                  <c:v>9</c:v>
                </c:pt>
                <c:pt idx="2">
                  <c:v>40.799999999999997</c:v>
                </c:pt>
                <c:pt idx="3">
                  <c:v>34.799999999999997</c:v>
                </c:pt>
                <c:pt idx="4">
                  <c:v>-141.6</c:v>
                </c:pt>
              </c:numCache>
            </c:numRef>
          </c:val>
          <c:extLst>
            <c:ext xmlns:c16="http://schemas.microsoft.com/office/drawing/2014/chart" uri="{C3380CC4-5D6E-409C-BE32-E72D297353CC}">
              <c16:uniqueId val="{00000000-1523-4D08-B6D3-3777A62CD21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1523-4D08-B6D3-3777A62CD21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3888</c:v>
                </c:pt>
                <c:pt idx="1">
                  <c:v>-5906</c:v>
                </c:pt>
                <c:pt idx="2">
                  <c:v>4949</c:v>
                </c:pt>
                <c:pt idx="3">
                  <c:v>4195</c:v>
                </c:pt>
                <c:pt idx="4">
                  <c:v>-17254</c:v>
                </c:pt>
              </c:numCache>
            </c:numRef>
          </c:val>
          <c:extLst>
            <c:ext xmlns:c16="http://schemas.microsoft.com/office/drawing/2014/chart" uri="{C3380CC4-5D6E-409C-BE32-E72D297353CC}">
              <c16:uniqueId val="{00000000-8112-449E-8ABB-E6E7BE48D9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8112-449E-8ABB-E6E7BE48D9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青森県三沢市　三沢市大町ビードル駐車場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146</v>
      </c>
      <c r="V31" s="110"/>
      <c r="W31" s="110"/>
      <c r="X31" s="110"/>
      <c r="Y31" s="110"/>
      <c r="Z31" s="110"/>
      <c r="AA31" s="110"/>
      <c r="AB31" s="110"/>
      <c r="AC31" s="110"/>
      <c r="AD31" s="110"/>
      <c r="AE31" s="110"/>
      <c r="AF31" s="110"/>
      <c r="AG31" s="110"/>
      <c r="AH31" s="110"/>
      <c r="AI31" s="110"/>
      <c r="AJ31" s="110"/>
      <c r="AK31" s="110"/>
      <c r="AL31" s="110"/>
      <c r="AM31" s="110"/>
      <c r="AN31" s="110">
        <f>データ!Z7</f>
        <v>67</v>
      </c>
      <c r="AO31" s="110"/>
      <c r="AP31" s="110"/>
      <c r="AQ31" s="110"/>
      <c r="AR31" s="110"/>
      <c r="AS31" s="110"/>
      <c r="AT31" s="110"/>
      <c r="AU31" s="110"/>
      <c r="AV31" s="110"/>
      <c r="AW31" s="110"/>
      <c r="AX31" s="110"/>
      <c r="AY31" s="110"/>
      <c r="AZ31" s="110"/>
      <c r="BA31" s="110"/>
      <c r="BB31" s="110"/>
      <c r="BC31" s="110"/>
      <c r="BD31" s="110"/>
      <c r="BE31" s="110"/>
      <c r="BF31" s="110"/>
      <c r="BG31" s="110">
        <f>データ!AA7</f>
        <v>168.8</v>
      </c>
      <c r="BH31" s="110"/>
      <c r="BI31" s="110"/>
      <c r="BJ31" s="110"/>
      <c r="BK31" s="110"/>
      <c r="BL31" s="110"/>
      <c r="BM31" s="110"/>
      <c r="BN31" s="110"/>
      <c r="BO31" s="110"/>
      <c r="BP31" s="110"/>
      <c r="BQ31" s="110"/>
      <c r="BR31" s="110"/>
      <c r="BS31" s="110"/>
      <c r="BT31" s="110"/>
      <c r="BU31" s="110"/>
      <c r="BV31" s="110"/>
      <c r="BW31" s="110"/>
      <c r="BX31" s="110"/>
      <c r="BY31" s="110"/>
      <c r="BZ31" s="110">
        <f>データ!AB7</f>
        <v>153.4</v>
      </c>
      <c r="CA31" s="110"/>
      <c r="CB31" s="110"/>
      <c r="CC31" s="110"/>
      <c r="CD31" s="110"/>
      <c r="CE31" s="110"/>
      <c r="CF31" s="110"/>
      <c r="CG31" s="110"/>
      <c r="CH31" s="110"/>
      <c r="CI31" s="110"/>
      <c r="CJ31" s="110"/>
      <c r="CK31" s="110"/>
      <c r="CL31" s="110"/>
      <c r="CM31" s="110"/>
      <c r="CN31" s="110"/>
      <c r="CO31" s="110"/>
      <c r="CP31" s="110"/>
      <c r="CQ31" s="110"/>
      <c r="CR31" s="110"/>
      <c r="CS31" s="110">
        <f>データ!AC7</f>
        <v>41.4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43.2</v>
      </c>
      <c r="JD31" s="81"/>
      <c r="JE31" s="81"/>
      <c r="JF31" s="81"/>
      <c r="JG31" s="81"/>
      <c r="JH31" s="81"/>
      <c r="JI31" s="81"/>
      <c r="JJ31" s="81"/>
      <c r="JK31" s="81"/>
      <c r="JL31" s="81"/>
      <c r="JM31" s="81"/>
      <c r="JN31" s="81"/>
      <c r="JO31" s="81"/>
      <c r="JP31" s="81"/>
      <c r="JQ31" s="81"/>
      <c r="JR31" s="81"/>
      <c r="JS31" s="81"/>
      <c r="JT31" s="81"/>
      <c r="JU31" s="82"/>
      <c r="JV31" s="80">
        <f>データ!DL7</f>
        <v>44</v>
      </c>
      <c r="JW31" s="81"/>
      <c r="JX31" s="81"/>
      <c r="JY31" s="81"/>
      <c r="JZ31" s="81"/>
      <c r="KA31" s="81"/>
      <c r="KB31" s="81"/>
      <c r="KC31" s="81"/>
      <c r="KD31" s="81"/>
      <c r="KE31" s="81"/>
      <c r="KF31" s="81"/>
      <c r="KG31" s="81"/>
      <c r="KH31" s="81"/>
      <c r="KI31" s="81"/>
      <c r="KJ31" s="81"/>
      <c r="KK31" s="81"/>
      <c r="KL31" s="81"/>
      <c r="KM31" s="81"/>
      <c r="KN31" s="82"/>
      <c r="KO31" s="80">
        <f>データ!DM7</f>
        <v>44</v>
      </c>
      <c r="KP31" s="81"/>
      <c r="KQ31" s="81"/>
      <c r="KR31" s="81"/>
      <c r="KS31" s="81"/>
      <c r="KT31" s="81"/>
      <c r="KU31" s="81"/>
      <c r="KV31" s="81"/>
      <c r="KW31" s="81"/>
      <c r="KX31" s="81"/>
      <c r="KY31" s="81"/>
      <c r="KZ31" s="81"/>
      <c r="LA31" s="81"/>
      <c r="LB31" s="81"/>
      <c r="LC31" s="81"/>
      <c r="LD31" s="81"/>
      <c r="LE31" s="81"/>
      <c r="LF31" s="81"/>
      <c r="LG31" s="82"/>
      <c r="LH31" s="80">
        <f>データ!DN7</f>
        <v>44</v>
      </c>
      <c r="LI31" s="81"/>
      <c r="LJ31" s="81"/>
      <c r="LK31" s="81"/>
      <c r="LL31" s="81"/>
      <c r="LM31" s="81"/>
      <c r="LN31" s="81"/>
      <c r="LO31" s="81"/>
      <c r="LP31" s="81"/>
      <c r="LQ31" s="81"/>
      <c r="LR31" s="81"/>
      <c r="LS31" s="81"/>
      <c r="LT31" s="81"/>
      <c r="LU31" s="81"/>
      <c r="LV31" s="81"/>
      <c r="LW31" s="81"/>
      <c r="LX31" s="81"/>
      <c r="LY31" s="81"/>
      <c r="LZ31" s="82"/>
      <c r="MA31" s="80">
        <f>データ!DO7</f>
        <v>44.6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31</v>
      </c>
      <c r="EM52" s="110"/>
      <c r="EN52" s="110"/>
      <c r="EO52" s="110"/>
      <c r="EP52" s="110"/>
      <c r="EQ52" s="110"/>
      <c r="ER52" s="110"/>
      <c r="ES52" s="110"/>
      <c r="ET52" s="110"/>
      <c r="EU52" s="110"/>
      <c r="EV52" s="110"/>
      <c r="EW52" s="110"/>
      <c r="EX52" s="110"/>
      <c r="EY52" s="110"/>
      <c r="EZ52" s="110"/>
      <c r="FA52" s="110"/>
      <c r="FB52" s="110"/>
      <c r="FC52" s="110"/>
      <c r="FD52" s="110"/>
      <c r="FE52" s="110">
        <f>データ!BG7</f>
        <v>9</v>
      </c>
      <c r="FF52" s="110"/>
      <c r="FG52" s="110"/>
      <c r="FH52" s="110"/>
      <c r="FI52" s="110"/>
      <c r="FJ52" s="110"/>
      <c r="FK52" s="110"/>
      <c r="FL52" s="110"/>
      <c r="FM52" s="110"/>
      <c r="FN52" s="110"/>
      <c r="FO52" s="110"/>
      <c r="FP52" s="110"/>
      <c r="FQ52" s="110"/>
      <c r="FR52" s="110"/>
      <c r="FS52" s="110"/>
      <c r="FT52" s="110"/>
      <c r="FU52" s="110"/>
      <c r="FV52" s="110"/>
      <c r="FW52" s="110"/>
      <c r="FX52" s="110">
        <f>データ!BH7</f>
        <v>40.799999999999997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34.799999999999997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-141.6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3888</v>
      </c>
      <c r="JD52" s="106"/>
      <c r="JE52" s="106"/>
      <c r="JF52" s="106"/>
      <c r="JG52" s="106"/>
      <c r="JH52" s="106"/>
      <c r="JI52" s="106"/>
      <c r="JJ52" s="106"/>
      <c r="JK52" s="106"/>
      <c r="JL52" s="106"/>
      <c r="JM52" s="106"/>
      <c r="JN52" s="106"/>
      <c r="JO52" s="106"/>
      <c r="JP52" s="106"/>
      <c r="JQ52" s="106"/>
      <c r="JR52" s="106"/>
      <c r="JS52" s="106"/>
      <c r="JT52" s="106"/>
      <c r="JU52" s="106"/>
      <c r="JV52" s="106">
        <f>データ!BR7</f>
        <v>-5906</v>
      </c>
      <c r="JW52" s="106"/>
      <c r="JX52" s="106"/>
      <c r="JY52" s="106"/>
      <c r="JZ52" s="106"/>
      <c r="KA52" s="106"/>
      <c r="KB52" s="106"/>
      <c r="KC52" s="106"/>
      <c r="KD52" s="106"/>
      <c r="KE52" s="106"/>
      <c r="KF52" s="106"/>
      <c r="KG52" s="106"/>
      <c r="KH52" s="106"/>
      <c r="KI52" s="106"/>
      <c r="KJ52" s="106"/>
      <c r="KK52" s="106"/>
      <c r="KL52" s="106"/>
      <c r="KM52" s="106"/>
      <c r="KN52" s="106"/>
      <c r="KO52" s="106">
        <f>データ!BS7</f>
        <v>4949</v>
      </c>
      <c r="KP52" s="106"/>
      <c r="KQ52" s="106"/>
      <c r="KR52" s="106"/>
      <c r="KS52" s="106"/>
      <c r="KT52" s="106"/>
      <c r="KU52" s="106"/>
      <c r="KV52" s="106"/>
      <c r="KW52" s="106"/>
      <c r="KX52" s="106"/>
      <c r="KY52" s="106"/>
      <c r="KZ52" s="106"/>
      <c r="LA52" s="106"/>
      <c r="LB52" s="106"/>
      <c r="LC52" s="106"/>
      <c r="LD52" s="106"/>
      <c r="LE52" s="106"/>
      <c r="LF52" s="106"/>
      <c r="LG52" s="106"/>
      <c r="LH52" s="106">
        <f>データ!BT7</f>
        <v>4195</v>
      </c>
      <c r="LI52" s="106"/>
      <c r="LJ52" s="106"/>
      <c r="LK52" s="106"/>
      <c r="LL52" s="106"/>
      <c r="LM52" s="106"/>
      <c r="LN52" s="106"/>
      <c r="LO52" s="106"/>
      <c r="LP52" s="106"/>
      <c r="LQ52" s="106"/>
      <c r="LR52" s="106"/>
      <c r="LS52" s="106"/>
      <c r="LT52" s="106"/>
      <c r="LU52" s="106"/>
      <c r="LV52" s="106"/>
      <c r="LW52" s="106"/>
      <c r="LX52" s="106"/>
      <c r="LY52" s="106"/>
      <c r="LZ52" s="106"/>
      <c r="MA52" s="106">
        <f>データ!BU7</f>
        <v>-17254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150572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21402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pU1cYeBA0v1Py1+Wt3RA4/xFbddvylaOG9hyNUTtx7X/nr8fQjmPT38rjwUosbDsSoxnsDnrRIEqgPnCIBbA==" saltValue="TEeKXMMkKLQ7sexckJh9I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102</v>
      </c>
      <c r="AW5" s="59" t="s">
        <v>103</v>
      </c>
      <c r="AX5" s="59" t="s">
        <v>92</v>
      </c>
      <c r="AY5" s="59" t="s">
        <v>93</v>
      </c>
      <c r="AZ5" s="59" t="s">
        <v>94</v>
      </c>
      <c r="BA5" s="59" t="s">
        <v>95</v>
      </c>
      <c r="BB5" s="59" t="s">
        <v>96</v>
      </c>
      <c r="BC5" s="59" t="s">
        <v>97</v>
      </c>
      <c r="BD5" s="59" t="s">
        <v>98</v>
      </c>
      <c r="BE5" s="59" t="s">
        <v>99</v>
      </c>
      <c r="BF5" s="59" t="s">
        <v>89</v>
      </c>
      <c r="BG5" s="59" t="s">
        <v>90</v>
      </c>
      <c r="BH5" s="59" t="s">
        <v>91</v>
      </c>
      <c r="BI5" s="59" t="s">
        <v>104</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103</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101</v>
      </c>
      <c r="DA5" s="59" t="s">
        <v>90</v>
      </c>
      <c r="DB5" s="59" t="s">
        <v>91</v>
      </c>
      <c r="DC5" s="59" t="s">
        <v>104</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22071</v>
      </c>
      <c r="D6" s="60">
        <f t="shared" si="1"/>
        <v>47</v>
      </c>
      <c r="E6" s="60">
        <f t="shared" si="1"/>
        <v>14</v>
      </c>
      <c r="F6" s="60">
        <f t="shared" si="1"/>
        <v>0</v>
      </c>
      <c r="G6" s="60">
        <f t="shared" si="1"/>
        <v>2</v>
      </c>
      <c r="H6" s="60" t="str">
        <f>SUBSTITUTE(H8,"　","")</f>
        <v>青森県三沢市</v>
      </c>
      <c r="I6" s="60" t="str">
        <f t="shared" si="1"/>
        <v>三沢市大町ビードル駐車場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20</v>
      </c>
      <c r="S6" s="62" t="str">
        <f t="shared" si="1"/>
        <v>公共施設</v>
      </c>
      <c r="T6" s="62" t="str">
        <f t="shared" si="1"/>
        <v>無</v>
      </c>
      <c r="U6" s="63">
        <f t="shared" si="1"/>
        <v>9300</v>
      </c>
      <c r="V6" s="63">
        <f t="shared" si="1"/>
        <v>336</v>
      </c>
      <c r="W6" s="63">
        <f t="shared" si="1"/>
        <v>100</v>
      </c>
      <c r="X6" s="62" t="str">
        <f t="shared" si="1"/>
        <v>代行制</v>
      </c>
      <c r="Y6" s="64">
        <f>IF(Y8="-",NA(),Y8)</f>
        <v>146</v>
      </c>
      <c r="Z6" s="64">
        <f t="shared" ref="Z6:AH6" si="2">IF(Z8="-",NA(),Z8)</f>
        <v>67</v>
      </c>
      <c r="AA6" s="64">
        <f t="shared" si="2"/>
        <v>168.8</v>
      </c>
      <c r="AB6" s="64">
        <f t="shared" si="2"/>
        <v>153.4</v>
      </c>
      <c r="AC6" s="64">
        <f t="shared" si="2"/>
        <v>41.4</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31</v>
      </c>
      <c r="BG6" s="64">
        <f t="shared" ref="BG6:BO6" si="5">IF(BG8="-",NA(),BG8)</f>
        <v>9</v>
      </c>
      <c r="BH6" s="64">
        <f t="shared" si="5"/>
        <v>40.799999999999997</v>
      </c>
      <c r="BI6" s="64">
        <f t="shared" si="5"/>
        <v>34.799999999999997</v>
      </c>
      <c r="BJ6" s="64">
        <f t="shared" si="5"/>
        <v>-141.6</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3888</v>
      </c>
      <c r="BR6" s="65">
        <f t="shared" ref="BR6:BZ6" si="6">IF(BR8="-",NA(),BR8)</f>
        <v>-5906</v>
      </c>
      <c r="BS6" s="65">
        <f t="shared" si="6"/>
        <v>4949</v>
      </c>
      <c r="BT6" s="65">
        <f t="shared" si="6"/>
        <v>4195</v>
      </c>
      <c r="BU6" s="65">
        <f t="shared" si="6"/>
        <v>-17254</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106</v>
      </c>
      <c r="CM6" s="63">
        <f t="shared" ref="CM6:CN6" si="7">CM8</f>
        <v>150572</v>
      </c>
      <c r="CN6" s="63">
        <f t="shared" si="7"/>
        <v>21402</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43.2</v>
      </c>
      <c r="DL6" s="64">
        <f t="shared" ref="DL6:DT6" si="9">IF(DL8="-",NA(),DL8)</f>
        <v>44</v>
      </c>
      <c r="DM6" s="64">
        <f t="shared" si="9"/>
        <v>44</v>
      </c>
      <c r="DN6" s="64">
        <f t="shared" si="9"/>
        <v>44</v>
      </c>
      <c r="DO6" s="64">
        <f t="shared" si="9"/>
        <v>44.6</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108</v>
      </c>
      <c r="B7" s="60">
        <f t="shared" ref="B7:X7" si="10">B8</f>
        <v>2019</v>
      </c>
      <c r="C7" s="60">
        <f t="shared" si="10"/>
        <v>22071</v>
      </c>
      <c r="D7" s="60">
        <f t="shared" si="10"/>
        <v>47</v>
      </c>
      <c r="E7" s="60">
        <f t="shared" si="10"/>
        <v>14</v>
      </c>
      <c r="F7" s="60">
        <f t="shared" si="10"/>
        <v>0</v>
      </c>
      <c r="G7" s="60">
        <f t="shared" si="10"/>
        <v>2</v>
      </c>
      <c r="H7" s="60" t="str">
        <f t="shared" si="10"/>
        <v>青森県　三沢市</v>
      </c>
      <c r="I7" s="60" t="str">
        <f t="shared" si="10"/>
        <v>三沢市大町ビードル駐車場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20</v>
      </c>
      <c r="S7" s="62" t="str">
        <f t="shared" si="10"/>
        <v>公共施設</v>
      </c>
      <c r="T7" s="62" t="str">
        <f t="shared" si="10"/>
        <v>無</v>
      </c>
      <c r="U7" s="63">
        <f t="shared" si="10"/>
        <v>9300</v>
      </c>
      <c r="V7" s="63">
        <f t="shared" si="10"/>
        <v>336</v>
      </c>
      <c r="W7" s="63">
        <f t="shared" si="10"/>
        <v>100</v>
      </c>
      <c r="X7" s="62" t="str">
        <f t="shared" si="10"/>
        <v>代行制</v>
      </c>
      <c r="Y7" s="64">
        <f>Y8</f>
        <v>146</v>
      </c>
      <c r="Z7" s="64">
        <f t="shared" ref="Z7:AH7" si="11">Z8</f>
        <v>67</v>
      </c>
      <c r="AA7" s="64">
        <f t="shared" si="11"/>
        <v>168.8</v>
      </c>
      <c r="AB7" s="64">
        <f t="shared" si="11"/>
        <v>153.4</v>
      </c>
      <c r="AC7" s="64">
        <f t="shared" si="11"/>
        <v>41.4</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31</v>
      </c>
      <c r="BG7" s="64">
        <f t="shared" ref="BG7:BO7" si="14">BG8</f>
        <v>9</v>
      </c>
      <c r="BH7" s="64">
        <f t="shared" si="14"/>
        <v>40.799999999999997</v>
      </c>
      <c r="BI7" s="64">
        <f t="shared" si="14"/>
        <v>34.799999999999997</v>
      </c>
      <c r="BJ7" s="64">
        <f t="shared" si="14"/>
        <v>-141.6</v>
      </c>
      <c r="BK7" s="64">
        <f t="shared" si="14"/>
        <v>33.4</v>
      </c>
      <c r="BL7" s="64">
        <f t="shared" si="14"/>
        <v>32.299999999999997</v>
      </c>
      <c r="BM7" s="64">
        <f t="shared" si="14"/>
        <v>22.3</v>
      </c>
      <c r="BN7" s="64">
        <f t="shared" si="14"/>
        <v>33.6</v>
      </c>
      <c r="BO7" s="64">
        <f t="shared" si="14"/>
        <v>35.299999999999997</v>
      </c>
      <c r="BP7" s="61"/>
      <c r="BQ7" s="65">
        <f>BQ8</f>
        <v>3888</v>
      </c>
      <c r="BR7" s="65">
        <f t="shared" ref="BR7:BZ7" si="15">BR8</f>
        <v>-5906</v>
      </c>
      <c r="BS7" s="65">
        <f t="shared" si="15"/>
        <v>4949</v>
      </c>
      <c r="BT7" s="65">
        <f t="shared" si="15"/>
        <v>4195</v>
      </c>
      <c r="BU7" s="65">
        <f t="shared" si="15"/>
        <v>-17254</v>
      </c>
      <c r="BV7" s="65">
        <f t="shared" si="15"/>
        <v>9663</v>
      </c>
      <c r="BW7" s="65">
        <f t="shared" si="15"/>
        <v>9019</v>
      </c>
      <c r="BX7" s="65">
        <f t="shared" si="15"/>
        <v>8406</v>
      </c>
      <c r="BY7" s="65">
        <f t="shared" si="15"/>
        <v>7531</v>
      </c>
      <c r="BZ7" s="65">
        <f t="shared" si="15"/>
        <v>8442</v>
      </c>
      <c r="CA7" s="63"/>
      <c r="CB7" s="64" t="s">
        <v>109</v>
      </c>
      <c r="CC7" s="64" t="s">
        <v>109</v>
      </c>
      <c r="CD7" s="64" t="s">
        <v>109</v>
      </c>
      <c r="CE7" s="64" t="s">
        <v>109</v>
      </c>
      <c r="CF7" s="64" t="s">
        <v>109</v>
      </c>
      <c r="CG7" s="64" t="s">
        <v>109</v>
      </c>
      <c r="CH7" s="64" t="s">
        <v>109</v>
      </c>
      <c r="CI7" s="64" t="s">
        <v>109</v>
      </c>
      <c r="CJ7" s="64" t="s">
        <v>109</v>
      </c>
      <c r="CK7" s="64" t="s">
        <v>110</v>
      </c>
      <c r="CL7" s="61"/>
      <c r="CM7" s="63">
        <f>CM8</f>
        <v>150572</v>
      </c>
      <c r="CN7" s="63">
        <f>CN8</f>
        <v>21402</v>
      </c>
      <c r="CO7" s="64" t="s">
        <v>109</v>
      </c>
      <c r="CP7" s="64" t="s">
        <v>109</v>
      </c>
      <c r="CQ7" s="64" t="s">
        <v>109</v>
      </c>
      <c r="CR7" s="64" t="s">
        <v>109</v>
      </c>
      <c r="CS7" s="64" t="s">
        <v>109</v>
      </c>
      <c r="CT7" s="64" t="s">
        <v>109</v>
      </c>
      <c r="CU7" s="64" t="s">
        <v>109</v>
      </c>
      <c r="CV7" s="64" t="s">
        <v>109</v>
      </c>
      <c r="CW7" s="64" t="s">
        <v>109</v>
      </c>
      <c r="CX7" s="64" t="s">
        <v>111</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43.2</v>
      </c>
      <c r="DL7" s="64">
        <f t="shared" ref="DL7:DT7" si="17">DL8</f>
        <v>44</v>
      </c>
      <c r="DM7" s="64">
        <f t="shared" si="17"/>
        <v>44</v>
      </c>
      <c r="DN7" s="64">
        <f t="shared" si="17"/>
        <v>44</v>
      </c>
      <c r="DO7" s="64">
        <f t="shared" si="17"/>
        <v>44.6</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22071</v>
      </c>
      <c r="D8" s="67">
        <v>47</v>
      </c>
      <c r="E8" s="67">
        <v>14</v>
      </c>
      <c r="F8" s="67">
        <v>0</v>
      </c>
      <c r="G8" s="67">
        <v>2</v>
      </c>
      <c r="H8" s="67" t="s">
        <v>112</v>
      </c>
      <c r="I8" s="67" t="s">
        <v>113</v>
      </c>
      <c r="J8" s="67" t="s">
        <v>114</v>
      </c>
      <c r="K8" s="67" t="s">
        <v>115</v>
      </c>
      <c r="L8" s="67" t="s">
        <v>116</v>
      </c>
      <c r="M8" s="67" t="s">
        <v>117</v>
      </c>
      <c r="N8" s="67" t="s">
        <v>118</v>
      </c>
      <c r="O8" s="68" t="s">
        <v>119</v>
      </c>
      <c r="P8" s="69" t="s">
        <v>120</v>
      </c>
      <c r="Q8" s="69" t="s">
        <v>121</v>
      </c>
      <c r="R8" s="70">
        <v>20</v>
      </c>
      <c r="S8" s="69" t="s">
        <v>122</v>
      </c>
      <c r="T8" s="69" t="s">
        <v>123</v>
      </c>
      <c r="U8" s="70">
        <v>9300</v>
      </c>
      <c r="V8" s="70">
        <v>336</v>
      </c>
      <c r="W8" s="70">
        <v>100</v>
      </c>
      <c r="X8" s="69" t="s">
        <v>124</v>
      </c>
      <c r="Y8" s="71">
        <v>146</v>
      </c>
      <c r="Z8" s="71">
        <v>67</v>
      </c>
      <c r="AA8" s="71">
        <v>168.8</v>
      </c>
      <c r="AB8" s="71">
        <v>153.4</v>
      </c>
      <c r="AC8" s="71">
        <v>41.4</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31</v>
      </c>
      <c r="BG8" s="71">
        <v>9</v>
      </c>
      <c r="BH8" s="71">
        <v>40.799999999999997</v>
      </c>
      <c r="BI8" s="71">
        <v>34.799999999999997</v>
      </c>
      <c r="BJ8" s="71">
        <v>-141.6</v>
      </c>
      <c r="BK8" s="71">
        <v>33.4</v>
      </c>
      <c r="BL8" s="71">
        <v>32.299999999999997</v>
      </c>
      <c r="BM8" s="71">
        <v>22.3</v>
      </c>
      <c r="BN8" s="71">
        <v>33.6</v>
      </c>
      <c r="BO8" s="71">
        <v>35.299999999999997</v>
      </c>
      <c r="BP8" s="68">
        <v>20.8</v>
      </c>
      <c r="BQ8" s="72">
        <v>3888</v>
      </c>
      <c r="BR8" s="72">
        <v>-5906</v>
      </c>
      <c r="BS8" s="72">
        <v>4949</v>
      </c>
      <c r="BT8" s="73">
        <v>4195</v>
      </c>
      <c r="BU8" s="73">
        <v>-17254</v>
      </c>
      <c r="BV8" s="72">
        <v>9663</v>
      </c>
      <c r="BW8" s="72">
        <v>9019</v>
      </c>
      <c r="BX8" s="72">
        <v>8406</v>
      </c>
      <c r="BY8" s="72">
        <v>7531</v>
      </c>
      <c r="BZ8" s="72">
        <v>8442</v>
      </c>
      <c r="CA8" s="70">
        <v>14290</v>
      </c>
      <c r="CB8" s="71" t="s">
        <v>116</v>
      </c>
      <c r="CC8" s="71" t="s">
        <v>116</v>
      </c>
      <c r="CD8" s="71" t="s">
        <v>116</v>
      </c>
      <c r="CE8" s="71" t="s">
        <v>116</v>
      </c>
      <c r="CF8" s="71" t="s">
        <v>116</v>
      </c>
      <c r="CG8" s="71" t="s">
        <v>116</v>
      </c>
      <c r="CH8" s="71" t="s">
        <v>116</v>
      </c>
      <c r="CI8" s="71" t="s">
        <v>116</v>
      </c>
      <c r="CJ8" s="71" t="s">
        <v>116</v>
      </c>
      <c r="CK8" s="71" t="s">
        <v>116</v>
      </c>
      <c r="CL8" s="68" t="s">
        <v>116</v>
      </c>
      <c r="CM8" s="70">
        <v>150572</v>
      </c>
      <c r="CN8" s="70">
        <v>21402</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85.4</v>
      </c>
      <c r="DF8" s="71">
        <v>69.900000000000006</v>
      </c>
      <c r="DG8" s="71">
        <v>59.6</v>
      </c>
      <c r="DH8" s="71">
        <v>51.8</v>
      </c>
      <c r="DI8" s="71">
        <v>51</v>
      </c>
      <c r="DJ8" s="68">
        <v>425.4</v>
      </c>
      <c r="DK8" s="71">
        <v>43.2</v>
      </c>
      <c r="DL8" s="71">
        <v>44</v>
      </c>
      <c r="DM8" s="71">
        <v>44</v>
      </c>
      <c r="DN8" s="71">
        <v>44</v>
      </c>
      <c r="DO8" s="71">
        <v>44.6</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2021-01-18T23:33:59Z</cp:lastPrinted>
  <dcterms:created xsi:type="dcterms:W3CDTF">2020-12-04T03:26:37Z</dcterms:created>
  <dcterms:modified xsi:type="dcterms:W3CDTF">2021-02-08T04:24:43Z</dcterms:modified>
  <cp:category/>
</cp:coreProperties>
</file>