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下水道会計\13その他調査もの\R2\経営比較分析表\R1経営比較分析表【水道・下水道】\"/>
    </mc:Choice>
  </mc:AlternateContent>
  <workbookProtection workbookAlgorithmName="SHA-512" workbookHashValue="JxAuVqVAQm0E3WhOQ+Oquwa3orqJC22yWfEt75Pv8VeKDv+nlCTQXKQTYAPJxPpJFEt/uDsPtdbQMixvvRRUUg==" workbookSaltValue="46OvXRJRtYjLby+r7dDwQg==" workbookSpinCount="100000" lockStructure="1"/>
  <bookViews>
    <workbookView xWindow="0" yWindow="0" windowWidth="28800" windowHeight="120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<sst xmlns="http://schemas.openxmlformats.org/spreadsheetml/2006/main" count="231" uniqueCount="116">
  <si>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</si>
  <si>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</si>
  <si>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</si>
  <si>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</si>
  <si>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</si>
  <si>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</si>
  <si>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</si>
  <si>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</si>
  <si>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</si>
  <si>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</si>
  <si>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</si>
  <si>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</si>
  <si>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</si>
  <si>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</si>
  <si>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</si>
  <si>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</si>
  <si>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</si>
  <si>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</si>
  <si>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</si>
  <si>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</si>
  <si>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</si>
  <si>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</si>
  <si>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</si>
  <si>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</si>
  <si>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</si>
  <si>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</si>
  <si>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</si>
  <si>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</si>
  <si>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</si>
  <si>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</si>
  <si>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</si>
  <si>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</si>
  <si>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</si>
  <si>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</si>
  <si>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</si>
  <si>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</si>
  <si>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</si>
  <si>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</si>
  <si>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</si>
  <si>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</si>
  <si>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</si>
  <si>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</si>
  <si>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</si>
  <si>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</si>
  <si>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</si>
  <si>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</si>
  <si>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</si>
  <si>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</si>
  <si>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</si>
  <si>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</si>
  <si>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</si>
  <si>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</si>
  <si>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</si>
  <si>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</si>
  <si>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</si>
  <si>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</si>
  <si>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</si>
  <si>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</si>
  <si>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</si>
  <si>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</si>
  <si>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</si>
  <si>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</si>
  <si>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</si>
  <si>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</si>
  <si>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</si>
  <si>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</si>
  <si>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</si>
  <si>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</si>
  <si>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</si>
  <si>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</si>
  <si>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</si>
  <si>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</si>
  <si>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</si>
  <si>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</si>
  <si>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</si>
  <si>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</si>
  <si>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</si>
  <si>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</si>
  <si>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</si>
  <si>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</si>
  <si>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</si>
  <si>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</si>
  <si>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</si>
  <si>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</si>
  <si>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</si>
  <si>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</si>
  <si>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</si>
  <si>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</si>
  <si>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</si>
  <si>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</si>
  <si>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</si>
  <si>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</si>
  <si>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</si>
  <si>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</si>
  <si>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</si>
  <si>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</si>
  <si>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</si>
  <si>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</si>
  <si>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</si>
  <si>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</si>
  <si>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</si>
  <si>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</si>
  <si>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</si>
  <si>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</si>
  <si>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</si>
  <si>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</si>
  <si>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</si>
  <si>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</si>
  <si>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</si>
  <si>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</si>
  <si>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</si>
  <si>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</si>
  <si>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</si>
  <si>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7" eb="110">
      <t>ロウキュウカ</t>
    </rPh>
    <rPh sb="111" eb="113">
      <t>ジョウキョウ</t>
    </rPh>
    <rPh sb="129" eb="131">
      <t>ケイカク</t>
    </rPh>
    <rPh sb="132" eb="134">
      <t>サクテイ</t>
    </rPh>
    <rPh sb="139" eb="140">
      <t>モト</t>
    </rPh>
    <rPh sb="149" eb="151">
      <t>コウシン</t>
    </rPh>
    <rPh sb="152" eb="154">
      <t>カイゼン</t>
    </rPh>
    <rPh sb="154" eb="156">
      <t>コウジ</t>
    </rPh>
    <rPh sb="157" eb="158">
      <t>ト</t>
    </rPh>
    <rPh sb="159" eb="160">
      <t>ク</t>
    </rPh>
    <rPh sb="164" eb="166">
      <t>ヒツヨウ</t>
    </rPh>
    <phoneticPr fontId="4"/>
  </si>
  <si>
    <t>①経常収支比率は、ほぼ横ばいで類似団体より低い。処理区域が小さく維持管理費用が多くなっているため、小規模の処理施設の効率的な維持管理方法等の検討が必要である。
②累積欠損金比率は、増加傾向にあり類似団体より高い。
③流動比率は、100％を超えているものの類似団体より低い。
④企業債残高０％である。
⑤経費回収率は、ほぼ横ばいであり、類似団体より低い。
⑥汚水処理原価は、ほぼ横ばいであり、類似団体より高い。処理区域が小さく維持管理費用が多くなっているため、小規模の処理施設の効率的な維持管理方法等の検討が必要である。
⑦施設利用率は、前年度より増加し、類似団体より高い。
⑧水洗化率は100％である。</t>
    <rPh sb="1" eb="3">
      <t>ケイジョウ</t>
    </rPh>
    <rPh sb="3" eb="5">
      <t>シュウシ</t>
    </rPh>
    <rPh sb="5" eb="7">
      <t>ヒリツ</t>
    </rPh>
    <rPh sb="11" eb="12">
      <t>ヨコ</t>
    </rPh>
    <rPh sb="15" eb="17">
      <t>ルイジ</t>
    </rPh>
    <rPh sb="17" eb="19">
      <t>ダンタイ</t>
    </rPh>
    <rPh sb="21" eb="22">
      <t>ヒク</t>
    </rPh>
    <rPh sb="24" eb="26">
      <t>ショリ</t>
    </rPh>
    <rPh sb="26" eb="28">
      <t>クイキ</t>
    </rPh>
    <rPh sb="29" eb="30">
      <t>チイ</t>
    </rPh>
    <rPh sb="32" eb="34">
      <t>イジ</t>
    </rPh>
    <rPh sb="34" eb="36">
      <t>カンリ</t>
    </rPh>
    <rPh sb="36" eb="38">
      <t>ヒヨウ</t>
    </rPh>
    <rPh sb="39" eb="40">
      <t>オオ</t>
    </rPh>
    <rPh sb="49" eb="52">
      <t>ショウキボ</t>
    </rPh>
    <rPh sb="53" eb="55">
      <t>ショリ</t>
    </rPh>
    <rPh sb="55" eb="57">
      <t>シセツ</t>
    </rPh>
    <rPh sb="58" eb="61">
      <t>コウリツテキ</t>
    </rPh>
    <rPh sb="62" eb="64">
      <t>イジ</t>
    </rPh>
    <rPh sb="64" eb="66">
      <t>カンリ</t>
    </rPh>
    <rPh sb="66" eb="68">
      <t>ホウホウ</t>
    </rPh>
    <rPh sb="68" eb="69">
      <t>ナド</t>
    </rPh>
    <rPh sb="70" eb="72">
      <t>ケントウ</t>
    </rPh>
    <rPh sb="73" eb="75">
      <t>ヒツヨウ</t>
    </rPh>
    <rPh sb="81" eb="83">
      <t>ルイセキ</t>
    </rPh>
    <rPh sb="83" eb="86">
      <t>ケッソンキン</t>
    </rPh>
    <rPh sb="86" eb="88">
      <t>ヒリツ</t>
    </rPh>
    <rPh sb="90" eb="92">
      <t>ゾウカ</t>
    </rPh>
    <rPh sb="92" eb="94">
      <t>ケイコウ</t>
    </rPh>
    <rPh sb="97" eb="99">
      <t>ルイジ</t>
    </rPh>
    <rPh sb="99" eb="101">
      <t>ダンタイ</t>
    </rPh>
    <rPh sb="103" eb="104">
      <t>タカ</t>
    </rPh>
    <rPh sb="108" eb="110">
      <t>リュウドウ</t>
    </rPh>
    <rPh sb="110" eb="112">
      <t>ヒリツ</t>
    </rPh>
    <rPh sb="119" eb="120">
      <t>コ</t>
    </rPh>
    <rPh sb="127" eb="129">
      <t>ルイジ</t>
    </rPh>
    <rPh sb="129" eb="131">
      <t>ダンタイ</t>
    </rPh>
    <rPh sb="133" eb="134">
      <t>ヒク</t>
    </rPh>
    <rPh sb="138" eb="140">
      <t>キギョウ</t>
    </rPh>
    <rPh sb="140" eb="141">
      <t>サイ</t>
    </rPh>
    <rPh sb="141" eb="143">
      <t>ザンダカ</t>
    </rPh>
    <rPh sb="151" eb="153">
      <t>ケイヒ</t>
    </rPh>
    <rPh sb="153" eb="155">
      <t>カイシュウ</t>
    </rPh>
    <rPh sb="155" eb="156">
      <t>リツ</t>
    </rPh>
    <rPh sb="160" eb="161">
      <t>ヨコ</t>
    </rPh>
    <rPh sb="167" eb="169">
      <t>ルイジ</t>
    </rPh>
    <rPh sb="169" eb="171">
      <t>ダンタイ</t>
    </rPh>
    <rPh sb="173" eb="174">
      <t>ヒク</t>
    </rPh>
    <rPh sb="178" eb="180">
      <t>オスイ</t>
    </rPh>
    <rPh sb="180" eb="182">
      <t>ショリ</t>
    </rPh>
    <rPh sb="182" eb="184">
      <t>ゲンカ</t>
    </rPh>
    <rPh sb="188" eb="189">
      <t>ヨコ</t>
    </rPh>
    <rPh sb="195" eb="197">
      <t>ルイジ</t>
    </rPh>
    <rPh sb="197" eb="199">
      <t>ダンタイ</t>
    </rPh>
    <rPh sb="201" eb="202">
      <t>タカ</t>
    </rPh>
    <rPh sb="261" eb="263">
      <t>シセツ</t>
    </rPh>
    <rPh sb="263" eb="266">
      <t>リヨウリツ</t>
    </rPh>
    <rPh sb="268" eb="271">
      <t>ゼンネンド</t>
    </rPh>
    <rPh sb="273" eb="275">
      <t>ゾウカ</t>
    </rPh>
    <rPh sb="288" eb="291">
      <t>スイセンカ</t>
    </rPh>
    <rPh sb="291" eb="292">
      <t>リツ</t>
    </rPh>
    <phoneticPr fontId="4"/>
  </si>
  <si>
    <t>①有形固定資産減価償却率は年々増加しており、類似団体より高い。
②管渠老朽化率は、未だ０％であり、供用開始から25年であるため耐用年数（50年）を超えている管渠はない。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3" eb="15">
      <t>ネンネン</t>
    </rPh>
    <rPh sb="15" eb="17">
      <t>ゾウカ</t>
    </rPh>
    <rPh sb="22" eb="24">
      <t>ルイジ</t>
    </rPh>
    <rPh sb="24" eb="26">
      <t>ダンタイ</t>
    </rPh>
    <rPh sb="28" eb="2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</si>
</sst>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A7-4EE2-A00B-5EAC304A48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A7-4EE2-A00B-5EAC304A48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33.33</c:v>
                </c:pt>
                <c:pt idx="1">
                  <c:v>33.33</c:v>
                </c:pt>
                <c:pt idx="2">
                  <c:v>33.33</c:v>
                </c:pt>
                <c:pt idx="3">
                  <c:v>33.33</c:v>
                </c:pt>
                <c:pt idx="4">
                  <c:v>36.67</c:v>
                </c:pt>
              </c:numCache>
            </c:numRef>
          </c:val>
          <c:extLst>
            <c:ext xmlns:c16="http://schemas.microsoft.com/office/drawing/2014/chart" uri="{C3380CC4-5D6E-409C-BE32-E72D297353CC}">
              <c16:uniqueId val="{00000000-B86A-4C53-A408-82F715220B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B86A-4C53-A408-82F715220B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110-4AA0-BFEB-3525E1B55A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5110-4AA0-BFEB-3525E1B55A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33.07</c:v>
                </c:pt>
                <c:pt idx="1">
                  <c:v>27.92</c:v>
                </c:pt>
                <c:pt idx="2">
                  <c:v>26.32</c:v>
                </c:pt>
                <c:pt idx="3">
                  <c:v>27.36</c:v>
                </c:pt>
                <c:pt idx="4">
                  <c:v>28.16</c:v>
                </c:pt>
              </c:numCache>
            </c:numRef>
          </c:val>
          <c:extLst>
            <c:ext xmlns:c16="http://schemas.microsoft.com/office/drawing/2014/chart" uri="{C3380CC4-5D6E-409C-BE32-E72D297353CC}">
              <c16:uniqueId val="{00000000-BB31-41C2-B1E3-DBAEFAD090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52.3</c:v>
                </c:pt>
                <c:pt idx="1">
                  <c:v>51.22</c:v>
                </c:pt>
                <c:pt idx="2">
                  <c:v>40.090000000000003</c:v>
                </c:pt>
                <c:pt idx="3">
                  <c:v>41.09</c:v>
                </c:pt>
                <c:pt idx="4">
                  <c:v>85.72</c:v>
                </c:pt>
              </c:numCache>
            </c:numRef>
          </c:val>
          <c:smooth val="0"/>
          <c:extLst>
            <c:ext xmlns:c16="http://schemas.microsoft.com/office/drawing/2014/chart" uri="{C3380CC4-5D6E-409C-BE32-E72D297353CC}">
              <c16:uniqueId val="{00000001-BB31-41C2-B1E3-DBAEFAD090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34.14</c:v>
                </c:pt>
                <c:pt idx="1">
                  <c:v>36.090000000000003</c:v>
                </c:pt>
                <c:pt idx="2">
                  <c:v>38.04</c:v>
                </c:pt>
                <c:pt idx="3">
                  <c:v>39.99</c:v>
                </c:pt>
                <c:pt idx="4">
                  <c:v>41.93</c:v>
                </c:pt>
              </c:numCache>
            </c:numRef>
          </c:val>
          <c:extLst>
            <c:ext xmlns:c16="http://schemas.microsoft.com/office/drawing/2014/chart" uri="{C3380CC4-5D6E-409C-BE32-E72D297353CC}">
              <c16:uniqueId val="{00000000-9456-4178-8DF4-2DC8347AE3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35.67</c:v>
                </c:pt>
                <c:pt idx="1">
                  <c:v>37.61</c:v>
                </c:pt>
                <c:pt idx="2">
                  <c:v>34.700000000000003</c:v>
                </c:pt>
                <c:pt idx="3">
                  <c:v>37.5</c:v>
                </c:pt>
                <c:pt idx="4">
                  <c:v>29.79</c:v>
                </c:pt>
              </c:numCache>
            </c:numRef>
          </c:val>
          <c:smooth val="0"/>
          <c:extLst>
            <c:ext xmlns:c16="http://schemas.microsoft.com/office/drawing/2014/chart" uri="{C3380CC4-5D6E-409C-BE32-E72D297353CC}">
              <c16:uniqueId val="{00000001-9456-4178-8DF4-2DC8347AE3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DD-4B74-A48C-7C59D299A8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DD-4B74-A48C-7C59D299A8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5968.65</c:v>
                </c:pt>
                <c:pt idx="1">
                  <c:v>6434.17</c:v>
                </c:pt>
                <c:pt idx="2">
                  <c:v>6734.09</c:v>
                </c:pt>
                <c:pt idx="3">
                  <c:v>7380.65</c:v>
                </c:pt>
                <c:pt idx="4">
                  <c:v>7475.67</c:v>
                </c:pt>
              </c:numCache>
            </c:numRef>
          </c:val>
          <c:extLst>
            <c:ext xmlns:c16="http://schemas.microsoft.com/office/drawing/2014/chart" uri="{C3380CC4-5D6E-409C-BE32-E72D297353CC}">
              <c16:uniqueId val="{00000000-29CD-47A8-BD2E-61A88C41AD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3997.28</c:v>
                </c:pt>
                <c:pt idx="1">
                  <c:v>4212.5600000000004</c:v>
                </c:pt>
                <c:pt idx="2">
                  <c:v>4044.84</c:v>
                </c:pt>
                <c:pt idx="3">
                  <c:v>4451.38</c:v>
                </c:pt>
                <c:pt idx="4">
                  <c:v>3214.1</c:v>
                </c:pt>
              </c:numCache>
            </c:numRef>
          </c:val>
          <c:smooth val="0"/>
          <c:extLst>
            <c:ext xmlns:c16="http://schemas.microsoft.com/office/drawing/2014/chart" uri="{C3380CC4-5D6E-409C-BE32-E72D297353CC}">
              <c16:uniqueId val="{00000001-29CD-47A8-BD2E-61A88C41AD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271.25</c:v>
                </c:pt>
                <c:pt idx="1">
                  <c:v>179.35</c:v>
                </c:pt>
                <c:pt idx="2">
                  <c:v>165.05</c:v>
                </c:pt>
                <c:pt idx="3">
                  <c:v>203.02</c:v>
                </c:pt>
                <c:pt idx="4">
                  <c:v>199.57</c:v>
                </c:pt>
              </c:numCache>
            </c:numRef>
          </c:val>
          <c:extLst>
            <c:ext xmlns:c16="http://schemas.microsoft.com/office/drawing/2014/chart" uri="{C3380CC4-5D6E-409C-BE32-E72D297353CC}">
              <c16:uniqueId val="{00000000-F36E-4FFE-8E12-6CF46EB81E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2845.22</c:v>
                </c:pt>
                <c:pt idx="1">
                  <c:v>1099.01</c:v>
                </c:pt>
                <c:pt idx="2">
                  <c:v>686.41</c:v>
                </c:pt>
                <c:pt idx="3">
                  <c:v>827.8</c:v>
                </c:pt>
                <c:pt idx="4">
                  <c:v>632.58000000000004</c:v>
                </c:pt>
              </c:numCache>
            </c:numRef>
          </c:val>
          <c:smooth val="0"/>
          <c:extLst>
            <c:ext xmlns:c16="http://schemas.microsoft.com/office/drawing/2014/chart" uri="{C3380CC4-5D6E-409C-BE32-E72D297353CC}">
              <c16:uniqueId val="{00000001-F36E-4FFE-8E12-6CF46EB81E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F-41FA-8E74-B0DB092ECF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B4CF-41FA-8E74-B0DB092ECF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24.73</c:v>
                </c:pt>
                <c:pt idx="1">
                  <c:v>24.05</c:v>
                </c:pt>
                <c:pt idx="2">
                  <c:v>24.08</c:v>
                </c:pt>
                <c:pt idx="3">
                  <c:v>23.41</c:v>
                </c:pt>
                <c:pt idx="4">
                  <c:v>23.9</c:v>
                </c:pt>
              </c:numCache>
            </c:numRef>
          </c:val>
          <c:extLst>
            <c:ext xmlns:c16="http://schemas.microsoft.com/office/drawing/2014/chart" uri="{C3380CC4-5D6E-409C-BE32-E72D297353CC}">
              <c16:uniqueId val="{00000000-3C48-40DC-AF77-2B1D459E33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3C48-40DC-AF77-2B1D459E33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836.71</c:v>
                </c:pt>
                <c:pt idx="1">
                  <c:v>843.84</c:v>
                </c:pt>
                <c:pt idx="2">
                  <c:v>854.34</c:v>
                </c:pt>
                <c:pt idx="3">
                  <c:v>870.71</c:v>
                </c:pt>
                <c:pt idx="4">
                  <c:v>840.88</c:v>
                </c:pt>
              </c:numCache>
            </c:numRef>
          </c:val>
          <c:extLst>
            <c:ext xmlns:c16="http://schemas.microsoft.com/office/drawing/2014/chart" uri="{C3380CC4-5D6E-409C-BE32-E72D297353CC}">
              <c16:uniqueId val="{00000000-8D92-47B5-B72B-2B9050FC3E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8D92-47B5-B72B-2B9050FC3E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【3,214.10】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【632.58】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十和田市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61067</v>
      </c>
      <c r="AM8" s="69"/>
      <c r="AN8" s="69"/>
      <c r="AO8" s="69"/>
      <c r="AP8" s="69"/>
      <c r="AQ8" s="69"/>
      <c r="AR8" s="69"/>
      <c r="AS8" s="69"/>
      <c r="AT8" s="68">
        <f>データ!T6</f>
        <v>725.65</v>
      </c>
      <c r="AU8" s="68"/>
      <c r="AV8" s="68"/>
      <c r="AW8" s="68"/>
      <c r="AX8" s="68"/>
      <c r="AY8" s="68"/>
      <c r="AZ8" s="68"/>
      <c r="BA8" s="68"/>
      <c r="BB8" s="68">
        <f>データ!U6</f>
        <v>84.15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99.43</v>
      </c>
      <c r="J10" s="68"/>
      <c r="K10" s="68"/>
      <c r="L10" s="68"/>
      <c r="M10" s="68"/>
      <c r="N10" s="68"/>
      <c r="O10" s="68"/>
      <c r="P10" s="68">
        <f>データ!P6</f>
        <v>0.09</v>
      </c>
      <c r="Q10" s="68"/>
      <c r="R10" s="68"/>
      <c r="S10" s="68"/>
      <c r="T10" s="68"/>
      <c r="U10" s="68"/>
      <c r="V10" s="68"/>
      <c r="W10" s="68">
        <f>データ!Q6</f>
        <v>106.86</v>
      </c>
      <c r="X10" s="68"/>
      <c r="Y10" s="68"/>
      <c r="Z10" s="68"/>
      <c r="AA10" s="68"/>
      <c r="AB10" s="68"/>
      <c r="AC10" s="68"/>
      <c r="AD10" s="69">
        <f>データ!R6</f>
        <v>3972</v>
      </c>
      <c r="AE10" s="69"/>
      <c r="AF10" s="69"/>
      <c r="AG10" s="69"/>
      <c r="AH10" s="69"/>
      <c r="AI10" s="69"/>
      <c r="AJ10" s="69"/>
      <c r="AK10" s="2"/>
      <c r="AL10" s="69">
        <f>データ!V6</f>
        <v>54</v>
      </c>
      <c r="AM10" s="69"/>
      <c r="AN10" s="69"/>
      <c r="AO10" s="69"/>
      <c r="AP10" s="69"/>
      <c r="AQ10" s="69"/>
      <c r="AR10" s="69"/>
      <c r="AS10" s="69"/>
      <c r="AT10" s="68">
        <f>データ!W6</f>
        <v>0.06</v>
      </c>
      <c r="AU10" s="68"/>
      <c r="AV10" s="68"/>
      <c r="AW10" s="68"/>
      <c r="AX10" s="68"/>
      <c r="AY10" s="68"/>
      <c r="AZ10" s="68"/>
      <c r="BA10" s="68"/>
      <c r="BB10" s="68">
        <f>データ!X6</f>
        <v>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【85.72】</v>
      </c>
      <c r="F85" s="26" t="str">
        <f>データ!AT6</f>
        <v>【3,214.10】</v>
      </c>
      <c r="G85" s="26" t="str">
        <f>データ!BE6</f>
        <v>【632.58】</v>
      </c>
      <c r="H85" s="26" t="str">
        <f>データ!BP6</f>
        <v>【129.40】</v>
      </c>
      <c r="I85" s="26" t="str">
        <f>データ!CA6</f>
        <v>【38.41】</v>
      </c>
      <c r="J85" s="26" t="str">
        <f>データ!CL6</f>
        <v>【501.56】</v>
      </c>
      <c r="K85" s="26" t="str">
        <f>データ!CW6</f>
        <v>【26.64】</v>
      </c>
      <c r="L85" s="26" t="str">
        <f>データ!DH6</f>
        <v>【95.52】</v>
      </c>
      <c r="M85" s="26" t="str">
        <f>データ!DS6</f>
        <v>【29.79】</v>
      </c>
      <c r="N85" s="26" t="str">
        <f>データ!ED6</f>
        <v>【0.00】</v>
      </c>
      <c r="O85" s="26" t="str">
        <f>データ!EO6</f>
        <v>【0.00】</v>
      </c>
    </row>
  </sheetData>
  <sheetProtection algorithmName="SHA-512" hashValue="tLwPXt+6GxS6tbnTGuS7hU1X/UqEvVtX06zIxB1Q47pZY2/3vNN9MNPSMAe7kMX4QI/YXErm5tB3ZqEggsRXqw==" saltValue="vbcknXcjIcv2YuKK1G3d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22063</v>
      </c>
      <c r="D6" s="33">
        <f t="shared" si="3"/>
        <v>46</v>
      </c>
      <c r="E6" s="33">
        <f t="shared" si="3"/>
        <v>17</v>
      </c>
      <c r="F6" s="33">
        <f t="shared" si="3"/>
        <v>8</v>
      </c>
      <c r="G6" s="33">
        <f t="shared" si="3"/>
        <v>0</v>
      </c>
      <c r="H6" s="33" t="str">
        <f t="shared" si="3"/>
        <v>青森県　十和田市</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99.43</v>
      </c>
      <c r="P6" s="34">
        <f t="shared" si="3"/>
        <v>0.09</v>
      </c>
      <c r="Q6" s="34">
        <f t="shared" si="3"/>
        <v>106.86</v>
      </c>
      <c r="R6" s="34">
        <f t="shared" si="3"/>
        <v>3972</v>
      </c>
      <c r="S6" s="34">
        <f t="shared" si="3"/>
        <v>61067</v>
      </c>
      <c r="T6" s="34">
        <f t="shared" si="3"/>
        <v>725.65</v>
      </c>
      <c r="U6" s="34">
        <f t="shared" si="3"/>
        <v>84.15</v>
      </c>
      <c r="V6" s="34">
        <f t="shared" si="3"/>
        <v>54</v>
      </c>
      <c r="W6" s="34">
        <f t="shared" si="3"/>
        <v>0.06</v>
      </c>
      <c r="X6" s="34">
        <f t="shared" si="3"/>
        <v>900</v>
      </c>
      <c r="Y6" s="35">
        <f>IF(Y7="",NA(),Y7)</f>
        <v>33.07</v>
      </c>
      <c r="Z6" s="35">
        <f t="shared" ref="Z6:AH6" si="4">IF(Z7="",NA(),Z7)</f>
        <v>27.92</v>
      </c>
      <c r="AA6" s="35">
        <f t="shared" si="4"/>
        <v>26.32</v>
      </c>
      <c r="AB6" s="35">
        <f t="shared" si="4"/>
        <v>27.36</v>
      </c>
      <c r="AC6" s="35">
        <f t="shared" si="4"/>
        <v>28.16</v>
      </c>
      <c r="AD6" s="35">
        <f t="shared" si="4"/>
        <v>52.3</v>
      </c>
      <c r="AE6" s="35">
        <f t="shared" si="4"/>
        <v>51.22</v>
      </c>
      <c r="AF6" s="35">
        <f t="shared" si="4"/>
        <v>40.090000000000003</v>
      </c>
      <c r="AG6" s="35">
        <f t="shared" si="4"/>
        <v>41.09</v>
      </c>
      <c r="AH6" s="35">
        <f t="shared" si="4"/>
        <v>85.72</v>
      </c>
      <c r="AI6" s="34" t="str">
        <f>IF(AI7="","",IF(AI7="-","【-】","【"&amp;SUBSTITUTE(TEXT(AI7,"#,##0.00"),"-","△")&amp;"】"))</f>
        <v>【85.72】</v>
      </c>
      <c r="AJ6" s="35">
        <f>IF(AJ7="",NA(),AJ7)</f>
        <v>5968.65</v>
      </c>
      <c r="AK6" s="35">
        <f t="shared" ref="AK6:AS6" si="5">IF(AK7="",NA(),AK7)</f>
        <v>6434.17</v>
      </c>
      <c r="AL6" s="35">
        <f t="shared" si="5"/>
        <v>6734.09</v>
      </c>
      <c r="AM6" s="35">
        <f t="shared" si="5"/>
        <v>7380.65</v>
      </c>
      <c r="AN6" s="35">
        <f t="shared" si="5"/>
        <v>7475.67</v>
      </c>
      <c r="AO6" s="35">
        <f t="shared" si="5"/>
        <v>3997.28</v>
      </c>
      <c r="AP6" s="35">
        <f t="shared" si="5"/>
        <v>4212.5600000000004</v>
      </c>
      <c r="AQ6" s="35">
        <f t="shared" si="5"/>
        <v>4044.84</v>
      </c>
      <c r="AR6" s="35">
        <f t="shared" si="5"/>
        <v>4451.38</v>
      </c>
      <c r="AS6" s="35">
        <f t="shared" si="5"/>
        <v>3214.1</v>
      </c>
      <c r="AT6" s="34" t="str">
        <f>IF(AT7="","",IF(AT7="-","【-】","【"&amp;SUBSTITUTE(TEXT(AT7,"#,##0.00"),"-","△")&amp;"】"))</f>
        <v>【3,214.10】</v>
      </c>
      <c r="AU6" s="35">
        <f>IF(AU7="",NA(),AU7)</f>
        <v>271.25</v>
      </c>
      <c r="AV6" s="35">
        <f t="shared" ref="AV6:BD6" si="6">IF(AV7="",NA(),AV7)</f>
        <v>179.35</v>
      </c>
      <c r="AW6" s="35">
        <f t="shared" si="6"/>
        <v>165.05</v>
      </c>
      <c r="AX6" s="35">
        <f t="shared" si="6"/>
        <v>203.02</v>
      </c>
      <c r="AY6" s="35">
        <f t="shared" si="6"/>
        <v>199.57</v>
      </c>
      <c r="AZ6" s="35">
        <f t="shared" si="6"/>
        <v>2845.22</v>
      </c>
      <c r="BA6" s="35">
        <f t="shared" si="6"/>
        <v>1099.01</v>
      </c>
      <c r="BB6" s="35">
        <f t="shared" si="6"/>
        <v>686.41</v>
      </c>
      <c r="BC6" s="35">
        <f t="shared" si="6"/>
        <v>827.8</v>
      </c>
      <c r="BD6" s="35">
        <f t="shared" si="6"/>
        <v>632.58000000000004</v>
      </c>
      <c r="BE6" s="34" t="str">
        <f>IF(BE7="","",IF(BE7="-","【-】","【"&amp;SUBSTITUTE(TEXT(BE7,"#,##0.00"),"-","△")&amp;"】"))</f>
        <v>【632.58】</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24.73</v>
      </c>
      <c r="BR6" s="35">
        <f t="shared" ref="BR6:BZ6" si="8">IF(BR7="",NA(),BR7)</f>
        <v>24.05</v>
      </c>
      <c r="BS6" s="35">
        <f t="shared" si="8"/>
        <v>24.08</v>
      </c>
      <c r="BT6" s="35">
        <f t="shared" si="8"/>
        <v>23.41</v>
      </c>
      <c r="BU6" s="35">
        <f t="shared" si="8"/>
        <v>23.9</v>
      </c>
      <c r="BV6" s="35">
        <f t="shared" si="8"/>
        <v>35.83</v>
      </c>
      <c r="BW6" s="35">
        <f t="shared" si="8"/>
        <v>37.06</v>
      </c>
      <c r="BX6" s="35">
        <f t="shared" si="8"/>
        <v>41.35</v>
      </c>
      <c r="BY6" s="35">
        <f t="shared" si="8"/>
        <v>39.07</v>
      </c>
      <c r="BZ6" s="35">
        <f t="shared" si="8"/>
        <v>38.409999999999997</v>
      </c>
      <c r="CA6" s="34" t="str">
        <f>IF(CA7="","",IF(CA7="-","【-】","【"&amp;SUBSTITUTE(TEXT(CA7,"#,##0.00"),"-","△")&amp;"】"))</f>
        <v>【38.41】</v>
      </c>
      <c r="CB6" s="35">
        <f>IF(CB7="",NA(),CB7)</f>
        <v>836.71</v>
      </c>
      <c r="CC6" s="35">
        <f t="shared" ref="CC6:CK6" si="9">IF(CC7="",NA(),CC7)</f>
        <v>843.84</v>
      </c>
      <c r="CD6" s="35">
        <f t="shared" si="9"/>
        <v>854.34</v>
      </c>
      <c r="CE6" s="35">
        <f t="shared" si="9"/>
        <v>870.71</v>
      </c>
      <c r="CF6" s="35">
        <f t="shared" si="9"/>
        <v>840.88</v>
      </c>
      <c r="CG6" s="35">
        <f t="shared" si="9"/>
        <v>528.37</v>
      </c>
      <c r="CH6" s="35">
        <f t="shared" si="9"/>
        <v>514.20000000000005</v>
      </c>
      <c r="CI6" s="35">
        <f t="shared" si="9"/>
        <v>456.7</v>
      </c>
      <c r="CJ6" s="35">
        <f t="shared" si="9"/>
        <v>485</v>
      </c>
      <c r="CK6" s="35">
        <f t="shared" si="9"/>
        <v>501.56</v>
      </c>
      <c r="CL6" s="34" t="str">
        <f>IF(CL7="","",IF(CL7="-","【-】","【"&amp;SUBSTITUTE(TEXT(CL7,"#,##0.00"),"-","△")&amp;"】"))</f>
        <v>【501.56】</v>
      </c>
      <c r="CM6" s="35">
        <f>IF(CM7="",NA(),CM7)</f>
        <v>33.33</v>
      </c>
      <c r="CN6" s="35">
        <f t="shared" ref="CN6:CV6" si="10">IF(CN7="",NA(),CN7)</f>
        <v>33.33</v>
      </c>
      <c r="CO6" s="35">
        <f t="shared" si="10"/>
        <v>33.33</v>
      </c>
      <c r="CP6" s="35">
        <f t="shared" si="10"/>
        <v>33.33</v>
      </c>
      <c r="CQ6" s="35">
        <f t="shared" si="10"/>
        <v>36.67</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5">
        <f>IF(DI7="",NA(),DI7)</f>
        <v>34.14</v>
      </c>
      <c r="DJ6" s="35">
        <f t="shared" ref="DJ6:DR6" si="12">IF(DJ7="",NA(),DJ7)</f>
        <v>36.090000000000003</v>
      </c>
      <c r="DK6" s="35">
        <f t="shared" si="12"/>
        <v>38.04</v>
      </c>
      <c r="DL6" s="35">
        <f t="shared" si="12"/>
        <v>39.99</v>
      </c>
      <c r="DM6" s="35">
        <f t="shared" si="12"/>
        <v>41.93</v>
      </c>
      <c r="DN6" s="35">
        <f t="shared" si="12"/>
        <v>35.67</v>
      </c>
      <c r="DO6" s="35">
        <f t="shared" si="12"/>
        <v>37.61</v>
      </c>
      <c r="DP6" s="35">
        <f t="shared" si="12"/>
        <v>34.700000000000003</v>
      </c>
      <c r="DQ6" s="35">
        <f t="shared" si="12"/>
        <v>37.5</v>
      </c>
      <c r="DR6" s="35">
        <f t="shared" si="12"/>
        <v>29.79</v>
      </c>
      <c r="DS6" s="34" t="str">
        <f>IF(DS7="","",IF(DS7="-","【-】","【"&amp;SUBSTITUTE(TEXT(DS7,"#,##0.00"),"-","△")&amp;"】"))</f>
        <v>【29.79】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2019</v>
      </c>
      <c r="C7" s="37">
        <v>22063</v>
      </c>
      <c r="D7" s="37">
        <v>46</v>
      </c>
      <c r="E7" s="37">
        <v>17</v>
      </c>
      <c r="F7" s="37">
        <v>8</v>
      </c>
      <c r="G7" s="37">
        <v>0</v>
      </c>
      <c r="H7" s="37" t="s">
        <v>96</v>
      </c>
      <c r="I7" s="37" t="s">
        <v>97</v>
      </c>
      <c r="J7" s="37" t="s">
        <v>98</v>
      </c>
      <c r="K7" s="37" t="s">
        <v>99</v>
      </c>
      <c r="L7" s="37" t="s">
        <v>100</v>
      </c>
      <c r="M7" s="37" t="s">
        <v>101</v>
      </c>
      <c r="N7" s="38" t="s">
        <v>102</v>
      </c>
      <c r="O7" s="38">
        <v>99.43</v>
      </c>
      <c r="P7" s="38">
        <v>0.09</v>
      </c>
      <c r="Q7" s="38">
        <v>106.86</v>
      </c>
      <c r="R7" s="38">
        <v>3972</v>
      </c>
      <c r="S7" s="38">
        <v>61067</v>
      </c>
      <c r="T7" s="38">
        <v>725.65</v>
      </c>
      <c r="U7" s="38">
        <v>84.15</v>
      </c>
      <c r="V7" s="38">
        <v>54</v>
      </c>
      <c r="W7" s="38">
        <v>0.06</v>
      </c>
      <c r="X7" s="38">
        <v>900</v>
      </c>
      <c r="Y7" s="38">
        <v>33.07</v>
      </c>
      <c r="Z7" s="38">
        <v>27.92</v>
      </c>
      <c r="AA7" s="38">
        <v>26.32</v>
      </c>
      <c r="AB7" s="38">
        <v>27.36</v>
      </c>
      <c r="AC7" s="38">
        <v>28.16</v>
      </c>
      <c r="AD7" s="38">
        <v>52.3</v>
      </c>
      <c r="AE7" s="38">
        <v>51.22</v>
      </c>
      <c r="AF7" s="38">
        <v>40.090000000000003</v>
      </c>
      <c r="AG7" s="38">
        <v>41.09</v>
      </c>
      <c r="AH7" s="38">
        <v>85.72</v>
      </c>
      <c r="AI7" s="38">
        <v>85.72</v>
      </c>
      <c r="AJ7" s="38">
        <v>5968.65</v>
      </c>
      <c r="AK7" s="38">
        <v>6434.17</v>
      </c>
      <c r="AL7" s="38">
        <v>6734.09</v>
      </c>
      <c r="AM7" s="38">
        <v>7380.65</v>
      </c>
      <c r="AN7" s="38">
        <v>7475.67</v>
      </c>
      <c r="AO7" s="38">
        <v>3997.28</v>
      </c>
      <c r="AP7" s="38">
        <v>4212.5600000000004</v>
      </c>
      <c r="AQ7" s="38">
        <v>4044.84</v>
      </c>
      <c r="AR7" s="38">
        <v>4451.38</v>
      </c>
      <c r="AS7" s="38">
        <v>3214.1</v>
      </c>
      <c r="AT7" s="38">
        <v>3214.1</v>
      </c>
      <c r="AU7" s="38">
        <v>271.25</v>
      </c>
      <c r="AV7" s="38">
        <v>179.35</v>
      </c>
      <c r="AW7" s="38">
        <v>165.05</v>
      </c>
      <c r="AX7" s="38">
        <v>203.02</v>
      </c>
      <c r="AY7" s="38">
        <v>199.57</v>
      </c>
      <c r="AZ7" s="38">
        <v>2845.22</v>
      </c>
      <c r="BA7" s="38">
        <v>1099.01</v>
      </c>
      <c r="BB7" s="38">
        <v>686.41</v>
      </c>
      <c r="BC7" s="38">
        <v>827.8</v>
      </c>
      <c r="BD7" s="38">
        <v>632.58000000000004</v>
      </c>
      <c r="BE7" s="38">
        <v>632.58000000000004</v>
      </c>
      <c r="BF7" s="38">
        <v>0</v>
      </c>
      <c r="BG7" s="38">
        <v>0</v>
      </c>
      <c r="BH7" s="38">
        <v>0</v>
      </c>
      <c r="BI7" s="38">
        <v>0</v>
      </c>
      <c r="BJ7" s="38">
        <v>0</v>
      </c>
      <c r="BK7" s="38">
        <v>332.28</v>
      </c>
      <c r="BL7" s="38">
        <v>274.07</v>
      </c>
      <c r="BM7" s="38">
        <v>243.02</v>
      </c>
      <c r="BN7" s="38">
        <v>196.19</v>
      </c>
      <c r="BO7" s="38">
        <v>129.4</v>
      </c>
      <c r="BP7" s="38">
        <v>129.4</v>
      </c>
      <c r="BQ7" s="38">
        <v>24.73</v>
      </c>
      <c r="BR7" s="38">
        <v>24.05</v>
      </c>
      <c r="BS7" s="38">
        <v>24.08</v>
      </c>
      <c r="BT7" s="38">
        <v>23.41</v>
      </c>
      <c r="BU7" s="38">
        <v>23.9</v>
      </c>
      <c r="BV7" s="38">
        <v>35.83</v>
      </c>
      <c r="BW7" s="38">
        <v>37.06</v>
      </c>
      <c r="BX7" s="38">
        <v>41.35</v>
      </c>
      <c r="BY7" s="38">
        <v>39.07</v>
      </c>
      <c r="BZ7" s="38">
        <v>38.409999999999997</v>
      </c>
      <c r="CA7" s="38">
        <v>38.409999999999997</v>
      </c>
      <c r="CB7" s="38">
        <v>836.71</v>
      </c>
      <c r="CC7" s="38">
        <v>843.84</v>
      </c>
      <c r="CD7" s="38">
        <v>854.34</v>
      </c>
      <c r="CE7" s="38">
        <v>870.71</v>
      </c>
      <c r="CF7" s="38">
        <v>840.88</v>
      </c>
      <c r="CG7" s="38">
        <v>528.37</v>
      </c>
      <c r="CH7" s="38">
        <v>514.20000000000005</v>
      </c>
      <c r="CI7" s="38">
        <v>456.7</v>
      </c>
      <c r="CJ7" s="38">
        <v>485</v>
      </c>
      <c r="CK7" s="38">
        <v>501.56</v>
      </c>
      <c r="CL7" s="38">
        <v>501.56</v>
      </c>
      <c r="CM7" s="38">
        <v>33.33</v>
      </c>
      <c r="CN7" s="38">
        <v>33.33</v>
      </c>
      <c r="CO7" s="38">
        <v>33.33</v>
      </c>
      <c r="CP7" s="38">
        <v>33.33</v>
      </c>
      <c r="CQ7" s="38">
        <v>36.67</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v>34.14</v>
      </c>
      <c r="DJ7" s="38">
        <v>36.090000000000003</v>
      </c>
      <c r="DK7" s="38">
        <v>38.04</v>
      </c>
      <c r="DL7" s="38">
        <v>39.99</v>
      </c>
      <c r="DM7" s="38">
        <v>41.93</v>
      </c>
      <c r="DN7" s="38">
        <v>35.67</v>
      </c>
      <c r="DO7" s="38">
        <v>37.61</v>
      </c>
      <c r="DP7" s="38">
        <v>34.700000000000003</v>
      </c>
      <c r="DQ7" s="38">
        <v>37.5</v>
      </c>
      <c r="DR7" s="38">
        <v>29.79</v>
      </c>
      <c r="DS7" s="38">
        <v>29.79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2021-01-15T08:01:40Z</cp:lastPrinted>
  <dcterms:created xsi:type="dcterms:W3CDTF">2020-12-04T02:39:09Z</dcterms:created>
  <dcterms:modified xsi:type="dcterms:W3CDTF">2021-01-18T06:43:33Z</dcterms:modified>
  <cp:category/>
</cp:coreProperties>
</file>