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QxygYnYzCaBW1AoGis1lOSzmgrPszWZNS6dFozpL/K4Vp252hILIBsPAA2EBYZ1u3akZDF7K/HGjY0cLzZI4g==" workbookSaltValue="4EnVshdXYSooiLM/qRd2M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<sst xmlns="http://schemas.openxmlformats.org/spreadsheetml/2006/main" xmlns:r="http://schemas.openxmlformats.org/officeDocument/2006/relationships" count="115" uniqueCount="115">
  <si>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</si>
  <si>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</si>
  <si>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</si>
  <si>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</si>
  <si>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</si>
  <si>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</si>
  <si>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</si>
  <si>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</si>
  <si>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</si>
  <si>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</si>
  <si>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</si>
  <si>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</si>
  <si>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</si>
  <si>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</si>
  <si>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</si>
  <si>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</si>
  <si>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</si>
  <si>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</si>
  <si>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</si>
  <si>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</si>
  <si>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</si>
  <si>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</si>
  <si>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</si>
  <si>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</si>
  <si>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</si>
  <si>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</si>
  <si>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</si>
  <si>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</si>
  <si>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</si>
  <si>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</si>
  <si>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</si>
  <si>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</si>
  <si>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</si>
  <si>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</si>
  <si>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</si>
  <si>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</si>
  <si>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</si>
  <si>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</si>
  <si>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</si>
  <si>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</si>
  <si>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</si>
  <si>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</si>
  <si>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</si>
  <si>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</si>
  <si>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</si>
  <si>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</si>
  <si>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</si>
  <si>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</si>
  <si>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</si>
  <si>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</si>
  <si>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</si>
  <si>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</si>
  <si>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</si>
  <si>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</si>
  <si>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</si>
  <si>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</si>
  <si>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</si>
  <si>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</si>
  <si>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</si>
  <si>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</si>
  <si>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</si>
  <si>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</si>
  <si>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</si>
  <si>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</si>
  <si>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</si>
  <si>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</si>
  <si>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また、昨年度より経費回収率が大幅に減少し、汚水処理原価が大幅に増加しているのは機能保全計画策定業務委託を行ったためである。
　水洗化率については、類似団体の平均値よりやや高めに推移しており、例年上昇しているが、これは処理区域内人口の減少に伴う水洗化率の上昇にすぎないため、水洗化の意識を高める広報活動を行って加入率の向上を目指す。</t>
    <rPh sb="63" eb="64">
      <t>キン</t>
    </rPh>
    <rPh sb="369" eb="372">
      <t>サクネンド</t>
    </rPh>
    <rPh sb="374" eb="376">
      <t>ケイヒ</t>
    </rPh>
    <rPh sb="376" eb="379">
      <t>カイシュウリツ</t>
    </rPh>
    <rPh sb="380" eb="382">
      <t>オオハバ</t>
    </rPh>
    <rPh sb="383" eb="385">
      <t>ゲンショウ</t>
    </rPh>
    <rPh sb="387" eb="389">
      <t>オスイ</t>
    </rPh>
    <rPh sb="389" eb="391">
      <t>ショリ</t>
    </rPh>
    <rPh sb="391" eb="393">
      <t>ゲンカ</t>
    </rPh>
    <rPh sb="394" eb="396">
      <t>オオハバ</t>
    </rPh>
    <rPh sb="397" eb="399">
      <t>ゾウカ</t>
    </rPh>
    <rPh sb="418" eb="419">
      <t>オコナ</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</si>
  <si>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</si>
  <si>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</si>
  <si>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</si>
  <si>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</si>
  <si>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</si>
  <si>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</si>
  <si>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</si>
  <si>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</si>
  <si>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</si>
  <si>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</si>
  <si>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</si>
  <si>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</si>
  <si>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</si>
  <si>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</si>
  <si>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</si>
  <si>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</si>
  <si>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</si>
  <si>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</si>
  <si>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</si>
  <si>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</si>
  <si>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</si>
  <si>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</si>
  <si>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</si>
  <si>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</si>
  <si>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</si>
  <si>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</si>
  <si>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</si>
  <si>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</si>
  <si>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</si>
  <si>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</si>
  <si>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</si>
  <si>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</si>
  <si>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</si>
  <si>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</si>
  <si>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</si>
  <si>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</si>
  <si>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</si>
  <si>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</si>
  <si>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</si>
  <si>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</si>
  <si>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</si>
  <si>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</si>
  <si>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</si>
  <si>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</si>
  <si>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</si>
  <si>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</si>
  <si>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漁業集落排水事業は平成１１年に供用開始しており、現在保有している資産については、耐用年数に達していないことから更新事業を実施していないが、処理場施設の経年劣化が進んでいる。
　今後は、施設の機能保全計画を策定し、処理場施設の設備の改築・更新を行っていく。</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</si>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</sst>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0.18</c:v>
                </c:pt>
                <c:pt idx="1">
                  <c:v>1.e-002</c:v>
                </c:pt>
                <c:pt idx="2">
                  <c:v>9.e-002</c:v>
                </c:pt>
                <c:pt idx="3">
                  <c:v>2.e-002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49.63</c:v>
                </c:pt>
                <c:pt idx="1">
                  <c:v>49.26</c:v>
                </c:pt>
                <c:pt idx="2">
                  <c:v>48.89</c:v>
                </c:pt>
                <c:pt idx="3">
                  <c:v>48.52</c:v>
                </c:pt>
                <c:pt idx="4">
                  <c:v>45.19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35.64</c:v>
                </c:pt>
                <c:pt idx="1">
                  <c:v>33.729999999999997</c:v>
                </c:pt>
                <c:pt idx="2">
                  <c:v>33.21</c:v>
                </c:pt>
                <c:pt idx="3">
                  <c:v>32.229999999999997</c:v>
                </c:pt>
                <c:pt idx="4">
                  <c:v>32.479999999999997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82.36</c:v>
                </c:pt>
                <c:pt idx="1">
                  <c:v>82.66</c:v>
                </c:pt>
                <c:pt idx="2">
                  <c:v>84.36</c:v>
                </c:pt>
                <c:pt idx="3">
                  <c:v>85.46</c:v>
                </c:pt>
                <c:pt idx="4">
                  <c:v>87.48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82.92</c:v>
                </c:pt>
                <c:pt idx="1">
                  <c:v>79.989999999999995</c:v>
                </c:pt>
                <c:pt idx="2">
                  <c:v>79.98</c:v>
                </c:pt>
                <c:pt idx="3">
                  <c:v>80.8</c:v>
                </c:pt>
                <c:pt idx="4">
                  <c:v>79.2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84.13</c:v>
                </c:pt>
                <c:pt idx="1">
                  <c:v>79.319999999999993</c:v>
                </c:pt>
                <c:pt idx="2">
                  <c:v>78.790000000000006</c:v>
                </c:pt>
                <c:pt idx="3">
                  <c:v>78.25</c:v>
                </c:pt>
                <c:pt idx="4">
                  <c:v>74.84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97.28</c:v>
                </c:pt>
                <c:pt idx="1">
                  <c:v>98.49</c:v>
                </c:pt>
                <c:pt idx="2">
                  <c:v>99.09</c:v>
                </c:pt>
                <c:pt idx="3">
                  <c:v>101.36</c:v>
                </c:pt>
                <c:pt idx="4">
                  <c:v>99.33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33.22</c:v>
                </c:pt>
                <c:pt idx="1">
                  <c:v>35.72</c:v>
                </c:pt>
                <c:pt idx="2">
                  <c:v>38.22</c:v>
                </c:pt>
                <c:pt idx="3">
                  <c:v>40.65</c:v>
                </c:pt>
                <c:pt idx="4">
                  <c:v>42.46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27.17</c:v>
                </c:pt>
                <c:pt idx="1">
                  <c:v>30.22</c:v>
                </c:pt>
                <c:pt idx="2">
                  <c:v>33.380000000000003</c:v>
                </c:pt>
                <c:pt idx="3">
                  <c:v>30.26</c:v>
                </c:pt>
                <c:pt idx="4">
                  <c:v>28.97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629.11</c:v>
                </c:pt>
                <c:pt idx="1">
                  <c:v>762.51</c:v>
                </c:pt>
                <c:pt idx="2">
                  <c:v>909.14</c:v>
                </c:pt>
                <c:pt idx="3">
                  <c:v>1055.29</c:v>
                </c:pt>
                <c:pt idx="4">
                  <c:v>1222.2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244.06</c:v>
                </c:pt>
                <c:pt idx="1">
                  <c:v>294.57</c:v>
                </c:pt>
                <c:pt idx="2">
                  <c:v>295.20999999999998</c:v>
                </c:pt>
                <c:pt idx="3">
                  <c:v>221.05</c:v>
                </c:pt>
                <c:pt idx="4">
                  <c:v>210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61.83</c:v>
                </c:pt>
                <c:pt idx="1">
                  <c:v>60.84</c:v>
                </c:pt>
                <c:pt idx="2">
                  <c:v>62.22</c:v>
                </c:pt>
                <c:pt idx="3">
                  <c:v>60.71</c:v>
                </c:pt>
                <c:pt idx="4">
                  <c:v>56.9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57.91</c:v>
                </c:pt>
                <c:pt idx="1">
                  <c:v>94.41</c:v>
                </c:pt>
                <c:pt idx="2">
                  <c:v>90.89</c:v>
                </c:pt>
                <c:pt idx="3">
                  <c:v>80.95</c:v>
                </c:pt>
                <c:pt idx="4">
                  <c:v>62.55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1029.24</c:v>
                </c:pt>
                <c:pt idx="1">
                  <c:v>1063.93</c:v>
                </c:pt>
                <c:pt idx="2">
                  <c:v>1060.8599999999999</c:v>
                </c:pt>
                <c:pt idx="3">
                  <c:v>1006.65</c:v>
                </c:pt>
                <c:pt idx="4">
                  <c:v>998.42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83.04</c:v>
                </c:pt>
                <c:pt idx="1">
                  <c:v>90.92</c:v>
                </c:pt>
                <c:pt idx="2">
                  <c:v>73.319999999999993</c:v>
                </c:pt>
                <c:pt idx="3">
                  <c:v>82.66</c:v>
                </c:pt>
                <c:pt idx="4">
                  <c:v>39.81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43.13</c:v>
                </c:pt>
                <c:pt idx="1">
                  <c:v>46.26</c:v>
                </c:pt>
                <c:pt idx="2">
                  <c:v>45.81</c:v>
                </c:pt>
                <c:pt idx="3">
                  <c:v>43.43</c:v>
                </c:pt>
                <c:pt idx="4">
                  <c:v>41.41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184.83</c:v>
                </c:pt>
                <c:pt idx="1">
                  <c:v>164.8</c:v>
                </c:pt>
                <c:pt idx="2">
                  <c:v>203.92</c:v>
                </c:pt>
                <c:pt idx="3">
                  <c:v>182.87</c:v>
                </c:pt>
                <c:pt idx="4">
                  <c:v>380.41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392.03</c:v>
                </c:pt>
                <c:pt idx="1">
                  <c:v>376.4</c:v>
                </c:pt>
                <c:pt idx="2">
                  <c:v>383.92</c:v>
                </c:pt>
                <c:pt idx="3">
                  <c:v>400.44</c:v>
                </c:pt>
                <c:pt idx="4">
                  <c:v>417.56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【98.62】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【55.53】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【953.26】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【79.94】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【33.67】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【379.91】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53965</v>
      </c>
      <c r="AM8" s="22"/>
      <c r="AN8" s="22"/>
      <c r="AO8" s="22"/>
      <c r="AP8" s="22"/>
      <c r="AQ8" s="22"/>
      <c r="AR8" s="22"/>
      <c r="AS8" s="22"/>
      <c r="AT8" s="7">
        <f>データ!T6</f>
        <v>404.2</v>
      </c>
      <c r="AU8" s="7"/>
      <c r="AV8" s="7"/>
      <c r="AW8" s="7"/>
      <c r="AX8" s="7"/>
      <c r="AY8" s="7"/>
      <c r="AZ8" s="7"/>
      <c r="BA8" s="7"/>
      <c r="BB8" s="7">
        <f>データ!U6</f>
        <v>133.51</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v>
      </c>
      <c r="AE9" s="5"/>
      <c r="AF9" s="5"/>
      <c r="AG9" s="5"/>
      <c r="AH9" s="5"/>
      <c r="AI9" s="5"/>
      <c r="AJ9" s="5"/>
      <c r="AK9" s="3"/>
      <c r="AL9" s="5" t="s">
        <v>27</v>
      </c>
      <c r="AM9" s="5"/>
      <c r="AN9" s="5"/>
      <c r="AO9" s="5"/>
      <c r="AP9" s="5"/>
      <c r="AQ9" s="5"/>
      <c r="AR9" s="5"/>
      <c r="AS9" s="5"/>
      <c r="AT9" s="5" t="s">
        <v>28</v>
      </c>
      <c r="AU9" s="5"/>
      <c r="AV9" s="5"/>
      <c r="AW9" s="5"/>
      <c r="AX9" s="5"/>
      <c r="AY9" s="5"/>
      <c r="AZ9" s="5"/>
      <c r="BA9" s="5"/>
      <c r="BB9" s="5" t="s">
        <v>31</v>
      </c>
      <c r="BC9" s="5"/>
      <c r="BD9" s="5"/>
      <c r="BE9" s="5"/>
      <c r="BF9" s="5"/>
      <c r="BG9" s="5"/>
      <c r="BH9" s="5"/>
      <c r="BI9" s="5"/>
      <c r="BJ9" s="3"/>
      <c r="BK9" s="3"/>
      <c r="BL9" s="29" t="s">
        <v>32</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75.77</v>
      </c>
      <c r="J10" s="7"/>
      <c r="K10" s="7"/>
      <c r="L10" s="7"/>
      <c r="M10" s="7"/>
      <c r="N10" s="7"/>
      <c r="O10" s="7"/>
      <c r="P10" s="7">
        <f>データ!P6</f>
        <v>1.1200000000000001</v>
      </c>
      <c r="Q10" s="7"/>
      <c r="R10" s="7"/>
      <c r="S10" s="7"/>
      <c r="T10" s="7"/>
      <c r="U10" s="7"/>
      <c r="V10" s="7"/>
      <c r="W10" s="7">
        <f>データ!Q6</f>
        <v>109.75</v>
      </c>
      <c r="X10" s="7"/>
      <c r="Y10" s="7"/>
      <c r="Z10" s="7"/>
      <c r="AA10" s="7"/>
      <c r="AB10" s="7"/>
      <c r="AC10" s="7"/>
      <c r="AD10" s="22">
        <f>データ!R6</f>
        <v>3132</v>
      </c>
      <c r="AE10" s="22"/>
      <c r="AF10" s="22"/>
      <c r="AG10" s="22"/>
      <c r="AH10" s="22"/>
      <c r="AI10" s="22"/>
      <c r="AJ10" s="22"/>
      <c r="AK10" s="2"/>
      <c r="AL10" s="22">
        <f>データ!V6</f>
        <v>599</v>
      </c>
      <c r="AM10" s="22"/>
      <c r="AN10" s="22"/>
      <c r="AO10" s="22"/>
      <c r="AP10" s="22"/>
      <c r="AQ10" s="22"/>
      <c r="AR10" s="22"/>
      <c r="AS10" s="22"/>
      <c r="AT10" s="7">
        <f>データ!W6</f>
        <v>0.55000000000000004</v>
      </c>
      <c r="AU10" s="7"/>
      <c r="AV10" s="7"/>
      <c r="AW10" s="7"/>
      <c r="AX10" s="7"/>
      <c r="AY10" s="7"/>
      <c r="AZ10" s="7"/>
      <c r="BA10" s="7"/>
      <c r="BB10" s="7">
        <f>データ!X6</f>
        <v>1089.0899999999999</v>
      </c>
      <c r="BC10" s="7"/>
      <c r="BD10" s="7"/>
      <c r="BE10" s="7"/>
      <c r="BF10" s="7"/>
      <c r="BG10" s="7"/>
      <c r="BH10" s="7"/>
      <c r="BI10" s="7"/>
      <c r="BJ10" s="2"/>
      <c r="BK10" s="2"/>
      <c r="BL10" s="30" t="s">
        <v>35</v>
      </c>
      <c r="BM10" s="40"/>
      <c r="BN10" s="47"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38</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66</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44</v>
      </c>
      <c r="F84" s="12" t="s">
        <v>45</v>
      </c>
      <c r="G84" s="12" t="s">
        <v>46</v>
      </c>
      <c r="H84" s="12" t="s">
        <v>39</v>
      </c>
      <c r="I84" s="12" t="s">
        <v>10</v>
      </c>
      <c r="J84" s="12" t="s">
        <v>47</v>
      </c>
      <c r="K84" s="12" t="s">
        <v>48</v>
      </c>
      <c r="L84" s="12" t="s">
        <v>30</v>
      </c>
      <c r="M84" s="12" t="s">
        <v>33</v>
      </c>
      <c r="N84" s="12" t="s">
        <v>50</v>
      </c>
      <c r="O84" s="12" t="s">
        <v>52</v>
      </c>
    </row>
    <row r="85" spans="1:78" hidden="1">
      <c r="B85" s="12"/>
      <c r="C85" s="12"/>
      <c r="D85" s="12"/>
      <c r="E85" s="12" t="str">
        <f>データ!AI6</f>
        <v>【99.73】</v>
      </c>
      <c r="F85" s="12" t="str">
        <f>データ!AT6</f>
        <v>【98.62】</v>
      </c>
      <c r="G85" s="12" t="str">
        <f>データ!BE6</f>
        <v>【55.53】</v>
      </c>
      <c r="H85" s="12" t="str">
        <f>データ!BP6</f>
        <v>【953.26】</v>
      </c>
      <c r="I85" s="12" t="str">
        <f>データ!CA6</f>
        <v>【45.31】</v>
      </c>
      <c r="J85" s="12" t="str">
        <f>データ!CL6</f>
        <v>【379.91】</v>
      </c>
      <c r="K85" s="12" t="str">
        <f>データ!CW6</f>
        <v>【33.67】</v>
      </c>
      <c r="L85" s="12" t="str">
        <f>データ!DH6</f>
        <v>【79.94】</v>
      </c>
      <c r="M85" s="12" t="str">
        <f>データ!DS6</f>
        <v>【29.16】</v>
      </c>
      <c r="N85" s="12" t="str">
        <f>データ!ED6</f>
        <v>【0.00】</v>
      </c>
      <c r="O85" s="12" t="str">
        <f>データ!EO6</f>
        <v>【0.01】</v>
      </c>
    </row>
  </sheetData>
  <sheetProtection algorithmName="SHA-512" hashValue="wwvIw5gI8MFV4+ZtIq8JD8WveNuT5exmF9LNvTtkFM7fbNfX0/Er69t6Zg23hBJZcA7kpZWXhyeUFgxZKWSDDg==" saltValue="pwozg3Ac+qe4Fj5z6sduH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29</v>
      </c>
      <c r="C3" s="62" t="s">
        <v>56</v>
      </c>
      <c r="D3" s="62" t="s">
        <v>57</v>
      </c>
      <c r="E3" s="62" t="s">
        <v>6</v>
      </c>
      <c r="F3" s="62" t="s">
        <v>5</v>
      </c>
      <c r="G3" s="62" t="s">
        <v>22</v>
      </c>
      <c r="H3" s="69" t="s">
        <v>58</v>
      </c>
      <c r="I3" s="72"/>
      <c r="J3" s="72"/>
      <c r="K3" s="72"/>
      <c r="L3" s="72"/>
      <c r="M3" s="72"/>
      <c r="N3" s="72"/>
      <c r="O3" s="72"/>
      <c r="P3" s="72"/>
      <c r="Q3" s="72"/>
      <c r="R3" s="72"/>
      <c r="S3" s="72"/>
      <c r="T3" s="72"/>
      <c r="U3" s="72"/>
      <c r="V3" s="72"/>
      <c r="W3" s="72"/>
      <c r="X3" s="77"/>
      <c r="Y3" s="80" t="s">
        <v>51</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49</v>
      </c>
      <c r="Z4" s="81"/>
      <c r="AA4" s="81"/>
      <c r="AB4" s="81"/>
      <c r="AC4" s="81"/>
      <c r="AD4" s="81"/>
      <c r="AE4" s="81"/>
      <c r="AF4" s="81"/>
      <c r="AG4" s="81"/>
      <c r="AH4" s="81"/>
      <c r="AI4" s="81"/>
      <c r="AJ4" s="81" t="s">
        <v>43</v>
      </c>
      <c r="AK4" s="81"/>
      <c r="AL4" s="81"/>
      <c r="AM4" s="81"/>
      <c r="AN4" s="81"/>
      <c r="AO4" s="81"/>
      <c r="AP4" s="81"/>
      <c r="AQ4" s="81"/>
      <c r="AR4" s="81"/>
      <c r="AS4" s="81"/>
      <c r="AT4" s="81"/>
      <c r="AU4" s="81" t="s">
        <v>25</v>
      </c>
      <c r="AV4" s="81"/>
      <c r="AW4" s="81"/>
      <c r="AX4" s="81"/>
      <c r="AY4" s="81"/>
      <c r="AZ4" s="81"/>
      <c r="BA4" s="81"/>
      <c r="BB4" s="81"/>
      <c r="BC4" s="81"/>
      <c r="BD4" s="81"/>
      <c r="BE4" s="81"/>
      <c r="BF4" s="81" t="s">
        <v>61</v>
      </c>
      <c r="BG4" s="81"/>
      <c r="BH4" s="81"/>
      <c r="BI4" s="81"/>
      <c r="BJ4" s="81"/>
      <c r="BK4" s="81"/>
      <c r="BL4" s="81"/>
      <c r="BM4" s="81"/>
      <c r="BN4" s="81"/>
      <c r="BO4" s="81"/>
      <c r="BP4" s="81"/>
      <c r="BQ4" s="81" t="s">
        <v>0</v>
      </c>
      <c r="BR4" s="81"/>
      <c r="BS4" s="81"/>
      <c r="BT4" s="81"/>
      <c r="BU4" s="81"/>
      <c r="BV4" s="81"/>
      <c r="BW4" s="81"/>
      <c r="BX4" s="81"/>
      <c r="BY4" s="81"/>
      <c r="BZ4" s="81"/>
      <c r="CA4" s="81"/>
      <c r="CB4" s="81" t="s">
        <v>60</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55</v>
      </c>
      <c r="I5" s="71" t="s">
        <v>70</v>
      </c>
      <c r="J5" s="71" t="s">
        <v>71</v>
      </c>
      <c r="K5" s="71" t="s">
        <v>72</v>
      </c>
      <c r="L5" s="71" t="s">
        <v>73</v>
      </c>
      <c r="M5" s="71" t="s">
        <v>7</v>
      </c>
      <c r="N5" s="71" t="s">
        <v>74</v>
      </c>
      <c r="O5" s="71" t="s">
        <v>75</v>
      </c>
      <c r="P5" s="71" t="s">
        <v>76</v>
      </c>
      <c r="Q5" s="71" t="s">
        <v>77</v>
      </c>
      <c r="R5" s="71" t="s">
        <v>78</v>
      </c>
      <c r="S5" s="71" t="s">
        <v>79</v>
      </c>
      <c r="T5" s="71" t="s">
        <v>80</v>
      </c>
      <c r="U5" s="71" t="s">
        <v>62</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42</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2019</v>
      </c>
      <c r="C6" s="65">
        <f t="shared" si="1"/>
        <v>22055</v>
      </c>
      <c r="D6" s="65">
        <f t="shared" si="1"/>
        <v>46</v>
      </c>
      <c r="E6" s="65">
        <f t="shared" si="1"/>
        <v>17</v>
      </c>
      <c r="F6" s="65">
        <f t="shared" si="1"/>
        <v>6</v>
      </c>
      <c r="G6" s="65">
        <f t="shared" si="1"/>
        <v>0</v>
      </c>
      <c r="H6" s="65" t="str">
        <f t="shared" si="1"/>
        <v>青森県　五所川原市</v>
      </c>
      <c r="I6" s="65" t="str">
        <f t="shared" si="1"/>
        <v>法適用</v>
      </c>
      <c r="J6" s="65" t="str">
        <f t="shared" si="1"/>
        <v>下水道事業</v>
      </c>
      <c r="K6" s="65" t="str">
        <f t="shared" si="1"/>
        <v>漁業集落排水</v>
      </c>
      <c r="L6" s="65" t="str">
        <f t="shared" si="1"/>
        <v>H2</v>
      </c>
      <c r="M6" s="65" t="str">
        <f t="shared" si="1"/>
        <v>非設置</v>
      </c>
      <c r="N6" s="74" t="str">
        <f t="shared" si="1"/>
        <v>-</v>
      </c>
      <c r="O6" s="74">
        <f t="shared" si="1"/>
        <v>75.77</v>
      </c>
      <c r="P6" s="74">
        <f t="shared" si="1"/>
        <v>1.1200000000000001</v>
      </c>
      <c r="Q6" s="74">
        <f t="shared" si="1"/>
        <v>109.75</v>
      </c>
      <c r="R6" s="74">
        <f t="shared" si="1"/>
        <v>3132</v>
      </c>
      <c r="S6" s="74">
        <f t="shared" si="1"/>
        <v>53965</v>
      </c>
      <c r="T6" s="74">
        <f t="shared" si="1"/>
        <v>404.2</v>
      </c>
      <c r="U6" s="74">
        <f t="shared" si="1"/>
        <v>133.51</v>
      </c>
      <c r="V6" s="74">
        <f t="shared" si="1"/>
        <v>599</v>
      </c>
      <c r="W6" s="74">
        <f t="shared" si="1"/>
        <v>0.55000000000000004</v>
      </c>
      <c r="X6" s="74">
        <f t="shared" si="1"/>
        <v>1089.0899999999999</v>
      </c>
      <c r="Y6" s="82">
        <f t="shared" ref="Y6:AH6" si="2">IF(Y7="",NA(),Y7)</f>
        <v>84.13</v>
      </c>
      <c r="Z6" s="82">
        <f t="shared" si="2"/>
        <v>79.319999999999993</v>
      </c>
      <c r="AA6" s="82">
        <f t="shared" si="2"/>
        <v>78.790000000000006</v>
      </c>
      <c r="AB6" s="82">
        <f t="shared" si="2"/>
        <v>78.25</v>
      </c>
      <c r="AC6" s="82">
        <f t="shared" si="2"/>
        <v>74.84</v>
      </c>
      <c r="AD6" s="82">
        <f t="shared" si="2"/>
        <v>97.28</v>
      </c>
      <c r="AE6" s="82">
        <f t="shared" si="2"/>
        <v>98.49</v>
      </c>
      <c r="AF6" s="82">
        <f t="shared" si="2"/>
        <v>99.09</v>
      </c>
      <c r="AG6" s="82">
        <f t="shared" si="2"/>
        <v>101.36</v>
      </c>
      <c r="AH6" s="82">
        <f t="shared" si="2"/>
        <v>99.33</v>
      </c>
      <c r="AI6" s="74" t="str">
        <f>IF(AI7="","",IF(AI7="-","【-】","【"&amp;SUBSTITUTE(TEXT(AI7,"#,##0.00"),"-","△")&amp;"】"))</f>
        <v>【99.73】</v>
      </c>
      <c r="AJ6" s="82">
        <f t="shared" ref="AJ6:AS6" si="3">IF(AJ7="",NA(),AJ7)</f>
        <v>629.11</v>
      </c>
      <c r="AK6" s="82">
        <f t="shared" si="3"/>
        <v>762.51</v>
      </c>
      <c r="AL6" s="82">
        <f t="shared" si="3"/>
        <v>909.14</v>
      </c>
      <c r="AM6" s="82">
        <f t="shared" si="3"/>
        <v>1055.29</v>
      </c>
      <c r="AN6" s="82">
        <f t="shared" si="3"/>
        <v>1222.2</v>
      </c>
      <c r="AO6" s="82">
        <f t="shared" si="3"/>
        <v>244.06</v>
      </c>
      <c r="AP6" s="82">
        <f t="shared" si="3"/>
        <v>294.57</v>
      </c>
      <c r="AQ6" s="82">
        <f t="shared" si="3"/>
        <v>295.20999999999998</v>
      </c>
      <c r="AR6" s="82">
        <f t="shared" si="3"/>
        <v>221.05</v>
      </c>
      <c r="AS6" s="82">
        <f t="shared" si="3"/>
        <v>210</v>
      </c>
      <c r="AT6" s="74" t="str">
        <f>IF(AT7="","",IF(AT7="-","【-】","【"&amp;SUBSTITUTE(TEXT(AT7,"#,##0.00"),"-","△")&amp;"】"))</f>
        <v>【98.62】</v>
      </c>
      <c r="AU6" s="82">
        <f t="shared" ref="AU6:BD6" si="4">IF(AU7="",NA(),AU7)</f>
        <v>61.83</v>
      </c>
      <c r="AV6" s="82">
        <f t="shared" si="4"/>
        <v>60.84</v>
      </c>
      <c r="AW6" s="82">
        <f t="shared" si="4"/>
        <v>62.22</v>
      </c>
      <c r="AX6" s="82">
        <f t="shared" si="4"/>
        <v>60.71</v>
      </c>
      <c r="AY6" s="82">
        <f t="shared" si="4"/>
        <v>56.9</v>
      </c>
      <c r="AZ6" s="82">
        <f t="shared" si="4"/>
        <v>57.91</v>
      </c>
      <c r="BA6" s="82">
        <f t="shared" si="4"/>
        <v>94.41</v>
      </c>
      <c r="BB6" s="82">
        <f t="shared" si="4"/>
        <v>90.89</v>
      </c>
      <c r="BC6" s="82">
        <f t="shared" si="4"/>
        <v>80.95</v>
      </c>
      <c r="BD6" s="82">
        <f t="shared" si="4"/>
        <v>62.55</v>
      </c>
      <c r="BE6" s="74" t="str">
        <f>IF(BE7="","",IF(BE7="-","【-】","【"&amp;SUBSTITUTE(TEXT(BE7,"#,##0.00"),"-","△")&amp;"】"))</f>
        <v>【55.53】</v>
      </c>
      <c r="BF6" s="74">
        <f t="shared" ref="BF6:BO6" si="5">IF(BF7="",NA(),BF7)</f>
        <v>0</v>
      </c>
      <c r="BG6" s="74">
        <f t="shared" si="5"/>
        <v>0</v>
      </c>
      <c r="BH6" s="74">
        <f t="shared" si="5"/>
        <v>0</v>
      </c>
      <c r="BI6" s="74">
        <f t="shared" si="5"/>
        <v>0</v>
      </c>
      <c r="BJ6" s="74">
        <f t="shared" si="5"/>
        <v>0</v>
      </c>
      <c r="BK6" s="82">
        <f t="shared" si="5"/>
        <v>1029.24</v>
      </c>
      <c r="BL6" s="82">
        <f t="shared" si="5"/>
        <v>1063.93</v>
      </c>
      <c r="BM6" s="82">
        <f t="shared" si="5"/>
        <v>1060.8599999999999</v>
      </c>
      <c r="BN6" s="82">
        <f t="shared" si="5"/>
        <v>1006.65</v>
      </c>
      <c r="BO6" s="82">
        <f t="shared" si="5"/>
        <v>998.42</v>
      </c>
      <c r="BP6" s="74" t="str">
        <f>IF(BP7="","",IF(BP7="-","【-】","【"&amp;SUBSTITUTE(TEXT(BP7,"#,##0.00"),"-","△")&amp;"】"))</f>
        <v>【953.26】</v>
      </c>
      <c r="BQ6" s="82">
        <f t="shared" ref="BQ6:BZ6" si="6">IF(BQ7="",NA(),BQ7)</f>
        <v>83.04</v>
      </c>
      <c r="BR6" s="82">
        <f t="shared" si="6"/>
        <v>90.92</v>
      </c>
      <c r="BS6" s="82">
        <f t="shared" si="6"/>
        <v>73.319999999999993</v>
      </c>
      <c r="BT6" s="82">
        <f t="shared" si="6"/>
        <v>82.66</v>
      </c>
      <c r="BU6" s="82">
        <f t="shared" si="6"/>
        <v>39.81</v>
      </c>
      <c r="BV6" s="82">
        <f t="shared" si="6"/>
        <v>43.13</v>
      </c>
      <c r="BW6" s="82">
        <f t="shared" si="6"/>
        <v>46.26</v>
      </c>
      <c r="BX6" s="82">
        <f t="shared" si="6"/>
        <v>45.81</v>
      </c>
      <c r="BY6" s="82">
        <f t="shared" si="6"/>
        <v>43.43</v>
      </c>
      <c r="BZ6" s="82">
        <f t="shared" si="6"/>
        <v>41.41</v>
      </c>
      <c r="CA6" s="74" t="str">
        <f>IF(CA7="","",IF(CA7="-","【-】","【"&amp;SUBSTITUTE(TEXT(CA7,"#,##0.00"),"-","△")&amp;"】"))</f>
        <v>【45.31】</v>
      </c>
      <c r="CB6" s="82">
        <f t="shared" ref="CB6:CK6" si="7">IF(CB7="",NA(),CB7)</f>
        <v>184.83</v>
      </c>
      <c r="CC6" s="82">
        <f t="shared" si="7"/>
        <v>164.8</v>
      </c>
      <c r="CD6" s="82">
        <f t="shared" si="7"/>
        <v>203.92</v>
      </c>
      <c r="CE6" s="82">
        <f t="shared" si="7"/>
        <v>182.87</v>
      </c>
      <c r="CF6" s="82">
        <f t="shared" si="7"/>
        <v>380.41</v>
      </c>
      <c r="CG6" s="82">
        <f t="shared" si="7"/>
        <v>392.03</v>
      </c>
      <c r="CH6" s="82">
        <f t="shared" si="7"/>
        <v>376.4</v>
      </c>
      <c r="CI6" s="82">
        <f t="shared" si="7"/>
        <v>383.92</v>
      </c>
      <c r="CJ6" s="82">
        <f t="shared" si="7"/>
        <v>400.44</v>
      </c>
      <c r="CK6" s="82">
        <f t="shared" si="7"/>
        <v>417.56</v>
      </c>
      <c r="CL6" s="74" t="str">
        <f>IF(CL7="","",IF(CL7="-","【-】","【"&amp;SUBSTITUTE(TEXT(CL7,"#,##0.00"),"-","△")&amp;"】"))</f>
        <v>【379.91】</v>
      </c>
      <c r="CM6" s="82">
        <f t="shared" ref="CM6:CV6" si="8">IF(CM7="",NA(),CM7)</f>
        <v>49.63</v>
      </c>
      <c r="CN6" s="82">
        <f t="shared" si="8"/>
        <v>49.26</v>
      </c>
      <c r="CO6" s="82">
        <f t="shared" si="8"/>
        <v>48.89</v>
      </c>
      <c r="CP6" s="82">
        <f t="shared" si="8"/>
        <v>48.52</v>
      </c>
      <c r="CQ6" s="82">
        <f t="shared" si="8"/>
        <v>45.19</v>
      </c>
      <c r="CR6" s="82">
        <f t="shared" si="8"/>
        <v>35.64</v>
      </c>
      <c r="CS6" s="82">
        <f t="shared" si="8"/>
        <v>33.729999999999997</v>
      </c>
      <c r="CT6" s="82">
        <f t="shared" si="8"/>
        <v>33.21</v>
      </c>
      <c r="CU6" s="82">
        <f t="shared" si="8"/>
        <v>32.229999999999997</v>
      </c>
      <c r="CV6" s="82">
        <f t="shared" si="8"/>
        <v>32.479999999999997</v>
      </c>
      <c r="CW6" s="74" t="str">
        <f>IF(CW7="","",IF(CW7="-","【-】","【"&amp;SUBSTITUTE(TEXT(CW7,"#,##0.00"),"-","△")&amp;"】"))</f>
        <v>【33.67】</v>
      </c>
      <c r="CX6" s="82">
        <f t="shared" ref="CX6:DG6" si="9">IF(CX7="",NA(),CX7)</f>
        <v>82.36</v>
      </c>
      <c r="CY6" s="82">
        <f t="shared" si="9"/>
        <v>82.66</v>
      </c>
      <c r="CZ6" s="82">
        <f t="shared" si="9"/>
        <v>84.36</v>
      </c>
      <c r="DA6" s="82">
        <f t="shared" si="9"/>
        <v>85.46</v>
      </c>
      <c r="DB6" s="82">
        <f t="shared" si="9"/>
        <v>87.48</v>
      </c>
      <c r="DC6" s="82">
        <f t="shared" si="9"/>
        <v>82.92</v>
      </c>
      <c r="DD6" s="82">
        <f t="shared" si="9"/>
        <v>79.989999999999995</v>
      </c>
      <c r="DE6" s="82">
        <f t="shared" si="9"/>
        <v>79.98</v>
      </c>
      <c r="DF6" s="82">
        <f t="shared" si="9"/>
        <v>80.8</v>
      </c>
      <c r="DG6" s="82">
        <f t="shared" si="9"/>
        <v>79.2</v>
      </c>
      <c r="DH6" s="74" t="str">
        <f>IF(DH7="","",IF(DH7="-","【-】","【"&amp;SUBSTITUTE(TEXT(DH7,"#,##0.00"),"-","△")&amp;"】"))</f>
        <v>【79.94】</v>
      </c>
      <c r="DI6" s="82">
        <f t="shared" ref="DI6:DR6" si="10">IF(DI7="",NA(),DI7)</f>
        <v>33.22</v>
      </c>
      <c r="DJ6" s="82">
        <f t="shared" si="10"/>
        <v>35.72</v>
      </c>
      <c r="DK6" s="82">
        <f t="shared" si="10"/>
        <v>38.22</v>
      </c>
      <c r="DL6" s="82">
        <f t="shared" si="10"/>
        <v>40.65</v>
      </c>
      <c r="DM6" s="82">
        <f t="shared" si="10"/>
        <v>42.46</v>
      </c>
      <c r="DN6" s="82">
        <f t="shared" si="10"/>
        <v>27.17</v>
      </c>
      <c r="DO6" s="82">
        <f t="shared" si="10"/>
        <v>30.22</v>
      </c>
      <c r="DP6" s="82">
        <f t="shared" si="10"/>
        <v>33.380000000000003</v>
      </c>
      <c r="DQ6" s="82">
        <f t="shared" si="10"/>
        <v>30.26</v>
      </c>
      <c r="DR6" s="82">
        <f t="shared" si="10"/>
        <v>28.97</v>
      </c>
      <c r="DS6" s="74" t="str">
        <f>IF(DS7="","",IF(DS7="-","【-】","【"&amp;SUBSTITUTE(TEXT(DS7,"#,##0.00"),"-","△")&amp;"】"))</f>
        <v>【29.16】</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【0.00】</v>
      </c>
      <c r="EE6" s="74">
        <f t="shared" ref="EE6:EN6" si="12">IF(EE7="",NA(),EE7)</f>
        <v>0</v>
      </c>
      <c r="EF6" s="74">
        <f t="shared" si="12"/>
        <v>0</v>
      </c>
      <c r="EG6" s="74">
        <f t="shared" si="12"/>
        <v>0</v>
      </c>
      <c r="EH6" s="74">
        <f t="shared" si="12"/>
        <v>0</v>
      </c>
      <c r="EI6" s="74">
        <f t="shared" si="12"/>
        <v>0</v>
      </c>
      <c r="EJ6" s="82">
        <f t="shared" si="12"/>
        <v>0.18</v>
      </c>
      <c r="EK6" s="82">
        <f t="shared" si="12"/>
        <v>1.e-002</v>
      </c>
      <c r="EL6" s="82">
        <f t="shared" si="12"/>
        <v>9.e-002</v>
      </c>
      <c r="EM6" s="82">
        <f t="shared" si="12"/>
        <v>2.e-002</v>
      </c>
      <c r="EN6" s="82">
        <f t="shared" si="12"/>
        <v>1.e-002</v>
      </c>
      <c r="EO6" s="74" t="str">
        <f>IF(EO7="","",IF(EO7="-","【-】","【"&amp;SUBSTITUTE(TEXT(EO7,"#,##0.00"),"-","△")&amp;"】"))</f>
        <v>【0.01】</v>
      </c>
    </row>
    <row r="7" spans="1:148" s="59" customFormat="1">
      <c r="A7" s="60"/>
      <c r="B7" s="66">
        <v>2019</v>
      </c>
      <c r="C7" s="66">
        <v>22055</v>
      </c>
      <c r="D7" s="66">
        <v>46</v>
      </c>
      <c r="E7" s="66">
        <v>17</v>
      </c>
      <c r="F7" s="66">
        <v>6</v>
      </c>
      <c r="G7" s="66">
        <v>0</v>
      </c>
      <c r="H7" s="66" t="s">
        <v>96</v>
      </c>
      <c r="I7" s="66" t="s">
        <v>97</v>
      </c>
      <c r="J7" s="66" t="s">
        <v>98</v>
      </c>
      <c r="K7" s="66" t="s">
        <v>99</v>
      </c>
      <c r="L7" s="66" t="s">
        <v>100</v>
      </c>
      <c r="M7" s="66" t="s">
        <v>101</v>
      </c>
      <c r="N7" s="75" t="s">
        <v>102</v>
      </c>
      <c r="O7" s="75">
        <v>75.77</v>
      </c>
      <c r="P7" s="75">
        <v>1.1200000000000001</v>
      </c>
      <c r="Q7" s="75">
        <v>109.75</v>
      </c>
      <c r="R7" s="75">
        <v>3132</v>
      </c>
      <c r="S7" s="75">
        <v>53965</v>
      </c>
      <c r="T7" s="75">
        <v>404.2</v>
      </c>
      <c r="U7" s="75">
        <v>133.51</v>
      </c>
      <c r="V7" s="75">
        <v>599</v>
      </c>
      <c r="W7" s="75">
        <v>0.55000000000000004</v>
      </c>
      <c r="X7" s="75">
        <v>1089.0899999999999</v>
      </c>
      <c r="Y7" s="75">
        <v>84.13</v>
      </c>
      <c r="Z7" s="75">
        <v>79.319999999999993</v>
      </c>
      <c r="AA7" s="75">
        <v>78.790000000000006</v>
      </c>
      <c r="AB7" s="75">
        <v>78.25</v>
      </c>
      <c r="AC7" s="75">
        <v>74.84</v>
      </c>
      <c r="AD7" s="75">
        <v>97.28</v>
      </c>
      <c r="AE7" s="75">
        <v>98.49</v>
      </c>
      <c r="AF7" s="75">
        <v>99.09</v>
      </c>
      <c r="AG7" s="75">
        <v>101.36</v>
      </c>
      <c r="AH7" s="75">
        <v>99.33</v>
      </c>
      <c r="AI7" s="75">
        <v>99.73</v>
      </c>
      <c r="AJ7" s="75">
        <v>629.11</v>
      </c>
      <c r="AK7" s="75">
        <v>762.51</v>
      </c>
      <c r="AL7" s="75">
        <v>909.14</v>
      </c>
      <c r="AM7" s="75">
        <v>1055.29</v>
      </c>
      <c r="AN7" s="75">
        <v>1222.2</v>
      </c>
      <c r="AO7" s="75">
        <v>244.06</v>
      </c>
      <c r="AP7" s="75">
        <v>294.57</v>
      </c>
      <c r="AQ7" s="75">
        <v>295.20999999999998</v>
      </c>
      <c r="AR7" s="75">
        <v>221.05</v>
      </c>
      <c r="AS7" s="75">
        <v>210</v>
      </c>
      <c r="AT7" s="75">
        <v>98.62</v>
      </c>
      <c r="AU7" s="75">
        <v>61.83</v>
      </c>
      <c r="AV7" s="75">
        <v>60.84</v>
      </c>
      <c r="AW7" s="75">
        <v>62.22</v>
      </c>
      <c r="AX7" s="75">
        <v>60.71</v>
      </c>
      <c r="AY7" s="75">
        <v>56.9</v>
      </c>
      <c r="AZ7" s="75">
        <v>57.91</v>
      </c>
      <c r="BA7" s="75">
        <v>94.41</v>
      </c>
      <c r="BB7" s="75">
        <v>90.89</v>
      </c>
      <c r="BC7" s="75">
        <v>80.95</v>
      </c>
      <c r="BD7" s="75">
        <v>62.55</v>
      </c>
      <c r="BE7" s="75">
        <v>55.53</v>
      </c>
      <c r="BF7" s="75">
        <v>0</v>
      </c>
      <c r="BG7" s="75">
        <v>0</v>
      </c>
      <c r="BH7" s="75">
        <v>0</v>
      </c>
      <c r="BI7" s="75">
        <v>0</v>
      </c>
      <c r="BJ7" s="75">
        <v>0</v>
      </c>
      <c r="BK7" s="75">
        <v>1029.24</v>
      </c>
      <c r="BL7" s="75">
        <v>1063.93</v>
      </c>
      <c r="BM7" s="75">
        <v>1060.8599999999999</v>
      </c>
      <c r="BN7" s="75">
        <v>1006.65</v>
      </c>
      <c r="BO7" s="75">
        <v>998.42</v>
      </c>
      <c r="BP7" s="75">
        <v>953.26</v>
      </c>
      <c r="BQ7" s="75">
        <v>83.04</v>
      </c>
      <c r="BR7" s="75">
        <v>90.92</v>
      </c>
      <c r="BS7" s="75">
        <v>73.319999999999993</v>
      </c>
      <c r="BT7" s="75">
        <v>82.66</v>
      </c>
      <c r="BU7" s="75">
        <v>39.81</v>
      </c>
      <c r="BV7" s="75">
        <v>43.13</v>
      </c>
      <c r="BW7" s="75">
        <v>46.26</v>
      </c>
      <c r="BX7" s="75">
        <v>45.81</v>
      </c>
      <c r="BY7" s="75">
        <v>43.43</v>
      </c>
      <c r="BZ7" s="75">
        <v>41.41</v>
      </c>
      <c r="CA7" s="75">
        <v>45.31</v>
      </c>
      <c r="CB7" s="75">
        <v>184.83</v>
      </c>
      <c r="CC7" s="75">
        <v>164.8</v>
      </c>
      <c r="CD7" s="75">
        <v>203.92</v>
      </c>
      <c r="CE7" s="75">
        <v>182.87</v>
      </c>
      <c r="CF7" s="75">
        <v>380.41</v>
      </c>
      <c r="CG7" s="75">
        <v>392.03</v>
      </c>
      <c r="CH7" s="75">
        <v>376.4</v>
      </c>
      <c r="CI7" s="75">
        <v>383.92</v>
      </c>
      <c r="CJ7" s="75">
        <v>400.44</v>
      </c>
      <c r="CK7" s="75">
        <v>417.56</v>
      </c>
      <c r="CL7" s="75">
        <v>379.91</v>
      </c>
      <c r="CM7" s="75">
        <v>49.63</v>
      </c>
      <c r="CN7" s="75">
        <v>49.26</v>
      </c>
      <c r="CO7" s="75">
        <v>48.89</v>
      </c>
      <c r="CP7" s="75">
        <v>48.52</v>
      </c>
      <c r="CQ7" s="75">
        <v>45.19</v>
      </c>
      <c r="CR7" s="75">
        <v>35.64</v>
      </c>
      <c r="CS7" s="75">
        <v>33.729999999999997</v>
      </c>
      <c r="CT7" s="75">
        <v>33.21</v>
      </c>
      <c r="CU7" s="75">
        <v>32.229999999999997</v>
      </c>
      <c r="CV7" s="75">
        <v>32.479999999999997</v>
      </c>
      <c r="CW7" s="75">
        <v>33.67</v>
      </c>
      <c r="CX7" s="75">
        <v>82.36</v>
      </c>
      <c r="CY7" s="75">
        <v>82.66</v>
      </c>
      <c r="CZ7" s="75">
        <v>84.36</v>
      </c>
      <c r="DA7" s="75">
        <v>85.46</v>
      </c>
      <c r="DB7" s="75">
        <v>87.48</v>
      </c>
      <c r="DC7" s="75">
        <v>82.92</v>
      </c>
      <c r="DD7" s="75">
        <v>79.989999999999995</v>
      </c>
      <c r="DE7" s="75">
        <v>79.98</v>
      </c>
      <c r="DF7" s="75">
        <v>80.8</v>
      </c>
      <c r="DG7" s="75">
        <v>79.2</v>
      </c>
      <c r="DH7" s="75">
        <v>79.94</v>
      </c>
      <c r="DI7" s="75">
        <v>33.22</v>
      </c>
      <c r="DJ7" s="75">
        <v>35.72</v>
      </c>
      <c r="DK7" s="75">
        <v>38.22</v>
      </c>
      <c r="DL7" s="75">
        <v>40.65</v>
      </c>
      <c r="DM7" s="75">
        <v>42.46</v>
      </c>
      <c r="DN7" s="75">
        <v>27.17</v>
      </c>
      <c r="DO7" s="75">
        <v>30.22</v>
      </c>
      <c r="DP7" s="75">
        <v>33.380000000000003</v>
      </c>
      <c r="DQ7" s="75">
        <v>30.26</v>
      </c>
      <c r="DR7" s="75">
        <v>28.97</v>
      </c>
      <c r="DS7" s="75">
        <v>29.16</v>
      </c>
      <c r="DT7" s="75">
        <v>0</v>
      </c>
      <c r="DU7" s="75">
        <v>0</v>
      </c>
      <c r="DV7" s="75">
        <v>0</v>
      </c>
      <c r="DW7" s="75">
        <v>0</v>
      </c>
      <c r="DX7" s="75">
        <v>0</v>
      </c>
      <c r="DY7" s="75">
        <v>0</v>
      </c>
      <c r="DZ7" s="75">
        <v>0</v>
      </c>
      <c r="EA7" s="75">
        <v>0</v>
      </c>
      <c r="EB7" s="75">
        <v>0</v>
      </c>
      <c r="EC7" s="75">
        <v>0</v>
      </c>
      <c r="ED7" s="75">
        <v>0</v>
      </c>
      <c r="EE7" s="75">
        <v>0</v>
      </c>
      <c r="EF7" s="75">
        <v>0</v>
      </c>
      <c r="EG7" s="75">
        <v>0</v>
      </c>
      <c r="EH7" s="75">
        <v>0</v>
      </c>
      <c r="EI7" s="75">
        <v>0</v>
      </c>
      <c r="EJ7" s="75">
        <v>0.18</v>
      </c>
      <c r="EK7" s="75">
        <v>1.e-002</v>
      </c>
      <c r="EL7" s="75">
        <v>9.e-002</v>
      </c>
      <c r="EM7" s="75">
        <v>2.e-002</v>
      </c>
      <c r="EN7" s="75">
        <v>1.e-002</v>
      </c>
      <c r="EO7" s="75">
        <v>1.e-002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29</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2020-12-04T02:38:34Z</dcterms:created>
  <dcterms:modified xsi:type="dcterms:W3CDTF">2021-02-09T01:56:11Z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2021-02-09T01:56:11Z</vt:filetime>
  </property>
</Properties>
</file>