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1_上水\02_弘前市\"/>
    </mc:Choice>
  </mc:AlternateContent>
  <xr:revisionPtr revIDLastSave="0" documentId="13_ncr:1_{16BDB8BA-3C0B-4548-9D5F-BB11C0EBD1B1}" xr6:coauthVersionLast="36" xr6:coauthVersionMax="46" xr10:uidLastSave="{00000000-0000-0000-0000-000000000000}"/>
  <workbookProtection workbookAlgorithmName="SHA-512" workbookHashValue="aoJjaltZH392O5962UCZ3Bbybo4kk+77p7arj0jhSoDr8+O4jbwMV80uQNmO5yud1sO3uNTAHXYIp77khd/iFg==" workbookSaltValue="c/tbwxfUE5ognZhNiUZ8ig==" workbookSpinCount="100000" lockStructure="1"/>
  <bookViews>
    <workbookView xWindow="-120" yWindow="-120" windowWidth="20736"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F85" i="4"/>
  <c r="AL10" i="4"/>
  <c r="W10" i="4"/>
  <c r="I10" i="4"/>
  <c r="BB8" i="4"/>
  <c r="AT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<sst xmlns="http://schemas.openxmlformats.org/spreadsheetml/2006/main" count="228" uniqueCount="114">
  <si>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</si>
  <si>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</si>
  <si>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</si>
  <si>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</si>
  <si>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</si>
  <si>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</si>
  <si>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</si>
  <si>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</si>
  <si>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</si>
  <si>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</si>
  <si>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</si>
  <si>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</si>
  <si>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</si>
  <si>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</si>
  <si>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</si>
  <si>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</si>
  <si>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</si>
  <si>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</si>
  <si>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</si>
  <si>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</si>
  <si>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</si>
  <si>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</si>
  <si>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</si>
  <si>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</si>
  <si>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</si>
  <si>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</si>
  <si>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</si>
  <si>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</si>
  <si>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</si>
  <si>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</si>
  <si>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</si>
  <si>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</si>
  <si>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</si>
  <si>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</si>
  <si>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</si>
  <si>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</si>
  <si>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</si>
  <si>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</si>
  <si>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</si>
  <si>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</si>
  <si>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</si>
  <si>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</si>
  <si>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</si>
  <si>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</si>
  <si>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</si>
  <si>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</si>
  <si>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</si>
  <si>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</si>
  <si>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</si>
  <si>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</si>
  <si>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</si>
  <si>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</si>
  <si>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</si>
  <si>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</si>
  <si>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</si>
  <si>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</si>
  <si>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</si>
  <si>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</si>
  <si>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</si>
  <si>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</si>
  <si>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</si>
  <si>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</si>
  <si>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</si>
  <si>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</si>
  <si>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</si>
  <si>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</si>
  <si>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</si>
  <si>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</si>
  <si>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</si>
  <si>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</si>
  <si>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</si>
  <si>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</si>
  <si>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</si>
  <si>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</si>
  <si>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</si>
  <si>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</si>
  <si>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</si>
  <si>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</si>
  <si>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</si>
  <si>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</si>
  <si>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</si>
  <si>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</si>
  <si>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</si>
  <si>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</si>
  <si>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</si>
  <si>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</si>
  <si>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</si>
  <si>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</si>
  <si>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</si>
  <si>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</si>
  <si>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</si>
  <si>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</si>
  <si>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</si>
  <si>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</si>
  <si>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</si>
  <si>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</si>
  <si>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</si>
  <si>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</si>
  <si>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</si>
  <si>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</si>
  <si>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</si>
  <si>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</si>
  <si>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</si>
  <si>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</si>
  <si>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</si>
  <si>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</si>
  <si>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</si>
  <si>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</si>
  <si>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</si>
  <si>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</si>
  <si>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</si>
  <si>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当市は供給開始時期が昭和８年と比較的早く、老朽化の状況は管路経年化率で見て取れるように、全国平均や類似団体平均と比較すると、高い値で横ばい状態に推移している。
　今後も管路の的確な実情把握に努めるとともに、効率的な更新を進めるため、資産管理（アセットマネジメント）計画を着実に実行して、長期的視点に立った老朽化対策の推進をすることが急務である。
【補足説明】
〇資産管理（アセットマネジメント）計画
　アセットマネジメント手法を用い、中長期の水道施設の更新需要や財政収支の見通しを立て、合理的な施設整備計画と収支バランスのとれた財政計画を策定するもの。
〇アセットマネジメント
　国の策定した水道ビジョンに掲げた「持続可能な水道事業」を実現するため、中長期的な視点に立ち、水道施設のライフサイクルコスト全体に渡って効率的かつ効果的に水道施設を管理運営する体系化された実践活動のこと。
　</t>
    <phoneticPr fontId="4"/>
  </si>
  <si>
    <r>
      <t>　企業経営に関する指標により、現時点では健全な経営を行っているものと判断できる。
　しかしながら、当市は、建設（更新）投資の財源を企業債に依存する割合が高く、一方で施設の老朽化が進んでいる。今後、老朽化に伴う更新費用（資本の再投入）の増加が見込まれるのに対し、その原資となる給水収益や減価償却費等の内部留保資金が減少傾向にあることから、今後も企業債に依存する割合が高くなることが想定される。
　今後は効率的な更新を進めるうえで、</t>
    </r>
    <r>
      <rPr>
        <sz val="11"/>
        <rFont val="ＭＳ ゴシック"/>
        <family val="3"/>
        <charset val="128"/>
      </rPr>
      <t>資産管理（アセットマネジメント）</t>
    </r>
    <r>
      <rPr>
        <sz val="11"/>
        <color theme="1"/>
        <rFont val="ＭＳ ゴシック"/>
        <family val="3"/>
        <charset val="128"/>
      </rPr>
      <t>計画を着実に実行し、費用の平準化を図りながら、健全な経営を維持することが最重要課題であると考える。
　</t>
    </r>
    <rPh sb="1" eb="3">
      <t>キギョウ</t>
    </rPh>
    <rPh sb="3" eb="5">
      <t>ケイエイ</t>
    </rPh>
    <rPh sb="6" eb="7">
      <t>カン</t>
    </rPh>
    <rPh sb="9" eb="11">
      <t>シヒョウ</t>
    </rPh>
    <rPh sb="15" eb="18">
      <t>ゲンジテン</t>
    </rPh>
    <rPh sb="20" eb="22">
      <t>ケンゼン</t>
    </rPh>
    <rPh sb="23" eb="25">
      <t>ケイエイ</t>
    </rPh>
    <rPh sb="26" eb="27">
      <t>オコナ</t>
    </rPh>
    <rPh sb="34" eb="36">
      <t>ハンダン</t>
    </rPh>
    <rPh sb="120" eb="122">
      <t>ミコ</t>
    </rPh>
    <rPh sb="137" eb="139">
      <t>キュウスイ</t>
    </rPh>
    <rPh sb="139" eb="141">
      <t>シュウエキ</t>
    </rPh>
    <rPh sb="158" eb="160">
      <t>ケイコウ</t>
    </rPh>
    <rPh sb="189" eb="191">
      <t>ソウテイ</t>
    </rPh>
    <rPh sb="197" eb="199">
      <t>コンゴ</t>
    </rPh>
    <rPh sb="214" eb="216">
      <t>シサン</t>
    </rPh>
    <rPh sb="216" eb="218">
      <t>カンリ</t>
    </rPh>
    <rPh sb="240" eb="242">
      <t>ヒヨウ</t>
    </rPh>
    <rPh sb="243" eb="246">
      <t>ヘイジュンカ</t>
    </rPh>
    <rPh sb="247" eb="248">
      <t>ハカ</t>
    </rPh>
    <rPh sb="253" eb="255">
      <t>ケンゼン</t>
    </rPh>
    <rPh sb="256" eb="258">
      <t>ケイエイ</t>
    </rPh>
    <rPh sb="259" eb="261">
      <t>イジ</t>
    </rPh>
    <rPh sb="266" eb="269">
      <t>サイジュウヨウ</t>
    </rPh>
    <rPh sb="269" eb="271">
      <t>カダイ</t>
    </rPh>
    <rPh sb="275" eb="276">
      <t>カンガ</t>
    </rPh>
    <phoneticPr fontId="7"/>
  </si>
  <si>
    <r>
      <t>　経常収支比率は100％以上を維持しており、給水収益による事業運営が成り立っていると言える。
　累積欠損金比率については、累積欠損金が発生しておらず、健全な経営状況にある。
　流動比率は全国平均や類似団体平均と比較すると低い値だが、100％を上回っていることから、短期的な債務に対する支払能力は有している。
　企業債残高対給水収益比率は類似団体と比較して高い数値で推移していることから、企業債の発行を減らしていく必要があるものと考えられる。
　料金回収率は100％以上を維持しており、類似団体と比較して高い数値で推移していることから、給水収益による事業運営が成り立っていると言える。
　</t>
    </r>
    <r>
      <rPr>
        <sz val="11"/>
        <rFont val="ＭＳ ゴシック"/>
        <family val="3"/>
        <charset val="128"/>
      </rPr>
      <t>給水原価は全国平均や類似団体平均を上回っており、今後も維持管理費等の削減を進めていく必要があるものと考えられる。</t>
    </r>
    <r>
      <rPr>
        <sz val="11"/>
        <color theme="1"/>
        <rFont val="ＭＳ ゴシック"/>
        <family val="3"/>
        <charset val="128"/>
      </rPr>
      <t xml:space="preserve">
　施設利用率が類似団体に比べ低い水準の原因として、水需要に対して過剰な施設能力を有していることが考えられる。将来の給水人口等を考察し、施設の統廃合、ダウンサイジング等を実施することで利用率を上げていく予定である。
　有収率が類似団体平均に比べ低い水準の原因として、法定耐用年数を超過する水道管からの漏水が考えられるため、漏水多発区域の漏水調査を重点的に行い、解消に取り組むことが急務である。</t>
    </r>
    <rPh sb="398" eb="399">
      <t>カンガ</t>
    </rPh>
    <rPh sb="434" eb="436">
      <t>ジッシ</t>
    </rPh>
    <rPh sb="441" eb="444">
      <t>リヨウリツ</t>
    </rPh>
    <rPh sb="445" eb="446">
      <t>ア</t>
    </rPh>
    <rPh sb="450" eb="45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</si>
</sst>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0.47</c:v>
                </c:pt>
                <c:pt idx="1">
                  <c:v>0.33</c:v>
                </c:pt>
                <c:pt idx="2">
                  <c:v>0.45</c:v>
                </c:pt>
                <c:pt idx="3">
                  <c:v>0.53</c:v>
                </c:pt>
                <c:pt idx="4">
                  <c:v>0.54</c:v>
                </c:pt>
              </c:numCache>
            </c:numRef>
          </c:val>
          <c:extLst>
            <c:ext xmlns:c16="http://schemas.microsoft.com/office/drawing/2014/chart" uri="{C3380CC4-5D6E-409C-BE32-E72D297353CC}">
              <c16:uniqueId val="{00000000-0FFB-4322-AA7F-22F6507208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0FFB-4322-AA7F-22F6507208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54.69</c:v>
                </c:pt>
                <c:pt idx="1">
                  <c:v>54.29</c:v>
                </c:pt>
                <c:pt idx="2">
                  <c:v>54.14</c:v>
                </c:pt>
                <c:pt idx="3">
                  <c:v>51.14</c:v>
                </c:pt>
                <c:pt idx="4">
                  <c:v>49.86</c:v>
                </c:pt>
              </c:numCache>
            </c:numRef>
          </c:val>
          <c:extLst>
            <c:ext xmlns:c16="http://schemas.microsoft.com/office/drawing/2014/chart" uri="{C3380CC4-5D6E-409C-BE32-E72D297353CC}">
              <c16:uniqueId val="{00000000-9CC4-4527-A726-7A173ED166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9CC4-4527-A726-7A173ED166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88.83</c:v>
                </c:pt>
                <c:pt idx="1">
                  <c:v>90.5</c:v>
                </c:pt>
                <c:pt idx="2">
                  <c:v>89.56</c:v>
                </c:pt>
                <c:pt idx="3">
                  <c:v>89.66</c:v>
                </c:pt>
                <c:pt idx="4">
                  <c:v>89.6</c:v>
                </c:pt>
              </c:numCache>
            </c:numRef>
          </c:val>
          <c:extLst>
            <c:ext xmlns:c16="http://schemas.microsoft.com/office/drawing/2014/chart" uri="{C3380CC4-5D6E-409C-BE32-E72D297353CC}">
              <c16:uniqueId val="{00000000-07E0-4E74-A7E2-29294D76C6C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07E0-4E74-A7E2-29294D76C6C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117.7</c:v>
                </c:pt>
                <c:pt idx="1">
                  <c:v>120.61</c:v>
                </c:pt>
                <c:pt idx="2">
                  <c:v>112.74</c:v>
                </c:pt>
                <c:pt idx="3">
                  <c:v>117.1</c:v>
                </c:pt>
                <c:pt idx="4">
                  <c:v>114.86</c:v>
                </c:pt>
              </c:numCache>
            </c:numRef>
          </c:val>
          <c:extLst>
            <c:ext xmlns:c16="http://schemas.microsoft.com/office/drawing/2014/chart" uri="{C3380CC4-5D6E-409C-BE32-E72D297353CC}">
              <c16:uniqueId val="{00000000-9B18-4195-BA62-A891CB2A26E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9B18-4195-BA62-A891CB2A26E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45.35</c:v>
                </c:pt>
                <c:pt idx="1">
                  <c:v>46.77</c:v>
                </c:pt>
                <c:pt idx="2">
                  <c:v>47.97</c:v>
                </c:pt>
                <c:pt idx="3">
                  <c:v>48.92</c:v>
                </c:pt>
                <c:pt idx="4">
                  <c:v>49.52</c:v>
                </c:pt>
              </c:numCache>
            </c:numRef>
          </c:val>
          <c:extLst>
            <c:ext xmlns:c16="http://schemas.microsoft.com/office/drawing/2014/chart" uri="{C3380CC4-5D6E-409C-BE32-E72D297353CC}">
              <c16:uniqueId val="{00000000-3EB3-4EAD-9DA0-B5D1BF961AF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3EB3-4EAD-9DA0-B5D1BF961AF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32.229999999999997</c:v>
                </c:pt>
                <c:pt idx="1">
                  <c:v>33.53</c:v>
                </c:pt>
                <c:pt idx="2">
                  <c:v>24.02</c:v>
                </c:pt>
                <c:pt idx="3">
                  <c:v>25.34</c:v>
                </c:pt>
                <c:pt idx="4">
                  <c:v>25.87</c:v>
                </c:pt>
              </c:numCache>
            </c:numRef>
          </c:val>
          <c:extLst>
            <c:ext xmlns:c16="http://schemas.microsoft.com/office/drawing/2014/chart" uri="{C3380CC4-5D6E-409C-BE32-E72D297353CC}">
              <c16:uniqueId val="{00000000-62A6-480C-8557-17323125C76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62A6-480C-8557-17323125C76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76-41F9-AAFA-C5F667462F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E876-41F9-AAFA-C5F667462F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138.54</c:v>
                </c:pt>
                <c:pt idx="1">
                  <c:v>175.6</c:v>
                </c:pt>
                <c:pt idx="2">
                  <c:v>200.26</c:v>
                </c:pt>
                <c:pt idx="3">
                  <c:v>219.1</c:v>
                </c:pt>
                <c:pt idx="4">
                  <c:v>224.22</c:v>
                </c:pt>
              </c:numCache>
            </c:numRef>
          </c:val>
          <c:extLst>
            <c:ext xmlns:c16="http://schemas.microsoft.com/office/drawing/2014/chart" uri="{C3380CC4-5D6E-409C-BE32-E72D297353CC}">
              <c16:uniqueId val="{00000000-29C4-4B03-85E1-A2E030C7EE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29C4-4B03-85E1-A2E030C7EE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449.97</c:v>
                </c:pt>
                <c:pt idx="1">
                  <c:v>434.24</c:v>
                </c:pt>
                <c:pt idx="2">
                  <c:v>427.81</c:v>
                </c:pt>
                <c:pt idx="3">
                  <c:v>426.15</c:v>
                </c:pt>
                <c:pt idx="4">
                  <c:v>426.17</c:v>
                </c:pt>
              </c:numCache>
            </c:numRef>
          </c:val>
          <c:extLst>
            <c:ext xmlns:c16="http://schemas.microsoft.com/office/drawing/2014/chart" uri="{C3380CC4-5D6E-409C-BE32-E72D297353CC}">
              <c16:uniqueId val="{00000000-E06E-49D6-A4F2-710A2E42FA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E06E-49D6-A4F2-710A2E42FA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112.16</c:v>
                </c:pt>
                <c:pt idx="1">
                  <c:v>115.18</c:v>
                </c:pt>
                <c:pt idx="2">
                  <c:v>106.84</c:v>
                </c:pt>
                <c:pt idx="3">
                  <c:v>110.59</c:v>
                </c:pt>
                <c:pt idx="4">
                  <c:v>109.29</c:v>
                </c:pt>
              </c:numCache>
            </c:numRef>
          </c:val>
          <c:extLst>
            <c:ext xmlns:c16="http://schemas.microsoft.com/office/drawing/2014/chart" uri="{C3380CC4-5D6E-409C-BE32-E72D297353CC}">
              <c16:uniqueId val="{00000000-4C90-4FDA-911D-BA4BF9E9B7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4C90-4FDA-911D-BA4BF9E9B7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188.5</c:v>
                </c:pt>
                <c:pt idx="1">
                  <c:v>182.28</c:v>
                </c:pt>
                <c:pt idx="2">
                  <c:v>197.27</c:v>
                </c:pt>
                <c:pt idx="3">
                  <c:v>190.66</c:v>
                </c:pt>
                <c:pt idx="4">
                  <c:v>194.19</c:v>
                </c:pt>
              </c:numCache>
            </c:numRef>
          </c:val>
          <c:extLst>
            <c:ext xmlns:c16="http://schemas.microsoft.com/office/drawing/2014/chart" uri="{C3380CC4-5D6E-409C-BE32-E72D297353CC}">
              <c16:uniqueId val="{00000000-E12E-49BC-A54F-A33047C7E5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E12E-49BC-A54F-A33047C7E5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40" zoomScaleNormal="4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データ!H6</f>
        <v>青森県　弘前市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6" t="str">
        <f>データ!$M$6</f>
        <v>非設置</v>
      </c>
      <c r="AE8" s="86"/>
      <c r="AF8" s="86"/>
      <c r="AG8" s="86"/>
      <c r="AH8" s="86"/>
      <c r="AI8" s="86"/>
      <c r="AJ8" s="86"/>
      <c r="AK8" s="4"/>
      <c r="AL8" s="74">
        <f>データ!$R$6</f>
        <v>170212</v>
      </c>
      <c r="AM8" s="74"/>
      <c r="AN8" s="74"/>
      <c r="AO8" s="74"/>
      <c r="AP8" s="74"/>
      <c r="AQ8" s="74"/>
      <c r="AR8" s="74"/>
      <c r="AS8" s="74"/>
      <c r="AT8" s="70">
        <f>データ!$S$6</f>
        <v>524.20000000000005</v>
      </c>
      <c r="AU8" s="71"/>
      <c r="AV8" s="71"/>
      <c r="AW8" s="71"/>
      <c r="AX8" s="71"/>
      <c r="AY8" s="71"/>
      <c r="AZ8" s="71"/>
      <c r="BA8" s="71"/>
      <c r="BB8" s="73">
        <f>データ!$T$6</f>
        <v>324.70999999999998</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2">
      <c r="A10" s="2"/>
      <c r="B10" s="70" t="str">
        <f>データ!$N$6</f>
        <v>-</v>
      </c>
      <c r="C10" s="71"/>
      <c r="D10" s="71"/>
      <c r="E10" s="71"/>
      <c r="F10" s="71"/>
      <c r="G10" s="71"/>
      <c r="H10" s="71"/>
      <c r="I10" s="70">
        <f>データ!$O$6</f>
        <v>52.06</v>
      </c>
      <c r="J10" s="71"/>
      <c r="K10" s="71"/>
      <c r="L10" s="71"/>
      <c r="M10" s="71"/>
      <c r="N10" s="71"/>
      <c r="O10" s="72"/>
      <c r="P10" s="73">
        <f>データ!$P$6</f>
        <v>97.87</v>
      </c>
      <c r="Q10" s="73"/>
      <c r="R10" s="73"/>
      <c r="S10" s="73"/>
      <c r="T10" s="73"/>
      <c r="U10" s="73"/>
      <c r="V10" s="73"/>
      <c r="W10" s="74">
        <f>データ!$Q$6</f>
        <v>3922</v>
      </c>
      <c r="X10" s="74"/>
      <c r="Y10" s="74"/>
      <c r="Z10" s="74"/>
      <c r="AA10" s="74"/>
      <c r="AB10" s="74"/>
      <c r="AC10" s="74"/>
      <c r="AD10" s="2"/>
      <c r="AE10" s="2"/>
      <c r="AF10" s="2"/>
      <c r="AG10" s="2"/>
      <c r="AH10" s="4"/>
      <c r="AI10" s="4"/>
      <c r="AJ10" s="4"/>
      <c r="AK10" s="4"/>
      <c r="AL10" s="74">
        <f>データ!$U$6</f>
        <v>165092</v>
      </c>
      <c r="AM10" s="74"/>
      <c r="AN10" s="74"/>
      <c r="AO10" s="74"/>
      <c r="AP10" s="74"/>
      <c r="AQ10" s="74"/>
      <c r="AR10" s="74"/>
      <c r="AS10" s="74"/>
      <c r="AT10" s="70">
        <f>データ!$V$6</f>
        <v>250.17</v>
      </c>
      <c r="AU10" s="71"/>
      <c r="AV10" s="71"/>
      <c r="AW10" s="71"/>
      <c r="AX10" s="71"/>
      <c r="AY10" s="71"/>
      <c r="AZ10" s="71"/>
      <c r="BA10" s="71"/>
      <c r="BB10" s="73">
        <f>データ!$W$6</f>
        <v>659.92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JAn/TWPmMNaLSMkoBrd+1iN7JUo2eFgMd+uRpASRSCQ1BnzPAh9A/h5S/gaCmUmZZP8lCg2APOnpZz1g/3wig==" saltValue="+DIhBLRVNN9tn3CmMnPU5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22021</v>
      </c>
      <c r="D6" s="34">
        <f t="shared" si="3"/>
        <v>46</v>
      </c>
      <c r="E6" s="34">
        <f t="shared" si="3"/>
        <v>1</v>
      </c>
      <c r="F6" s="34">
        <f t="shared" si="3"/>
        <v>0</v>
      </c>
      <c r="G6" s="34">
        <f t="shared" si="3"/>
        <v>1</v>
      </c>
      <c r="H6" s="34" t="str">
        <f t="shared" si="3"/>
        <v>青森県　弘前市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52.06</v>
      </c>
      <c r="P6" s="35">
        <f t="shared" si="3"/>
        <v>97.87</v>
      </c>
      <c r="Q6" s="35">
        <f t="shared" si="3"/>
        <v>3922</v>
      </c>
      <c r="R6" s="35">
        <f t="shared" si="3"/>
        <v>170212</v>
      </c>
      <c r="S6" s="35">
        <f t="shared" si="3"/>
        <v>524.20000000000005</v>
      </c>
      <c r="T6" s="35">
        <f t="shared" si="3"/>
        <v>324.70999999999998</v>
      </c>
      <c r="U6" s="35">
        <f t="shared" si="3"/>
        <v>165092</v>
      </c>
      <c r="V6" s="35">
        <f t="shared" si="3"/>
        <v>250.17</v>
      </c>
      <c r="W6" s="35">
        <f t="shared" si="3"/>
        <v>659.92</v>
      </c>
      <c r="X6" s="36">
        <f>IF(X7="",NA(),X7)</f>
        <v>117.7</v>
      </c>
      <c r="Y6" s="36">
        <f t="shared" ref="Y6:AG6" si="4">IF(Y7="",NA(),Y7)</f>
        <v>120.61</v>
      </c>
      <c r="Z6" s="36">
        <f t="shared" si="4"/>
        <v>112.74</v>
      </c>
      <c r="AA6" s="36">
        <f t="shared" si="4"/>
        <v>117.1</v>
      </c>
      <c r="AB6" s="36">
        <f t="shared" si="4"/>
        <v>114.86</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138.54</v>
      </c>
      <c r="AU6" s="36">
        <f t="shared" ref="AU6:BC6" si="6">IF(AU7="",NA(),AU7)</f>
        <v>175.6</v>
      </c>
      <c r="AV6" s="36">
        <f t="shared" si="6"/>
        <v>200.26</v>
      </c>
      <c r="AW6" s="36">
        <f t="shared" si="6"/>
        <v>219.1</v>
      </c>
      <c r="AX6" s="36">
        <f t="shared" si="6"/>
        <v>224.22</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449.97</v>
      </c>
      <c r="BF6" s="36">
        <f t="shared" ref="BF6:BN6" si="7">IF(BF7="",NA(),BF7)</f>
        <v>434.24</v>
      </c>
      <c r="BG6" s="36">
        <f t="shared" si="7"/>
        <v>427.81</v>
      </c>
      <c r="BH6" s="36">
        <f t="shared" si="7"/>
        <v>426.15</v>
      </c>
      <c r="BI6" s="36">
        <f t="shared" si="7"/>
        <v>426.17</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112.16</v>
      </c>
      <c r="BQ6" s="36">
        <f t="shared" ref="BQ6:BY6" si="8">IF(BQ7="",NA(),BQ7)</f>
        <v>115.18</v>
      </c>
      <c r="BR6" s="36">
        <f t="shared" si="8"/>
        <v>106.84</v>
      </c>
      <c r="BS6" s="36">
        <f t="shared" si="8"/>
        <v>110.59</v>
      </c>
      <c r="BT6" s="36">
        <f t="shared" si="8"/>
        <v>109.29</v>
      </c>
      <c r="BU6" s="36">
        <f t="shared" si="8"/>
        <v>106.4</v>
      </c>
      <c r="BV6" s="36">
        <f t="shared" si="8"/>
        <v>107.61</v>
      </c>
      <c r="BW6" s="36">
        <f t="shared" si="8"/>
        <v>106.02</v>
      </c>
      <c r="BX6" s="36">
        <f t="shared" si="8"/>
        <v>104.84</v>
      </c>
      <c r="BY6" s="36">
        <f t="shared" si="8"/>
        <v>106.11</v>
      </c>
      <c r="BZ6" s="35" t="str">
        <f>IF(BZ7="","",IF(BZ7="-","【-】","【"&amp;SUBSTITUTE(TEXT(BZ7,"#,##0.00"),"-","△")&amp;"】"))</f>
        <v>【103.24】</v>
      </c>
      <c r="CA6" s="36">
        <f>IF(CA7="",NA(),CA7)</f>
        <v>188.5</v>
      </c>
      <c r="CB6" s="36">
        <f t="shared" ref="CB6:CJ6" si="9">IF(CB7="",NA(),CB7)</f>
        <v>182.28</v>
      </c>
      <c r="CC6" s="36">
        <f t="shared" si="9"/>
        <v>197.27</v>
      </c>
      <c r="CD6" s="36">
        <f t="shared" si="9"/>
        <v>190.66</v>
      </c>
      <c r="CE6" s="36">
        <f t="shared" si="9"/>
        <v>194.19</v>
      </c>
      <c r="CF6" s="36">
        <f t="shared" si="9"/>
        <v>156.29</v>
      </c>
      <c r="CG6" s="36">
        <f t="shared" si="9"/>
        <v>155.69</v>
      </c>
      <c r="CH6" s="36">
        <f t="shared" si="9"/>
        <v>158.6</v>
      </c>
      <c r="CI6" s="36">
        <f t="shared" si="9"/>
        <v>161.82</v>
      </c>
      <c r="CJ6" s="36">
        <f t="shared" si="9"/>
        <v>161.03</v>
      </c>
      <c r="CK6" s="35" t="str">
        <f>IF(CK7="","",IF(CK7="-","【-】","【"&amp;SUBSTITUTE(TEXT(CK7,"#,##0.00"),"-","△")&amp;"】"))</f>
        <v>【168.38】</v>
      </c>
      <c r="CL6" s="36">
        <f>IF(CL7="",NA(),CL7)</f>
        <v>54.69</v>
      </c>
      <c r="CM6" s="36">
        <f t="shared" ref="CM6:CU6" si="10">IF(CM7="",NA(),CM7)</f>
        <v>54.29</v>
      </c>
      <c r="CN6" s="36">
        <f t="shared" si="10"/>
        <v>54.14</v>
      </c>
      <c r="CO6" s="36">
        <f t="shared" si="10"/>
        <v>51.14</v>
      </c>
      <c r="CP6" s="36">
        <f t="shared" si="10"/>
        <v>49.86</v>
      </c>
      <c r="CQ6" s="36">
        <f t="shared" si="10"/>
        <v>62.34</v>
      </c>
      <c r="CR6" s="36">
        <f t="shared" si="10"/>
        <v>62.46</v>
      </c>
      <c r="CS6" s="36">
        <f t="shared" si="10"/>
        <v>62.88</v>
      </c>
      <c r="CT6" s="36">
        <f t="shared" si="10"/>
        <v>62.32</v>
      </c>
      <c r="CU6" s="36">
        <f t="shared" si="10"/>
        <v>61.71</v>
      </c>
      <c r="CV6" s="35" t="str">
        <f>IF(CV7="","",IF(CV7="-","【-】","【"&amp;SUBSTITUTE(TEXT(CV7,"#,##0.00"),"-","△")&amp;"】"))</f>
        <v>【60.00】</v>
      </c>
      <c r="CW6" s="36">
        <f>IF(CW7="",NA(),CW7)</f>
        <v>88.83</v>
      </c>
      <c r="CX6" s="36">
        <f t="shared" ref="CX6:DF6" si="11">IF(CX7="",NA(),CX7)</f>
        <v>90.5</v>
      </c>
      <c r="CY6" s="36">
        <f t="shared" si="11"/>
        <v>89.56</v>
      </c>
      <c r="CZ6" s="36">
        <f t="shared" si="11"/>
        <v>89.66</v>
      </c>
      <c r="DA6" s="36">
        <f t="shared" si="11"/>
        <v>89.6</v>
      </c>
      <c r="DB6" s="36">
        <f t="shared" si="11"/>
        <v>90.15</v>
      </c>
      <c r="DC6" s="36">
        <f t="shared" si="11"/>
        <v>90.62</v>
      </c>
      <c r="DD6" s="36">
        <f t="shared" si="11"/>
        <v>90.13</v>
      </c>
      <c r="DE6" s="36">
        <f t="shared" si="11"/>
        <v>90.19</v>
      </c>
      <c r="DF6" s="36">
        <f t="shared" si="11"/>
        <v>90.03</v>
      </c>
      <c r="DG6" s="35" t="str">
        <f>IF(DG7="","",IF(DG7="-","【-】","【"&amp;SUBSTITUTE(TEXT(DG7,"#,##0.00"),"-","△")&amp;"】"))</f>
        <v>【89.80】</v>
      </c>
      <c r="DH6" s="36">
        <f>IF(DH7="",NA(),DH7)</f>
        <v>45.35</v>
      </c>
      <c r="DI6" s="36">
        <f t="shared" ref="DI6:DQ6" si="12">IF(DI7="",NA(),DI7)</f>
        <v>46.77</v>
      </c>
      <c r="DJ6" s="36">
        <f t="shared" si="12"/>
        <v>47.97</v>
      </c>
      <c r="DK6" s="36">
        <f t="shared" si="12"/>
        <v>48.92</v>
      </c>
      <c r="DL6" s="36">
        <f t="shared" si="12"/>
        <v>49.52</v>
      </c>
      <c r="DM6" s="36">
        <f t="shared" si="12"/>
        <v>47.37</v>
      </c>
      <c r="DN6" s="36">
        <f t="shared" si="12"/>
        <v>48.01</v>
      </c>
      <c r="DO6" s="36">
        <f t="shared" si="12"/>
        <v>48.01</v>
      </c>
      <c r="DP6" s="36">
        <f t="shared" si="12"/>
        <v>48.86</v>
      </c>
      <c r="DQ6" s="36">
        <f t="shared" si="12"/>
        <v>49.6</v>
      </c>
      <c r="DR6" s="35" t="str">
        <f>IF(DR7="","",IF(DR7="-","【-】","【"&amp;SUBSTITUTE(TEXT(DR7,"#,##0.00"),"-","△")&amp;"】"))</f>
        <v>【49.59】</v>
      </c>
      <c r="DS6" s="36">
        <f>IF(DS7="",NA(),DS7)</f>
        <v>32.229999999999997</v>
      </c>
      <c r="DT6" s="36">
        <f t="shared" ref="DT6:EB6" si="13">IF(DT7="",NA(),DT7)</f>
        <v>33.53</v>
      </c>
      <c r="DU6" s="36">
        <f t="shared" si="13"/>
        <v>24.02</v>
      </c>
      <c r="DV6" s="36">
        <f t="shared" si="13"/>
        <v>25.34</v>
      </c>
      <c r="DW6" s="36">
        <f t="shared" si="13"/>
        <v>25.87</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0.47</v>
      </c>
      <c r="EE6" s="36">
        <f t="shared" ref="EE6:EM6" si="14">IF(EE7="",NA(),EE7)</f>
        <v>0.33</v>
      </c>
      <c r="EF6" s="36">
        <f t="shared" si="14"/>
        <v>0.45</v>
      </c>
      <c r="EG6" s="36">
        <f t="shared" si="14"/>
        <v>0.53</v>
      </c>
      <c r="EH6" s="36">
        <f t="shared" si="14"/>
        <v>0.54</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2">
      <c r="A7" s="29"/>
      <c r="B7" s="38">
        <v>2019</v>
      </c>
      <c r="C7" s="38">
        <v>22021</v>
      </c>
      <c r="D7" s="38">
        <v>46</v>
      </c>
      <c r="E7" s="38">
        <v>1</v>
      </c>
      <c r="F7" s="38">
        <v>0</v>
      </c>
      <c r="G7" s="38">
        <v>1</v>
      </c>
      <c r="H7" s="38" t="s">
        <v>93</v>
      </c>
      <c r="I7" s="38" t="s">
        <v>94</v>
      </c>
      <c r="J7" s="38" t="s">
        <v>95</v>
      </c>
      <c r="K7" s="38" t="s">
        <v>96</v>
      </c>
      <c r="L7" s="38" t="s">
        <v>97</v>
      </c>
      <c r="M7" s="38" t="s">
        <v>98</v>
      </c>
      <c r="N7" s="39" t="s">
        <v>99</v>
      </c>
      <c r="O7" s="39">
        <v>52.06</v>
      </c>
      <c r="P7" s="39">
        <v>97.87</v>
      </c>
      <c r="Q7" s="39">
        <v>3922</v>
      </c>
      <c r="R7" s="39">
        <v>170212</v>
      </c>
      <c r="S7" s="39">
        <v>524.20000000000005</v>
      </c>
      <c r="T7" s="39">
        <v>324.70999999999998</v>
      </c>
      <c r="U7" s="39">
        <v>165092</v>
      </c>
      <c r="V7" s="39">
        <v>250.17</v>
      </c>
      <c r="W7" s="39">
        <v>659.92</v>
      </c>
      <c r="X7" s="39">
        <v>117.7</v>
      </c>
      <c r="Y7" s="39">
        <v>120.61</v>
      </c>
      <c r="Z7" s="39">
        <v>112.74</v>
      </c>
      <c r="AA7" s="39">
        <v>117.1</v>
      </c>
      <c r="AB7" s="39">
        <v>114.86</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138.54</v>
      </c>
      <c r="AU7" s="39">
        <v>175.6</v>
      </c>
      <c r="AV7" s="39">
        <v>200.26</v>
      </c>
      <c r="AW7" s="39">
        <v>219.1</v>
      </c>
      <c r="AX7" s="39">
        <v>224.22</v>
      </c>
      <c r="AY7" s="39">
        <v>299.44</v>
      </c>
      <c r="AZ7" s="39">
        <v>311.99</v>
      </c>
      <c r="BA7" s="39">
        <v>307.83</v>
      </c>
      <c r="BB7" s="39">
        <v>318.89</v>
      </c>
      <c r="BC7" s="39">
        <v>309.10000000000002</v>
      </c>
      <c r="BD7" s="39">
        <v>264.97000000000003</v>
      </c>
      <c r="BE7" s="39">
        <v>449.97</v>
      </c>
      <c r="BF7" s="39">
        <v>434.24</v>
      </c>
      <c r="BG7" s="39">
        <v>427.81</v>
      </c>
      <c r="BH7" s="39">
        <v>426.15</v>
      </c>
      <c r="BI7" s="39">
        <v>426.17</v>
      </c>
      <c r="BJ7" s="39">
        <v>298.08999999999997</v>
      </c>
      <c r="BK7" s="39">
        <v>291.77999999999997</v>
      </c>
      <c r="BL7" s="39">
        <v>295.44</v>
      </c>
      <c r="BM7" s="39">
        <v>290.07</v>
      </c>
      <c r="BN7" s="39">
        <v>290.42</v>
      </c>
      <c r="BO7" s="39">
        <v>266.61</v>
      </c>
      <c r="BP7" s="39">
        <v>112.16</v>
      </c>
      <c r="BQ7" s="39">
        <v>115.18</v>
      </c>
      <c r="BR7" s="39">
        <v>106.84</v>
      </c>
      <c r="BS7" s="39">
        <v>110.59</v>
      </c>
      <c r="BT7" s="39">
        <v>109.29</v>
      </c>
      <c r="BU7" s="39">
        <v>106.4</v>
      </c>
      <c r="BV7" s="39">
        <v>107.61</v>
      </c>
      <c r="BW7" s="39">
        <v>106.02</v>
      </c>
      <c r="BX7" s="39">
        <v>104.84</v>
      </c>
      <c r="BY7" s="39">
        <v>106.11</v>
      </c>
      <c r="BZ7" s="39">
        <v>103.24</v>
      </c>
      <c r="CA7" s="39">
        <v>188.5</v>
      </c>
      <c r="CB7" s="39">
        <v>182.28</v>
      </c>
      <c r="CC7" s="39">
        <v>197.27</v>
      </c>
      <c r="CD7" s="39">
        <v>190.66</v>
      </c>
      <c r="CE7" s="39">
        <v>194.19</v>
      </c>
      <c r="CF7" s="39">
        <v>156.29</v>
      </c>
      <c r="CG7" s="39">
        <v>155.69</v>
      </c>
      <c r="CH7" s="39">
        <v>158.6</v>
      </c>
      <c r="CI7" s="39">
        <v>161.82</v>
      </c>
      <c r="CJ7" s="39">
        <v>161.03</v>
      </c>
      <c r="CK7" s="39">
        <v>168.38</v>
      </c>
      <c r="CL7" s="39">
        <v>54.69</v>
      </c>
      <c r="CM7" s="39">
        <v>54.29</v>
      </c>
      <c r="CN7" s="39">
        <v>54.14</v>
      </c>
      <c r="CO7" s="39">
        <v>51.14</v>
      </c>
      <c r="CP7" s="39">
        <v>49.86</v>
      </c>
      <c r="CQ7" s="39">
        <v>62.34</v>
      </c>
      <c r="CR7" s="39">
        <v>62.46</v>
      </c>
      <c r="CS7" s="39">
        <v>62.88</v>
      </c>
      <c r="CT7" s="39">
        <v>62.32</v>
      </c>
      <c r="CU7" s="39">
        <v>61.71</v>
      </c>
      <c r="CV7" s="39">
        <v>60</v>
      </c>
      <c r="CW7" s="39">
        <v>88.83</v>
      </c>
      <c r="CX7" s="39">
        <v>90.5</v>
      </c>
      <c r="CY7" s="39">
        <v>89.56</v>
      </c>
      <c r="CZ7" s="39">
        <v>89.66</v>
      </c>
      <c r="DA7" s="39">
        <v>89.6</v>
      </c>
      <c r="DB7" s="39">
        <v>90.15</v>
      </c>
      <c r="DC7" s="39">
        <v>90.62</v>
      </c>
      <c r="DD7" s="39">
        <v>90.13</v>
      </c>
      <c r="DE7" s="39">
        <v>90.19</v>
      </c>
      <c r="DF7" s="39">
        <v>90.03</v>
      </c>
      <c r="DG7" s="39">
        <v>89.8</v>
      </c>
      <c r="DH7" s="39">
        <v>45.35</v>
      </c>
      <c r="DI7" s="39">
        <v>46.77</v>
      </c>
      <c r="DJ7" s="39">
        <v>47.97</v>
      </c>
      <c r="DK7" s="39">
        <v>48.92</v>
      </c>
      <c r="DL7" s="39">
        <v>49.52</v>
      </c>
      <c r="DM7" s="39">
        <v>47.37</v>
      </c>
      <c r="DN7" s="39">
        <v>48.01</v>
      </c>
      <c r="DO7" s="39">
        <v>48.01</v>
      </c>
      <c r="DP7" s="39">
        <v>48.86</v>
      </c>
      <c r="DQ7" s="39">
        <v>49.6</v>
      </c>
      <c r="DR7" s="39">
        <v>49.59</v>
      </c>
      <c r="DS7" s="39">
        <v>32.229999999999997</v>
      </c>
      <c r="DT7" s="39">
        <v>33.53</v>
      </c>
      <c r="DU7" s="39">
        <v>24.02</v>
      </c>
      <c r="DV7" s="39">
        <v>25.34</v>
      </c>
      <c r="DW7" s="39">
        <v>25.87</v>
      </c>
      <c r="DX7" s="39">
        <v>14.27</v>
      </c>
      <c r="DY7" s="39">
        <v>16.170000000000002</v>
      </c>
      <c r="DZ7" s="39">
        <v>16.600000000000001</v>
      </c>
      <c r="EA7" s="39">
        <v>18.510000000000002</v>
      </c>
      <c r="EB7" s="39">
        <v>20.49</v>
      </c>
      <c r="EC7" s="39">
        <v>19.440000000000001</v>
      </c>
      <c r="ED7" s="39">
        <v>0.47</v>
      </c>
      <c r="EE7" s="39">
        <v>0.33</v>
      </c>
      <c r="EF7" s="39">
        <v>0.45</v>
      </c>
      <c r="EG7" s="39">
        <v>0.53</v>
      </c>
      <c r="EH7" s="39">
        <v>0.54</v>
      </c>
      <c r="EI7" s="39">
        <v>0.67</v>
      </c>
      <c r="EJ7" s="39">
        <v>0.67</v>
      </c>
      <c r="EK7" s="39">
        <v>0.65</v>
      </c>
      <c r="EL7" s="39">
        <v>0.7</v>
      </c>
      <c r="EM7" s="39">
        <v>0.72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2021-02-01T10:52:59Z</cp:lastPrinted>
  <dcterms:modified xsi:type="dcterms:W3CDTF">2021-02-01T10:53:01Z</dcterms:modified>
</cp:coreProperties>
</file>