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C:\Users\2947\Desktop\"/>
    </mc:Choice>
  </mc:AlternateContent>
  <xr:revisionPtr revIDLastSave="0" documentId="13_ncr:1_{1726B40E-632E-4AC1-9364-783FCA76B10D}" xr6:coauthVersionLast="46" xr6:coauthVersionMax="46" xr10:uidLastSave="{00000000-0000-0000-0000-000000000000}"/>
  <workbookProtection workbookAlgorithmName="SHA-512" workbookHashValue="ddR+W9uiq/vb+DVOaw44Ml3D/u4xKYGWnb8eYlE4jlZlaynx6qgYR/0S2fbEvr/elpCQR3YzcU+a5AMArZdzTA==" workbookSaltValue="vr1dGS3s2i/zV90z1aF8sQ=="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AL8" i="4" s="1"/>
  <c r="R6" i="5"/>
  <c r="AD10" i="4" s="1"/>
  <c r="Q6" i="5"/>
  <c r="P6" i="5"/>
  <c r="O6" i="5"/>
  <c r="N6" i="5"/>
  <c r="B10" i="4" s="1"/>
  <c r="M6" i="5"/>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H85" i="4"/>
  <c r="G85" i="4"/>
  <c r="BB10" i="4"/>
  <c r="W10" i="4"/>
  <c r="P10" i="4"/>
  <c r="I10" i="4"/>
  <c r="AT8" i="4"/>
  <c r="AD8" i="4"/>
  <c r="W8" i="4"/>
  <c r="P8" i="4"/>
  <c r="B6" i="4"/>
</calcChain>
</file>

<file path=xl/sharedStrings.xml><?xml version="1.0" encoding="utf-8"?>
<sst xmlns="http://schemas.openxmlformats.org/spreadsheetml/2006/main" count="231" uniqueCount="118">
  <si>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</si>
  <si>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</si>
  <si>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</si>
  <si>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</si>
  <si>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</si>
  <si>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</si>
  <si>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</si>
  <si>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</si>
  <si>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</si>
  <si>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</si>
  <si>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</si>
  <si>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</si>
  <si>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</si>
  <si>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</si>
  <si>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</si>
  <si>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</si>
  <si>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</si>
  <si>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</si>
  <si>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</si>
  <si>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</si>
  <si>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</si>
  <si>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</si>
  <si>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</si>
  <si>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</si>
  <si>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</si>
  <si>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</si>
  <si>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</si>
  <si>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</si>
  <si>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</si>
  <si>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</si>
  <si>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</si>
  <si>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</si>
  <si>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</si>
  <si>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</si>
  <si>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</si>
  <si>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</si>
  <si>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</si>
  <si>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</si>
  <si>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</si>
  <si>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</si>
  <si>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</si>
  <si>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</si>
  <si>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</si>
  <si>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</si>
  <si>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</si>
  <si>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</si>
  <si>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</si>
  <si>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</si>
  <si>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</si>
  <si>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</si>
  <si>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</si>
  <si>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</si>
  <si>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</si>
  <si>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</si>
  <si>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</si>
  <si>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</si>
  <si>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</si>
  <si>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</si>
  <si>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</si>
  <si>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</si>
  <si>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</si>
  <si>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</si>
  <si>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</si>
  <si>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</si>
  <si>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</si>
  <si>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</si>
  <si>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</si>
  <si>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</si>
  <si>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</si>
  <si>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</si>
  <si>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</si>
  <si>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</si>
  <si>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</si>
  <si>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</si>
  <si>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</si>
  <si>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</si>
  <si>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</si>
  <si>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</si>
  <si>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</si>
  <si>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</si>
  <si>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</si>
  <si>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</si>
  <si>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</si>
  <si>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</si>
  <si>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</si>
  <si>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</si>
  <si>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</si>
  <si>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</si>
  <si>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</si>
  <si>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</si>
  <si>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</si>
  <si>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</si>
  <si>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</si>
  <si>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</si>
  <si>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</si>
  <si>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</si>
  <si>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弘前市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</si>
  <si>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</si>
  <si>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</si>
  <si>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</si>
  <si>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</si>
  <si>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</si>
  <si>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</si>
  <si>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</si>
  <si>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</si>
  <si>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</si>
  <si>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</si>
  <si>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</si>
  <si>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</si>
  <si>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</si>
  <si>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</si>
  <si>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</si>
  <si>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</si>
  <si>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</si>
  <si>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</si>
  <si>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xml:space="preserve">  今後は人口減少に伴い使用料収入も減少していくことから、公共下水道事業の負担とならないように督励活動の強化による水洗化率の向上、できる限りの維持管理費用の削減と老朽化した施設等についても、適正な維持管理を行いながら計画的な更新を行っていくことが必要である。
</t>
  </si>
  <si>
    <t xml:space="preserve">  老朽化の状況については、類似団体と比較すると有形固定資産減価償却率はやや高くなっているものの、管渠老朽化率についても対象となる管渠が発生していないことから、現状では施設等の改築・更新は必要ないと考えられる。
  しかし、今後施設等の老朽化が進み改築・更新が必要となった際には一気に費用が増加しないように計画的に更新していくことに留意しなければならない。</t>
    <rPh sb="38" eb="39">
      <t>タカ</t>
    </rPh>
    <phoneticPr fontId="4"/>
  </si>
  <si>
    <t>　農業集落排水事業では、経常収支比率はほぼ横ばいで推移しており、累積欠損金比率は類似団体と比較して高い傾向にある。しかし、下水道事業全体で見ると平成28年度に累積欠損金が解消され、収支は安定している。
　企業債残高については、平成27年度から新規に未整備地区の整備を開始したため企業債残高が増加し、比率は横ばいで推移すると考えられるが、投資対象の費用対効果の精査と効率的な施設整備を基本として、可能な限り費用を抑制し、将来の投資に備える財源確保に努めたい。
  また当市では事業ごとの経営状況により、使用料をそれぞれに設定するのでは結果的に実施された事業の不採算部分の責任を地域住民が負わされ、料金格差が生じることで住居地域による不公平感が否めないため、統一の料金設定を採用している。
  そのため事業ごとに分析すると経営状況はあまり好ましくないが、下水道事業全体で考えると概ね健全な経営状況にあると言える。
  農業集落排水事業に関しては、水洗化率の伸びが良いとは言えないので、水洗化率向上に向けた督励活動の強化が必要である。</t>
    <rPh sb="21" eb="22">
      <t>ヨコ</t>
    </rPh>
    <rPh sb="25" eb="27">
      <t>スイイ</t>
    </rPh>
    <rPh sb="203" eb="205">
      <t>ヒヨウ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</si>
</sst>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02A-4FE5-A2B1-A94AD093A1C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902A-4FE5-A2B1-A94AD093A1C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44.5</c:v>
                </c:pt>
                <c:pt idx="1">
                  <c:v>45.05</c:v>
                </c:pt>
                <c:pt idx="2">
                  <c:v>47.23</c:v>
                </c:pt>
                <c:pt idx="3">
                  <c:v>45.99</c:v>
                </c:pt>
                <c:pt idx="4">
                  <c:v>48.26</c:v>
                </c:pt>
              </c:numCache>
            </c:numRef>
          </c:val>
          <c:extLst>
            <c:ext xmlns:c16="http://schemas.microsoft.com/office/drawing/2014/chart" uri="{C3380CC4-5D6E-409C-BE32-E72D297353CC}">
              <c16:uniqueId val="{00000000-4D38-49EA-8B13-02D39A0719D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54.06</c:v>
                </c:pt>
              </c:numCache>
            </c:numRef>
          </c:val>
          <c:smooth val="0"/>
          <c:extLst>
            <c:ext xmlns:c16="http://schemas.microsoft.com/office/drawing/2014/chart" uri="{C3380CC4-5D6E-409C-BE32-E72D297353CC}">
              <c16:uniqueId val="{00000001-4D38-49EA-8B13-02D39A0719D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67.16</c:v>
                </c:pt>
                <c:pt idx="1">
                  <c:v>68.209999999999994</c:v>
                </c:pt>
                <c:pt idx="2">
                  <c:v>68.819999999999993</c:v>
                </c:pt>
                <c:pt idx="3">
                  <c:v>70.27</c:v>
                </c:pt>
                <c:pt idx="4">
                  <c:v>70.650000000000006</c:v>
                </c:pt>
              </c:numCache>
            </c:numRef>
          </c:val>
          <c:extLst>
            <c:ext xmlns:c16="http://schemas.microsoft.com/office/drawing/2014/chart" uri="{C3380CC4-5D6E-409C-BE32-E72D297353CC}">
              <c16:uniqueId val="{00000000-0DC3-4845-BA5D-F270CE6B129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90.11</c:v>
                </c:pt>
              </c:numCache>
            </c:numRef>
          </c:val>
          <c:smooth val="0"/>
          <c:extLst>
            <c:ext xmlns:c16="http://schemas.microsoft.com/office/drawing/2014/chart" uri="{C3380CC4-5D6E-409C-BE32-E72D297353CC}">
              <c16:uniqueId val="{00000001-0DC3-4845-BA5D-F270CE6B129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86.2</c:v>
                </c:pt>
                <c:pt idx="1">
                  <c:v>86.92</c:v>
                </c:pt>
                <c:pt idx="2">
                  <c:v>84.32</c:v>
                </c:pt>
                <c:pt idx="3">
                  <c:v>79.790000000000006</c:v>
                </c:pt>
                <c:pt idx="4">
                  <c:v>76.510000000000005</c:v>
                </c:pt>
              </c:numCache>
            </c:numRef>
          </c:val>
          <c:extLst>
            <c:ext xmlns:c16="http://schemas.microsoft.com/office/drawing/2014/chart" uri="{C3380CC4-5D6E-409C-BE32-E72D297353CC}">
              <c16:uniqueId val="{00000000-F955-4473-BA0F-C0D440A5948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99.64</c:v>
                </c:pt>
                <c:pt idx="1">
                  <c:v>99.66</c:v>
                </c:pt>
                <c:pt idx="2">
                  <c:v>100.95</c:v>
                </c:pt>
                <c:pt idx="3">
                  <c:v>101.77</c:v>
                </c:pt>
                <c:pt idx="4">
                  <c:v>101.91</c:v>
                </c:pt>
              </c:numCache>
            </c:numRef>
          </c:val>
          <c:smooth val="0"/>
          <c:extLst>
            <c:ext xmlns:c16="http://schemas.microsoft.com/office/drawing/2014/chart" uri="{C3380CC4-5D6E-409C-BE32-E72D297353CC}">
              <c16:uniqueId val="{00000001-F955-4473-BA0F-C0D440A5948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22.97</c:v>
                </c:pt>
                <c:pt idx="1">
                  <c:v>25.23</c:v>
                </c:pt>
                <c:pt idx="2">
                  <c:v>27.44</c:v>
                </c:pt>
                <c:pt idx="3">
                  <c:v>29.51</c:v>
                </c:pt>
                <c:pt idx="4">
                  <c:v>31.76</c:v>
                </c:pt>
              </c:numCache>
            </c:numRef>
          </c:val>
          <c:extLst>
            <c:ext xmlns:c16="http://schemas.microsoft.com/office/drawing/2014/chart" uri="{C3380CC4-5D6E-409C-BE32-E72D297353CC}">
              <c16:uniqueId val="{00000000-A09F-44A3-9CA0-56ECFD806FB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22.41</c:v>
                </c:pt>
                <c:pt idx="1">
                  <c:v>22.9</c:v>
                </c:pt>
                <c:pt idx="2">
                  <c:v>24.87</c:v>
                </c:pt>
                <c:pt idx="3">
                  <c:v>24.13</c:v>
                </c:pt>
                <c:pt idx="4">
                  <c:v>28.19</c:v>
                </c:pt>
              </c:numCache>
            </c:numRef>
          </c:val>
          <c:smooth val="0"/>
          <c:extLst>
            <c:ext xmlns:c16="http://schemas.microsoft.com/office/drawing/2014/chart" uri="{C3380CC4-5D6E-409C-BE32-E72D297353CC}">
              <c16:uniqueId val="{00000001-A09F-44A3-9CA0-56ECFD806FB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EE7-4636-A086-12E8F9C7E87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EE7-4636-A086-12E8F9C7E87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431.22</c:v>
                </c:pt>
                <c:pt idx="1">
                  <c:v>493.11</c:v>
                </c:pt>
                <c:pt idx="2">
                  <c:v>563.92999999999995</c:v>
                </c:pt>
                <c:pt idx="3">
                  <c:v>655.58</c:v>
                </c:pt>
                <c:pt idx="4">
                  <c:v>741.22</c:v>
                </c:pt>
              </c:numCache>
            </c:numRef>
          </c:val>
          <c:extLst>
            <c:ext xmlns:c16="http://schemas.microsoft.com/office/drawing/2014/chart" uri="{C3380CC4-5D6E-409C-BE32-E72D297353CC}">
              <c16:uniqueId val="{00000000-7BE0-4A16-8771-C032F62813E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214.61</c:v>
                </c:pt>
                <c:pt idx="1">
                  <c:v>225.39</c:v>
                </c:pt>
                <c:pt idx="2">
                  <c:v>224.04</c:v>
                </c:pt>
                <c:pt idx="3">
                  <c:v>227.4</c:v>
                </c:pt>
                <c:pt idx="4">
                  <c:v>127.98</c:v>
                </c:pt>
              </c:numCache>
            </c:numRef>
          </c:val>
          <c:smooth val="0"/>
          <c:extLst>
            <c:ext xmlns:c16="http://schemas.microsoft.com/office/drawing/2014/chart" uri="{C3380CC4-5D6E-409C-BE32-E72D297353CC}">
              <c16:uniqueId val="{00000001-7BE0-4A16-8771-C032F62813E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1.73</c:v>
                </c:pt>
                <c:pt idx="1">
                  <c:v>2.46</c:v>
                </c:pt>
                <c:pt idx="2">
                  <c:v>13.15</c:v>
                </c:pt>
                <c:pt idx="3">
                  <c:v>10.77</c:v>
                </c:pt>
                <c:pt idx="4">
                  <c:v>7.71</c:v>
                </c:pt>
              </c:numCache>
            </c:numRef>
          </c:val>
          <c:extLst>
            <c:ext xmlns:c16="http://schemas.microsoft.com/office/drawing/2014/chart" uri="{C3380CC4-5D6E-409C-BE32-E72D297353CC}">
              <c16:uniqueId val="{00000000-7901-4AD7-845A-D269E914B27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29.45</c:v>
                </c:pt>
                <c:pt idx="1">
                  <c:v>31.84</c:v>
                </c:pt>
                <c:pt idx="2">
                  <c:v>29.91</c:v>
                </c:pt>
                <c:pt idx="3">
                  <c:v>29.54</c:v>
                </c:pt>
                <c:pt idx="4">
                  <c:v>44.14</c:v>
                </c:pt>
              </c:numCache>
            </c:numRef>
          </c:val>
          <c:smooth val="0"/>
          <c:extLst>
            <c:ext xmlns:c16="http://schemas.microsoft.com/office/drawing/2014/chart" uri="{C3380CC4-5D6E-409C-BE32-E72D297353CC}">
              <c16:uniqueId val="{00000001-7901-4AD7-845A-D269E914B27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3321.46</c:v>
                </c:pt>
                <c:pt idx="1">
                  <c:v>3274</c:v>
                </c:pt>
                <c:pt idx="2">
                  <c:v>3248.53</c:v>
                </c:pt>
                <c:pt idx="3">
                  <c:v>3259.35</c:v>
                </c:pt>
                <c:pt idx="4">
                  <c:v>3094.58</c:v>
                </c:pt>
              </c:numCache>
            </c:numRef>
          </c:val>
          <c:extLst>
            <c:ext xmlns:c16="http://schemas.microsoft.com/office/drawing/2014/chart" uri="{C3380CC4-5D6E-409C-BE32-E72D297353CC}">
              <c16:uniqueId val="{00000000-59A0-4A42-B998-64614A87EAE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654.71</c:v>
                </c:pt>
              </c:numCache>
            </c:numRef>
          </c:val>
          <c:smooth val="0"/>
          <c:extLst>
            <c:ext xmlns:c16="http://schemas.microsoft.com/office/drawing/2014/chart" uri="{C3380CC4-5D6E-409C-BE32-E72D297353CC}">
              <c16:uniqueId val="{00000001-59A0-4A42-B998-64614A87EAE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63.08</c:v>
                </c:pt>
                <c:pt idx="1">
                  <c:v>64.88</c:v>
                </c:pt>
                <c:pt idx="2">
                  <c:v>60.21</c:v>
                </c:pt>
                <c:pt idx="3">
                  <c:v>54.49</c:v>
                </c:pt>
                <c:pt idx="4">
                  <c:v>50.44</c:v>
                </c:pt>
              </c:numCache>
            </c:numRef>
          </c:val>
          <c:extLst>
            <c:ext xmlns:c16="http://schemas.microsoft.com/office/drawing/2014/chart" uri="{C3380CC4-5D6E-409C-BE32-E72D297353CC}">
              <c16:uniqueId val="{00000000-509E-48B0-B85B-D09B12609E1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65.37</c:v>
                </c:pt>
              </c:numCache>
            </c:numRef>
          </c:val>
          <c:smooth val="0"/>
          <c:extLst>
            <c:ext xmlns:c16="http://schemas.microsoft.com/office/drawing/2014/chart" uri="{C3380CC4-5D6E-409C-BE32-E72D297353CC}">
              <c16:uniqueId val="{00000001-509E-48B0-B85B-D09B12609E1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269.06</c:v>
                </c:pt>
                <c:pt idx="1">
                  <c:v>259.44</c:v>
                </c:pt>
                <c:pt idx="2">
                  <c:v>278.63</c:v>
                </c:pt>
                <c:pt idx="3">
                  <c:v>307.02999999999997</c:v>
                </c:pt>
                <c:pt idx="4">
                  <c:v>334.05</c:v>
                </c:pt>
              </c:numCache>
            </c:numRef>
          </c:val>
          <c:extLst>
            <c:ext xmlns:c16="http://schemas.microsoft.com/office/drawing/2014/chart" uri="{C3380CC4-5D6E-409C-BE32-E72D297353CC}">
              <c16:uniqueId val="{00000000-C9BB-4F90-BC5B-9FA96D9F84C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228.99</c:v>
                </c:pt>
              </c:numCache>
            </c:numRef>
          </c:val>
          <c:smooth val="0"/>
          <c:extLst>
            <c:ext xmlns:c16="http://schemas.microsoft.com/office/drawing/2014/chart" uri="{C3380CC4-5D6E-409C-BE32-E72D297353CC}">
              <c16:uniqueId val="{00000001-C9BB-4F90-BC5B-9FA96D9F84C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青森県　弘前市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F1</v>
      </c>
      <c r="X8" s="49"/>
      <c r="Y8" s="49"/>
      <c r="Z8" s="49"/>
      <c r="AA8" s="49"/>
      <c r="AB8" s="49"/>
      <c r="AC8" s="49"/>
      <c r="AD8" s="50" t="str">
        <f>データ!$M$6</f>
        <v>非設置</v>
      </c>
      <c r="AE8" s="50"/>
      <c r="AF8" s="50"/>
      <c r="AG8" s="50"/>
      <c r="AH8" s="50"/>
      <c r="AI8" s="50"/>
      <c r="AJ8" s="50"/>
      <c r="AK8" s="3"/>
      <c r="AL8" s="51">
        <f>データ!S6</f>
        <v>170212</v>
      </c>
      <c r="AM8" s="51"/>
      <c r="AN8" s="51"/>
      <c r="AO8" s="51"/>
      <c r="AP8" s="51"/>
      <c r="AQ8" s="51"/>
      <c r="AR8" s="51"/>
      <c r="AS8" s="51"/>
      <c r="AT8" s="46">
        <f>データ!T6</f>
        <v>524.20000000000005</v>
      </c>
      <c r="AU8" s="46"/>
      <c r="AV8" s="46"/>
      <c r="AW8" s="46"/>
      <c r="AX8" s="46"/>
      <c r="AY8" s="46"/>
      <c r="AZ8" s="46"/>
      <c r="BA8" s="46"/>
      <c r="BB8" s="46">
        <f>データ!U6</f>
        <v>324.70999999999998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45.29</v>
      </c>
      <c r="J10" s="46"/>
      <c r="K10" s="46"/>
      <c r="L10" s="46"/>
      <c r="M10" s="46"/>
      <c r="N10" s="46"/>
      <c r="O10" s="46"/>
      <c r="P10" s="46">
        <f>データ!P6</f>
        <v>12.25</v>
      </c>
      <c r="Q10" s="46"/>
      <c r="R10" s="46"/>
      <c r="S10" s="46"/>
      <c r="T10" s="46"/>
      <c r="U10" s="46"/>
      <c r="V10" s="46"/>
      <c r="W10" s="46">
        <f>データ!Q6</f>
        <v>87.86</v>
      </c>
      <c r="X10" s="46"/>
      <c r="Y10" s="46"/>
      <c r="Z10" s="46"/>
      <c r="AA10" s="46"/>
      <c r="AB10" s="46"/>
      <c r="AC10" s="46"/>
      <c r="AD10" s="51">
        <f>データ!R6</f>
        <v>3145</v>
      </c>
      <c r="AE10" s="51"/>
      <c r="AF10" s="51"/>
      <c r="AG10" s="51"/>
      <c r="AH10" s="51"/>
      <c r="AI10" s="51"/>
      <c r="AJ10" s="51"/>
      <c r="AK10" s="2"/>
      <c r="AL10" s="51">
        <f>データ!V6</f>
        <v>20661</v>
      </c>
      <c r="AM10" s="51"/>
      <c r="AN10" s="51"/>
      <c r="AO10" s="51"/>
      <c r="AP10" s="51"/>
      <c r="AQ10" s="51"/>
      <c r="AR10" s="51"/>
      <c r="AS10" s="51"/>
      <c r="AT10" s="46">
        <f>データ!W6</f>
        <v>14.3</v>
      </c>
      <c r="AU10" s="46"/>
      <c r="AV10" s="46"/>
      <c r="AW10" s="46"/>
      <c r="AX10" s="46"/>
      <c r="AY10" s="46"/>
      <c r="AZ10" s="46"/>
      <c r="BA10" s="46"/>
      <c r="BB10" s="46">
        <f>データ!X6</f>
        <v>1444.83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117</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0LXbuKhY/gjbHTVlb5UjAzMOeasMyE82GVMmMG+pavfPxtSbJTi45u9Ureoths23XdmnRpuYB9JMZ2WAh9rGnw==" saltValue="AUqaveOeNgH2+vJGPsjqG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22021</v>
      </c>
      <c r="D6" s="33">
        <f t="shared" si="3"/>
        <v>46</v>
      </c>
      <c r="E6" s="33">
        <f t="shared" si="3"/>
        <v>17</v>
      </c>
      <c r="F6" s="33">
        <f t="shared" si="3"/>
        <v>5</v>
      </c>
      <c r="G6" s="33">
        <f t="shared" si="3"/>
        <v>0</v>
      </c>
      <c r="H6" s="33" t="str">
        <f t="shared" si="3"/>
        <v>青森県　弘前市</v>
      </c>
      <c r="I6" s="33" t="str">
        <f t="shared" si="3"/>
        <v>法適用</v>
      </c>
      <c r="J6" s="33" t="str">
        <f t="shared" si="3"/>
        <v>下水道事業</v>
      </c>
      <c r="K6" s="33" t="str">
        <f t="shared" si="3"/>
        <v>農業集落排水</v>
      </c>
      <c r="L6" s="33" t="str">
        <f t="shared" si="3"/>
        <v>F1</v>
      </c>
      <c r="M6" s="33" t="str">
        <f t="shared" si="3"/>
        <v>非設置</v>
      </c>
      <c r="N6" s="34" t="str">
        <f t="shared" si="3"/>
        <v>-</v>
      </c>
      <c r="O6" s="34">
        <f t="shared" si="3"/>
        <v>45.29</v>
      </c>
      <c r="P6" s="34">
        <f t="shared" si="3"/>
        <v>12.25</v>
      </c>
      <c r="Q6" s="34">
        <f t="shared" si="3"/>
        <v>87.86</v>
      </c>
      <c r="R6" s="34">
        <f t="shared" si="3"/>
        <v>3145</v>
      </c>
      <c r="S6" s="34">
        <f t="shared" si="3"/>
        <v>170212</v>
      </c>
      <c r="T6" s="34">
        <f t="shared" si="3"/>
        <v>524.20000000000005</v>
      </c>
      <c r="U6" s="34">
        <f t="shared" si="3"/>
        <v>324.70999999999998</v>
      </c>
      <c r="V6" s="34">
        <f t="shared" si="3"/>
        <v>20661</v>
      </c>
      <c r="W6" s="34">
        <f t="shared" si="3"/>
        <v>14.3</v>
      </c>
      <c r="X6" s="34">
        <f t="shared" si="3"/>
        <v>1444.83</v>
      </c>
      <c r="Y6" s="35">
        <f>IF(Y7="",NA(),Y7)</f>
        <v>86.2</v>
      </c>
      <c r="Z6" s="35">
        <f t="shared" ref="Z6:AH6" si="4">IF(Z7="",NA(),Z7)</f>
        <v>86.92</v>
      </c>
      <c r="AA6" s="35">
        <f t="shared" si="4"/>
        <v>84.32</v>
      </c>
      <c r="AB6" s="35">
        <f t="shared" si="4"/>
        <v>79.790000000000006</v>
      </c>
      <c r="AC6" s="35">
        <f t="shared" si="4"/>
        <v>76.510000000000005</v>
      </c>
      <c r="AD6" s="35">
        <f t="shared" si="4"/>
        <v>99.64</v>
      </c>
      <c r="AE6" s="35">
        <f t="shared" si="4"/>
        <v>99.66</v>
      </c>
      <c r="AF6" s="35">
        <f t="shared" si="4"/>
        <v>100.95</v>
      </c>
      <c r="AG6" s="35">
        <f t="shared" si="4"/>
        <v>101.77</v>
      </c>
      <c r="AH6" s="35">
        <f t="shared" si="4"/>
        <v>101.91</v>
      </c>
      <c r="AI6" s="34" t="str">
        <f>IF(AI7="","",IF(AI7="-","【-】","【"&amp;SUBSTITUTE(TEXT(AI7,"#,##0.00"),"-","△")&amp;"】"))</f>
        <v>【102.97】</v>
      </c>
      <c r="AJ6" s="35">
        <f>IF(AJ7="",NA(),AJ7)</f>
        <v>431.22</v>
      </c>
      <c r="AK6" s="35">
        <f t="shared" ref="AK6:AS6" si="5">IF(AK7="",NA(),AK7)</f>
        <v>493.11</v>
      </c>
      <c r="AL6" s="35">
        <f t="shared" si="5"/>
        <v>563.92999999999995</v>
      </c>
      <c r="AM6" s="35">
        <f t="shared" si="5"/>
        <v>655.58</v>
      </c>
      <c r="AN6" s="35">
        <f t="shared" si="5"/>
        <v>741.22</v>
      </c>
      <c r="AO6" s="35">
        <f t="shared" si="5"/>
        <v>214.61</v>
      </c>
      <c r="AP6" s="35">
        <f t="shared" si="5"/>
        <v>225.39</v>
      </c>
      <c r="AQ6" s="35">
        <f t="shared" si="5"/>
        <v>224.04</v>
      </c>
      <c r="AR6" s="35">
        <f t="shared" si="5"/>
        <v>227.4</v>
      </c>
      <c r="AS6" s="35">
        <f t="shared" si="5"/>
        <v>127.98</v>
      </c>
      <c r="AT6" s="34" t="str">
        <f>IF(AT7="","",IF(AT7="-","【-】","【"&amp;SUBSTITUTE(TEXT(AT7,"#,##0.00"),"-","△")&amp;"】"))</f>
        <v>【165.48】</v>
      </c>
      <c r="AU6" s="35">
        <f>IF(AU7="",NA(),AU7)</f>
        <v>1.73</v>
      </c>
      <c r="AV6" s="35">
        <f t="shared" ref="AV6:BD6" si="6">IF(AV7="",NA(),AV7)</f>
        <v>2.46</v>
      </c>
      <c r="AW6" s="35">
        <f t="shared" si="6"/>
        <v>13.15</v>
      </c>
      <c r="AX6" s="35">
        <f t="shared" si="6"/>
        <v>10.77</v>
      </c>
      <c r="AY6" s="35">
        <f t="shared" si="6"/>
        <v>7.71</v>
      </c>
      <c r="AZ6" s="35">
        <f t="shared" si="6"/>
        <v>29.45</v>
      </c>
      <c r="BA6" s="35">
        <f t="shared" si="6"/>
        <v>31.84</v>
      </c>
      <c r="BB6" s="35">
        <f t="shared" si="6"/>
        <v>29.91</v>
      </c>
      <c r="BC6" s="35">
        <f t="shared" si="6"/>
        <v>29.54</v>
      </c>
      <c r="BD6" s="35">
        <f t="shared" si="6"/>
        <v>44.14</v>
      </c>
      <c r="BE6" s="34" t="str">
        <f>IF(BE7="","",IF(BE7="-","【-】","【"&amp;SUBSTITUTE(TEXT(BE7,"#,##0.00"),"-","△")&amp;"】"))</f>
        <v>【33.84】</v>
      </c>
      <c r="BF6" s="35">
        <f>IF(BF7="",NA(),BF7)</f>
        <v>3321.46</v>
      </c>
      <c r="BG6" s="35">
        <f t="shared" ref="BG6:BO6" si="7">IF(BG7="",NA(),BG7)</f>
        <v>3274</v>
      </c>
      <c r="BH6" s="35">
        <f t="shared" si="7"/>
        <v>3248.53</v>
      </c>
      <c r="BI6" s="35">
        <f t="shared" si="7"/>
        <v>3259.35</v>
      </c>
      <c r="BJ6" s="35">
        <f t="shared" si="7"/>
        <v>3094.58</v>
      </c>
      <c r="BK6" s="35">
        <f t="shared" si="7"/>
        <v>1081.8</v>
      </c>
      <c r="BL6" s="35">
        <f t="shared" si="7"/>
        <v>974.93</v>
      </c>
      <c r="BM6" s="35">
        <f t="shared" si="7"/>
        <v>855.8</v>
      </c>
      <c r="BN6" s="35">
        <f t="shared" si="7"/>
        <v>789.46</v>
      </c>
      <c r="BO6" s="35">
        <f t="shared" si="7"/>
        <v>654.71</v>
      </c>
      <c r="BP6" s="34" t="str">
        <f>IF(BP7="","",IF(BP7="-","【-】","【"&amp;SUBSTITUTE(TEXT(BP7,"#,##0.00"),"-","△")&amp;"】"))</f>
        <v>【765.47】</v>
      </c>
      <c r="BQ6" s="35">
        <f>IF(BQ7="",NA(),BQ7)</f>
        <v>63.08</v>
      </c>
      <c r="BR6" s="35">
        <f t="shared" ref="BR6:BZ6" si="8">IF(BR7="",NA(),BR7)</f>
        <v>64.88</v>
      </c>
      <c r="BS6" s="35">
        <f t="shared" si="8"/>
        <v>60.21</v>
      </c>
      <c r="BT6" s="35">
        <f t="shared" si="8"/>
        <v>54.49</v>
      </c>
      <c r="BU6" s="35">
        <f t="shared" si="8"/>
        <v>50.44</v>
      </c>
      <c r="BV6" s="35">
        <f t="shared" si="8"/>
        <v>52.19</v>
      </c>
      <c r="BW6" s="35">
        <f t="shared" si="8"/>
        <v>55.32</v>
      </c>
      <c r="BX6" s="35">
        <f t="shared" si="8"/>
        <v>59.8</v>
      </c>
      <c r="BY6" s="35">
        <f t="shared" si="8"/>
        <v>57.77</v>
      </c>
      <c r="BZ6" s="35">
        <f t="shared" si="8"/>
        <v>65.37</v>
      </c>
      <c r="CA6" s="34" t="str">
        <f>IF(CA7="","",IF(CA7="-","【-】","【"&amp;SUBSTITUTE(TEXT(CA7,"#,##0.00"),"-","△")&amp;"】"))</f>
        <v>【59.59】</v>
      </c>
      <c r="CB6" s="35">
        <f>IF(CB7="",NA(),CB7)</f>
        <v>269.06</v>
      </c>
      <c r="CC6" s="35">
        <f t="shared" ref="CC6:CK6" si="9">IF(CC7="",NA(),CC7)</f>
        <v>259.44</v>
      </c>
      <c r="CD6" s="35">
        <f t="shared" si="9"/>
        <v>278.63</v>
      </c>
      <c r="CE6" s="35">
        <f t="shared" si="9"/>
        <v>307.02999999999997</v>
      </c>
      <c r="CF6" s="35">
        <f t="shared" si="9"/>
        <v>334.05</v>
      </c>
      <c r="CG6" s="35">
        <f t="shared" si="9"/>
        <v>296.14</v>
      </c>
      <c r="CH6" s="35">
        <f t="shared" si="9"/>
        <v>283.17</v>
      </c>
      <c r="CI6" s="35">
        <f t="shared" si="9"/>
        <v>263.76</v>
      </c>
      <c r="CJ6" s="35">
        <f t="shared" si="9"/>
        <v>274.35000000000002</v>
      </c>
      <c r="CK6" s="35">
        <f t="shared" si="9"/>
        <v>228.99</v>
      </c>
      <c r="CL6" s="34" t="str">
        <f>IF(CL7="","",IF(CL7="-","【-】","【"&amp;SUBSTITUTE(TEXT(CL7,"#,##0.00"),"-","△")&amp;"】"))</f>
        <v>【257.86】</v>
      </c>
      <c r="CM6" s="35">
        <f>IF(CM7="",NA(),CM7)</f>
        <v>44.5</v>
      </c>
      <c r="CN6" s="35">
        <f t="shared" ref="CN6:CV6" si="10">IF(CN7="",NA(),CN7)</f>
        <v>45.05</v>
      </c>
      <c r="CO6" s="35">
        <f t="shared" si="10"/>
        <v>47.23</v>
      </c>
      <c r="CP6" s="35">
        <f t="shared" si="10"/>
        <v>45.99</v>
      </c>
      <c r="CQ6" s="35">
        <f t="shared" si="10"/>
        <v>48.26</v>
      </c>
      <c r="CR6" s="35">
        <f t="shared" si="10"/>
        <v>52.31</v>
      </c>
      <c r="CS6" s="35">
        <f t="shared" si="10"/>
        <v>60.65</v>
      </c>
      <c r="CT6" s="35">
        <f t="shared" si="10"/>
        <v>51.75</v>
      </c>
      <c r="CU6" s="35">
        <f t="shared" si="10"/>
        <v>50.68</v>
      </c>
      <c r="CV6" s="35">
        <f t="shared" si="10"/>
        <v>54.06</v>
      </c>
      <c r="CW6" s="34" t="str">
        <f>IF(CW7="","",IF(CW7="-","【-】","【"&amp;SUBSTITUTE(TEXT(CW7,"#,##0.00"),"-","△")&amp;"】"))</f>
        <v>【51.30】</v>
      </c>
      <c r="CX6" s="35">
        <f>IF(CX7="",NA(),CX7)</f>
        <v>67.16</v>
      </c>
      <c r="CY6" s="35">
        <f t="shared" ref="CY6:DG6" si="11">IF(CY7="",NA(),CY7)</f>
        <v>68.209999999999994</v>
      </c>
      <c r="CZ6" s="35">
        <f t="shared" si="11"/>
        <v>68.819999999999993</v>
      </c>
      <c r="DA6" s="35">
        <f t="shared" si="11"/>
        <v>70.27</v>
      </c>
      <c r="DB6" s="35">
        <f t="shared" si="11"/>
        <v>70.650000000000006</v>
      </c>
      <c r="DC6" s="35">
        <f t="shared" si="11"/>
        <v>84.32</v>
      </c>
      <c r="DD6" s="35">
        <f t="shared" si="11"/>
        <v>84.58</v>
      </c>
      <c r="DE6" s="35">
        <f t="shared" si="11"/>
        <v>84.84</v>
      </c>
      <c r="DF6" s="35">
        <f t="shared" si="11"/>
        <v>84.86</v>
      </c>
      <c r="DG6" s="35">
        <f t="shared" si="11"/>
        <v>90.11</v>
      </c>
      <c r="DH6" s="34" t="str">
        <f>IF(DH7="","",IF(DH7="-","【-】","【"&amp;SUBSTITUTE(TEXT(DH7,"#,##0.00"),"-","△")&amp;"】"))</f>
        <v>【86.22】</v>
      </c>
      <c r="DI6" s="35">
        <f>IF(DI7="",NA(),DI7)</f>
        <v>22.97</v>
      </c>
      <c r="DJ6" s="35">
        <f t="shared" ref="DJ6:DR6" si="12">IF(DJ7="",NA(),DJ7)</f>
        <v>25.23</v>
      </c>
      <c r="DK6" s="35">
        <f t="shared" si="12"/>
        <v>27.44</v>
      </c>
      <c r="DL6" s="35">
        <f t="shared" si="12"/>
        <v>29.51</v>
      </c>
      <c r="DM6" s="35">
        <f t="shared" si="12"/>
        <v>31.76</v>
      </c>
      <c r="DN6" s="35">
        <f t="shared" si="12"/>
        <v>22.41</v>
      </c>
      <c r="DO6" s="35">
        <f t="shared" si="12"/>
        <v>22.9</v>
      </c>
      <c r="DP6" s="35">
        <f t="shared" si="12"/>
        <v>24.87</v>
      </c>
      <c r="DQ6" s="35">
        <f t="shared" si="12"/>
        <v>24.13</v>
      </c>
      <c r="DR6" s="35">
        <f t="shared" si="12"/>
        <v>28.19</v>
      </c>
      <c r="DS6" s="34" t="str">
        <f>IF(DS7="","",IF(DS7="-","【-】","【"&amp;SUBSTITUTE(TEXT(DS7,"#,##0.00"),"-","△")&amp;"】"))</f>
        <v>【24.97】</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8" s="36" customFormat="1" x14ac:dyDescent="0.15">
      <c r="A7" s="28"/>
      <c r="B7" s="37">
        <v>2019</v>
      </c>
      <c r="C7" s="37">
        <v>22021</v>
      </c>
      <c r="D7" s="37">
        <v>46</v>
      </c>
      <c r="E7" s="37">
        <v>17</v>
      </c>
      <c r="F7" s="37">
        <v>5</v>
      </c>
      <c r="G7" s="37">
        <v>0</v>
      </c>
      <c r="H7" s="37" t="s">
        <v>96</v>
      </c>
      <c r="I7" s="37" t="s">
        <v>97</v>
      </c>
      <c r="J7" s="37" t="s">
        <v>98</v>
      </c>
      <c r="K7" s="37" t="s">
        <v>99</v>
      </c>
      <c r="L7" s="37" t="s">
        <v>100</v>
      </c>
      <c r="M7" s="37" t="s">
        <v>101</v>
      </c>
      <c r="N7" s="38" t="s">
        <v>102</v>
      </c>
      <c r="O7" s="38">
        <v>45.29</v>
      </c>
      <c r="P7" s="38">
        <v>12.25</v>
      </c>
      <c r="Q7" s="38">
        <v>87.86</v>
      </c>
      <c r="R7" s="38">
        <v>3145</v>
      </c>
      <c r="S7" s="38">
        <v>170212</v>
      </c>
      <c r="T7" s="38">
        <v>524.20000000000005</v>
      </c>
      <c r="U7" s="38">
        <v>324.70999999999998</v>
      </c>
      <c r="V7" s="38">
        <v>20661</v>
      </c>
      <c r="W7" s="38">
        <v>14.3</v>
      </c>
      <c r="X7" s="38">
        <v>1444.83</v>
      </c>
      <c r="Y7" s="38">
        <v>86.2</v>
      </c>
      <c r="Z7" s="38">
        <v>86.92</v>
      </c>
      <c r="AA7" s="38">
        <v>84.32</v>
      </c>
      <c r="AB7" s="38">
        <v>79.790000000000006</v>
      </c>
      <c r="AC7" s="38">
        <v>76.510000000000005</v>
      </c>
      <c r="AD7" s="38">
        <v>99.64</v>
      </c>
      <c r="AE7" s="38">
        <v>99.66</v>
      </c>
      <c r="AF7" s="38">
        <v>100.95</v>
      </c>
      <c r="AG7" s="38">
        <v>101.77</v>
      </c>
      <c r="AH7" s="38">
        <v>101.91</v>
      </c>
      <c r="AI7" s="38">
        <v>102.97</v>
      </c>
      <c r="AJ7" s="38">
        <v>431.22</v>
      </c>
      <c r="AK7" s="38">
        <v>493.11</v>
      </c>
      <c r="AL7" s="38">
        <v>563.92999999999995</v>
      </c>
      <c r="AM7" s="38">
        <v>655.58</v>
      </c>
      <c r="AN7" s="38">
        <v>741.22</v>
      </c>
      <c r="AO7" s="38">
        <v>214.61</v>
      </c>
      <c r="AP7" s="38">
        <v>225.39</v>
      </c>
      <c r="AQ7" s="38">
        <v>224.04</v>
      </c>
      <c r="AR7" s="38">
        <v>227.4</v>
      </c>
      <c r="AS7" s="38">
        <v>127.98</v>
      </c>
      <c r="AT7" s="38">
        <v>165.48</v>
      </c>
      <c r="AU7" s="38">
        <v>1.73</v>
      </c>
      <c r="AV7" s="38">
        <v>2.46</v>
      </c>
      <c r="AW7" s="38">
        <v>13.15</v>
      </c>
      <c r="AX7" s="38">
        <v>10.77</v>
      </c>
      <c r="AY7" s="38">
        <v>7.71</v>
      </c>
      <c r="AZ7" s="38">
        <v>29.45</v>
      </c>
      <c r="BA7" s="38">
        <v>31.84</v>
      </c>
      <c r="BB7" s="38">
        <v>29.91</v>
      </c>
      <c r="BC7" s="38">
        <v>29.54</v>
      </c>
      <c r="BD7" s="38">
        <v>44.14</v>
      </c>
      <c r="BE7" s="38">
        <v>33.840000000000003</v>
      </c>
      <c r="BF7" s="38">
        <v>3321.46</v>
      </c>
      <c r="BG7" s="38">
        <v>3274</v>
      </c>
      <c r="BH7" s="38">
        <v>3248.53</v>
      </c>
      <c r="BI7" s="38">
        <v>3259.35</v>
      </c>
      <c r="BJ7" s="38">
        <v>3094.58</v>
      </c>
      <c r="BK7" s="38">
        <v>1081.8</v>
      </c>
      <c r="BL7" s="38">
        <v>974.93</v>
      </c>
      <c r="BM7" s="38">
        <v>855.8</v>
      </c>
      <c r="BN7" s="38">
        <v>789.46</v>
      </c>
      <c r="BO7" s="38">
        <v>654.71</v>
      </c>
      <c r="BP7" s="38">
        <v>765.47</v>
      </c>
      <c r="BQ7" s="38">
        <v>63.08</v>
      </c>
      <c r="BR7" s="38">
        <v>64.88</v>
      </c>
      <c r="BS7" s="38">
        <v>60.21</v>
      </c>
      <c r="BT7" s="38">
        <v>54.49</v>
      </c>
      <c r="BU7" s="38">
        <v>50.44</v>
      </c>
      <c r="BV7" s="38">
        <v>52.19</v>
      </c>
      <c r="BW7" s="38">
        <v>55.32</v>
      </c>
      <c r="BX7" s="38">
        <v>59.8</v>
      </c>
      <c r="BY7" s="38">
        <v>57.77</v>
      </c>
      <c r="BZ7" s="38">
        <v>65.37</v>
      </c>
      <c r="CA7" s="38">
        <v>59.59</v>
      </c>
      <c r="CB7" s="38">
        <v>269.06</v>
      </c>
      <c r="CC7" s="38">
        <v>259.44</v>
      </c>
      <c r="CD7" s="38">
        <v>278.63</v>
      </c>
      <c r="CE7" s="38">
        <v>307.02999999999997</v>
      </c>
      <c r="CF7" s="38">
        <v>334.05</v>
      </c>
      <c r="CG7" s="38">
        <v>296.14</v>
      </c>
      <c r="CH7" s="38">
        <v>283.17</v>
      </c>
      <c r="CI7" s="38">
        <v>263.76</v>
      </c>
      <c r="CJ7" s="38">
        <v>274.35000000000002</v>
      </c>
      <c r="CK7" s="38">
        <v>228.99</v>
      </c>
      <c r="CL7" s="38">
        <v>257.86</v>
      </c>
      <c r="CM7" s="38">
        <v>44.5</v>
      </c>
      <c r="CN7" s="38">
        <v>45.05</v>
      </c>
      <c r="CO7" s="38">
        <v>47.23</v>
      </c>
      <c r="CP7" s="38">
        <v>45.99</v>
      </c>
      <c r="CQ7" s="38">
        <v>48.26</v>
      </c>
      <c r="CR7" s="38">
        <v>52.31</v>
      </c>
      <c r="CS7" s="38">
        <v>60.65</v>
      </c>
      <c r="CT7" s="38">
        <v>51.75</v>
      </c>
      <c r="CU7" s="38">
        <v>50.68</v>
      </c>
      <c r="CV7" s="38">
        <v>54.06</v>
      </c>
      <c r="CW7" s="38">
        <v>51.3</v>
      </c>
      <c r="CX7" s="38">
        <v>67.16</v>
      </c>
      <c r="CY7" s="38">
        <v>68.209999999999994</v>
      </c>
      <c r="CZ7" s="38">
        <v>68.819999999999993</v>
      </c>
      <c r="DA7" s="38">
        <v>70.27</v>
      </c>
      <c r="DB7" s="38">
        <v>70.650000000000006</v>
      </c>
      <c r="DC7" s="38">
        <v>84.32</v>
      </c>
      <c r="DD7" s="38">
        <v>84.58</v>
      </c>
      <c r="DE7" s="38">
        <v>84.84</v>
      </c>
      <c r="DF7" s="38">
        <v>84.86</v>
      </c>
      <c r="DG7" s="38">
        <v>90.11</v>
      </c>
      <c r="DH7" s="38">
        <v>86.22</v>
      </c>
      <c r="DI7" s="38">
        <v>22.97</v>
      </c>
      <c r="DJ7" s="38">
        <v>25.23</v>
      </c>
      <c r="DK7" s="38">
        <v>27.44</v>
      </c>
      <c r="DL7" s="38">
        <v>29.51</v>
      </c>
      <c r="DM7" s="38">
        <v>31.76</v>
      </c>
      <c r="DN7" s="38">
        <v>22.41</v>
      </c>
      <c r="DO7" s="38">
        <v>22.9</v>
      </c>
      <c r="DP7" s="38">
        <v>24.87</v>
      </c>
      <c r="DQ7" s="38">
        <v>24.13</v>
      </c>
      <c r="DR7" s="38">
        <v>28.19</v>
      </c>
      <c r="DS7" s="38">
        <v>24.97</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0.01</v>
      </c>
      <c r="EK7" s="38">
        <v>2.0499999999999998</v>
      </c>
      <c r="EL7" s="38">
        <v>0.01</v>
      </c>
      <c r="EM7" s="38">
        <v>0.01</v>
      </c>
      <c r="EN7" s="38">
        <v>0.02</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