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ogesuido\share\財務1\経営比較分析表関係（総務省）\R2(R1)「水道・下水道」\"/>
    </mc:Choice>
  </mc:AlternateContent>
  <xr:revisionPtr revIDLastSave="0" documentId="13_ncr:1_{515C493F-FBE9-47F7-B3DA-54C9B3AB100D}" xr6:coauthVersionLast="46" xr6:coauthVersionMax="46" xr10:uidLastSave="{00000000-0000-0000-0000-000000000000}"/>
  <workbookProtection workbookAlgorithmName="SHA-512" workbookHashValue="J8fekvWjYC+Ri/Pp9soRfvgJBZU2v+cJnk9IO8eGtlN6FRZdRF3ja5B+MjmY8gND1BZNhxODWD915bVI7IBsdA==" workbookSaltValue="lCCY3acHXaDx9lBZ/ly1g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AD10" i="4"/>
  <c r="P10" i="4"/>
  <c r="B10" i="4"/>
  <c r="BB8" i="4"/>
  <c r="AT8" i="4"/>
  <c r="AD8" i="4"/>
  <c r="W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<sst xmlns="http://schemas.openxmlformats.org/spreadsheetml/2006/main" count="236" uniqueCount="117">
  <si>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</si>
  <si>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</si>
  <si>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</si>
  <si>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</si>
  <si>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</si>
  <si>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</si>
  <si>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</si>
  <si>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</si>
  <si>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</si>
  <si>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</si>
  <si>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</si>
  <si>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</si>
  <si>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</si>
  <si>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</si>
  <si>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</si>
  <si>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</si>
  <si>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</si>
  <si>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</si>
  <si>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</si>
  <si>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</si>
  <si>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</si>
  <si>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</si>
  <si>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</si>
  <si>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</si>
  <si>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</si>
  <si>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</si>
  <si>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</si>
  <si>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</si>
  <si>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</si>
  <si>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</si>
  <si>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</si>
  <si>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</si>
  <si>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</si>
  <si>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</si>
  <si>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</si>
  <si>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</si>
  <si>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</si>
  <si>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</si>
  <si>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</si>
  <si>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</si>
  <si>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</si>
  <si>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</si>
  <si>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</si>
  <si>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</si>
  <si>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</si>
  <si>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</si>
  <si>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</si>
  <si>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</si>
  <si>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</si>
  <si>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</si>
  <si>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</si>
  <si>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</si>
  <si>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</si>
  <si>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</si>
  <si>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</si>
  <si>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</si>
  <si>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</si>
  <si>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</si>
  <si>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</si>
  <si>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</si>
  <si>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</si>
  <si>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</si>
  <si>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</si>
  <si>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</si>
  <si>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</si>
  <si>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</si>
  <si>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</si>
  <si>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</si>
  <si>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</si>
  <si>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</si>
  <si>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</si>
  <si>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</si>
  <si>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</si>
  <si>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</si>
  <si>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</si>
  <si>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</si>
  <si>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</si>
  <si>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</si>
  <si>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</si>
  <si>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</si>
  <si>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</si>
  <si>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</si>
  <si>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</si>
  <si>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</si>
  <si>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</si>
  <si>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</si>
  <si>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</si>
  <si>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</si>
  <si>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</si>
  <si>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</si>
  <si>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</si>
  <si>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</si>
  <si>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</si>
  <si>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</si>
  <si>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</si>
  <si>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</si>
  <si>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</si>
  <si>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</si>
  <si>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</si>
  <si>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</si>
  <si>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</si>
  <si>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</si>
  <si>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</si>
  <si>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</si>
  <si>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</si>
  <si>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</si>
  <si>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</si>
  <si>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</si>
  <si>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</si>
  <si>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</si>
  <si>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</si>
  <si>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</si>
  <si>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</si>
  <si>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</si>
  <si>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公共下水道事業では平成24年度の料金改定以降、使用料収入が増加し、経常収支比率は100％を超え累積欠損金比率も大幅に低下し、平成25年度には累積欠損金が0となった。
  経費回収率については、類似団体と比較して比率が高く、使用料で回収すべき経費を全て使用料で賄えている状況であり、汚水処理原価も同様に類似団体と比較して比率が低く、効率的な汚水処理が実施されているため、現状は概ね健全な経営状況にあると言える。
　弘前市下水処理場は1973年の供用開始から45年以上が経過し、経年劣化による老朽化が進むなど、改築・更新等に多額の費用を要することから、処理能力に余裕を生じている隣接地青森県流域下水道施設へ施設統合を行ったため、平成27年度から汚水処理を停止したことにより、施設利用率は皆無となっている。
　企業債残高については今後とも、投資対象の費用対効果の精査と効率的な施設整備を基本として、可能な限り費用を抑制し、将来の投資に備える財源確保に努めたい。
　また、今後は人口の減少に伴い使用料収入も減少していく見込みで、現在の経営状況を維持するには、更なる費用の削減と水洗化率の向上を図る必要がある。
 </t>
    <rPh sb="98" eb="100">
      <t>ルイジ</t>
    </rPh>
    <rPh sb="100" eb="102">
      <t>ダンタイ</t>
    </rPh>
    <rPh sb="103" eb="105">
      <t>ヒカク</t>
    </rPh>
    <rPh sb="149" eb="151">
      <t>ドウヨウ</t>
    </rPh>
    <rPh sb="164" eb="165">
      <t>ヒク</t>
    </rPh>
    <rPh sb="208" eb="211">
      <t>ヒロサキシ</t>
    </rPh>
    <rPh sb="211" eb="213">
      <t>ゲスイ</t>
    </rPh>
    <rPh sb="213" eb="216">
      <t>ショリジョウ</t>
    </rPh>
    <rPh sb="221" eb="222">
      <t>ネン</t>
    </rPh>
    <rPh sb="223" eb="225">
      <t>キョウヨウ</t>
    </rPh>
    <rPh sb="225" eb="227">
      <t>カイシ</t>
    </rPh>
    <rPh sb="231" eb="232">
      <t>ネン</t>
    </rPh>
    <rPh sb="232" eb="234">
      <t>イジョウ</t>
    </rPh>
    <rPh sb="235" eb="237">
      <t>ケイカ</t>
    </rPh>
    <rPh sb="239" eb="241">
      <t>ケイネン</t>
    </rPh>
    <rPh sb="241" eb="243">
      <t>レッカ</t>
    </rPh>
    <rPh sb="246" eb="249">
      <t>ロウキュウカ</t>
    </rPh>
    <rPh sb="250" eb="251">
      <t>スス</t>
    </rPh>
    <rPh sb="255" eb="257">
      <t>カイチク</t>
    </rPh>
    <rPh sb="258" eb="260">
      <t>コウシン</t>
    </rPh>
    <rPh sb="260" eb="261">
      <t>トウ</t>
    </rPh>
    <rPh sb="262" eb="264">
      <t>タガク</t>
    </rPh>
    <rPh sb="265" eb="267">
      <t>ヒヨウ</t>
    </rPh>
    <rPh sb="268" eb="269">
      <t>ヨウ</t>
    </rPh>
    <rPh sb="276" eb="278">
      <t>ショリ</t>
    </rPh>
    <rPh sb="278" eb="280">
      <t>ノウリョク</t>
    </rPh>
    <rPh sb="281" eb="283">
      <t>ヨユウ</t>
    </rPh>
    <rPh sb="284" eb="285">
      <t>ショウ</t>
    </rPh>
    <rPh sb="289" eb="291">
      <t>リンセツ</t>
    </rPh>
    <rPh sb="291" eb="292">
      <t>チ</t>
    </rPh>
    <rPh sb="292" eb="295">
      <t>アオモリケン</t>
    </rPh>
    <rPh sb="295" eb="297">
      <t>リュウイキ</t>
    </rPh>
    <rPh sb="297" eb="300">
      <t>ゲスイドウ</t>
    </rPh>
    <rPh sb="300" eb="302">
      <t>シセツ</t>
    </rPh>
    <rPh sb="303" eb="305">
      <t>シセツ</t>
    </rPh>
    <rPh sb="305" eb="307">
      <t>トウゴウ</t>
    </rPh>
    <rPh sb="308" eb="309">
      <t>オコナ</t>
    </rPh>
    <rPh sb="314" eb="316">
      <t>ヘイセイ</t>
    </rPh>
    <rPh sb="318" eb="320">
      <t>ネンド</t>
    </rPh>
    <rPh sb="322" eb="324">
      <t>オスイ</t>
    </rPh>
    <rPh sb="324" eb="326">
      <t>ショリ</t>
    </rPh>
    <rPh sb="327" eb="329">
      <t>テイシ</t>
    </rPh>
    <rPh sb="337" eb="339">
      <t>シセツ</t>
    </rPh>
    <rPh sb="339" eb="342">
      <t>リヨウリツ</t>
    </rPh>
    <rPh sb="343" eb="345">
      <t>カイム</t>
    </rPh>
    <rPh sb="354" eb="356">
      <t>キギョウ</t>
    </rPh>
    <rPh sb="356" eb="357">
      <t>サイ</t>
    </rPh>
    <rPh sb="357" eb="359">
      <t>ザンダカ</t>
    </rPh>
    <rPh sb="364" eb="366">
      <t>コンゴ</t>
    </rPh>
    <rPh sb="369" eb="371">
      <t>トウシ</t>
    </rPh>
    <rPh sb="371" eb="373">
      <t>タイショウ</t>
    </rPh>
    <rPh sb="374" eb="379">
      <t>ヒヨウタイコウカ</t>
    </rPh>
    <rPh sb="380" eb="382">
      <t>セイサ</t>
    </rPh>
    <rPh sb="383" eb="386">
      <t>コウリツテキ</t>
    </rPh>
    <rPh sb="387" eb="389">
      <t>シセツ</t>
    </rPh>
    <rPh sb="389" eb="391">
      <t>セイビ</t>
    </rPh>
    <rPh sb="392" eb="394">
      <t>キホン</t>
    </rPh>
    <rPh sb="398" eb="400">
      <t>カノウ</t>
    </rPh>
    <rPh sb="401" eb="402">
      <t>カギ</t>
    </rPh>
    <rPh sb="403" eb="405">
      <t>ヒヨウ</t>
    </rPh>
    <rPh sb="406" eb="408">
      <t>ヨクセイ</t>
    </rPh>
    <rPh sb="410" eb="412">
      <t>ショウライ</t>
    </rPh>
    <rPh sb="413" eb="415">
      <t>トウシ</t>
    </rPh>
    <rPh sb="416" eb="417">
      <t>ソナ</t>
    </rPh>
    <rPh sb="419" eb="421">
      <t>ザイゲン</t>
    </rPh>
    <rPh sb="421" eb="423">
      <t>カクホ</t>
    </rPh>
    <rPh sb="424" eb="425">
      <t>ツト</t>
    </rPh>
    <phoneticPr fontId="7"/>
  </si>
  <si>
    <t>　老朽化の状況については、平成28年度以降、管渠老朽化率は徐々に上昇しており今後はヒューム管を中心に法定耐用年数を経過する管渠が大量に発生し、施設等の老朽化もますます進むと考えられるため、国からの交付金を活用するなど、一気に更新費用が増加しないように重要度・緊急度を見極めながら計画的な更新を行っていくことが必要である。</t>
    <phoneticPr fontId="4"/>
  </si>
  <si>
    <t>　短期的な支払能力を示す流動比率の数値は低い状況にあるが、経常収支比率や経費回収率は100％を超えていることから、概ね健全な状況にあると考える。
　今後は人口減少等に伴い収益は減少する一方で、老朽化した施設等の更新等費用は増加するため、水洗化率向上に向けた督励活動や事業の平準化を図るなど計画的に事業を進め、引き続き健全な経営に努めることとする。
　効率的に施設を更新していくためにも、今後策定予定のアセットマネジメント計画に基づいて、長期的視点に立った老朽化対策の推進をすることが必要である。</t>
    <rPh sb="1" eb="4">
      <t>タンキテキ</t>
    </rPh>
    <rPh sb="5" eb="7">
      <t>シハライ</t>
    </rPh>
    <rPh sb="7" eb="9">
      <t>ノウリョク</t>
    </rPh>
    <rPh sb="10" eb="11">
      <t>シメ</t>
    </rPh>
    <rPh sb="12" eb="14">
      <t>リュウドウ</t>
    </rPh>
    <rPh sb="14" eb="16">
      <t>ヒリツ</t>
    </rPh>
    <rPh sb="17" eb="19">
      <t>スウチ</t>
    </rPh>
    <rPh sb="20" eb="21">
      <t>ヒク</t>
    </rPh>
    <rPh sb="22" eb="24">
      <t>ジョウキョウ</t>
    </rPh>
    <rPh sb="57" eb="58">
      <t>オオム</t>
    </rPh>
    <rPh sb="59" eb="61">
      <t>ケンゼン</t>
    </rPh>
    <rPh sb="62" eb="64">
      <t>ジョウキョウ</t>
    </rPh>
    <rPh sb="68" eb="69">
      <t>カンガ</t>
    </rPh>
    <rPh sb="81" eb="82">
      <t>トウ</t>
    </rPh>
    <rPh sb="107" eb="108">
      <t>トウ</t>
    </rPh>
    <rPh sb="133" eb="135">
      <t>ジギョウ</t>
    </rPh>
    <rPh sb="136" eb="139">
      <t>ヘイジュンカ</t>
    </rPh>
    <rPh sb="140" eb="141">
      <t>ハカ</t>
    </rPh>
    <rPh sb="144" eb="146">
      <t>ケイカク</t>
    </rPh>
    <rPh sb="146" eb="147">
      <t>テキ</t>
    </rPh>
    <rPh sb="148" eb="150">
      <t>ジギョウ</t>
    </rPh>
    <rPh sb="151" eb="152">
      <t>スス</t>
    </rPh>
    <rPh sb="154" eb="155">
      <t>ヒ</t>
    </rPh>
    <rPh sb="156" eb="157">
      <t>ツヅ</t>
    </rPh>
    <rPh sb="158" eb="160">
      <t>ケンゼン</t>
    </rPh>
    <rPh sb="161" eb="163">
      <t>ケイエイ</t>
    </rPh>
    <rPh sb="164" eb="165">
      <t>ツト</t>
    </rPh>
    <rPh sb="193" eb="195">
      <t>コンゴ</t>
    </rPh>
    <rPh sb="195" eb="197">
      <t>サクテイ</t>
    </rPh>
    <rPh sb="197" eb="199">
      <t>ヨテイ</t>
    </rPh>
    <rPh sb="213" eb="214">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</si>
</sst>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0.2</c:v>
                </c:pt>
                <c:pt idx="2">
                  <c:v>0.11</c:v>
                </c:pt>
                <c:pt idx="3">
                  <c:v>0.05</c:v>
                </c:pt>
                <c:pt idx="4" formatCode="#,##0.00;&quot;△&quot;#,##0.00">
                  <c:v>0</c:v>
                </c:pt>
              </c:numCache>
            </c:numRef>
          </c:val>
          <c:extLst>
            <c:ext xmlns:c16="http://schemas.microsoft.com/office/drawing/2014/chart" uri="{C3380CC4-5D6E-409C-BE32-E72D297353CC}">
              <c16:uniqueId val="{00000000-3C3D-4C2E-A7D3-A10862A508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3C3D-4C2E-A7D3-A10862A508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BC-49EC-AA76-DA1C72B8BD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EFBC-49EC-AA76-DA1C72B8BD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92.84</c:v>
                </c:pt>
                <c:pt idx="1">
                  <c:v>93.26</c:v>
                </c:pt>
                <c:pt idx="2">
                  <c:v>93.67</c:v>
                </c:pt>
                <c:pt idx="3">
                  <c:v>94.01</c:v>
                </c:pt>
                <c:pt idx="4">
                  <c:v>93.99</c:v>
                </c:pt>
              </c:numCache>
            </c:numRef>
          </c:val>
          <c:extLst>
            <c:ext xmlns:c16="http://schemas.microsoft.com/office/drawing/2014/chart" uri="{C3380CC4-5D6E-409C-BE32-E72D297353CC}">
              <c16:uniqueId val="{00000000-F341-49E1-B974-2DB79E7E96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F341-49E1-B974-2DB79E7E96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107.73</c:v>
                </c:pt>
                <c:pt idx="1">
                  <c:v>119.08</c:v>
                </c:pt>
                <c:pt idx="2">
                  <c:v>116.38</c:v>
                </c:pt>
                <c:pt idx="3">
                  <c:v>109.59</c:v>
                </c:pt>
                <c:pt idx="4">
                  <c:v>115.49</c:v>
                </c:pt>
              </c:numCache>
            </c:numRef>
          </c:val>
          <c:extLst>
            <c:ext xmlns:c16="http://schemas.microsoft.com/office/drawing/2014/chart" uri="{C3380CC4-5D6E-409C-BE32-E72D297353CC}">
              <c16:uniqueId val="{00000000-81D3-4E9B-8350-450347EED6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81D3-4E9B-8350-450347EED6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22.96</c:v>
                </c:pt>
                <c:pt idx="1">
                  <c:v>25.55</c:v>
                </c:pt>
                <c:pt idx="2">
                  <c:v>28.23</c:v>
                </c:pt>
                <c:pt idx="3">
                  <c:v>30.9</c:v>
                </c:pt>
                <c:pt idx="4">
                  <c:v>33.549999999999997</c:v>
                </c:pt>
              </c:numCache>
            </c:numRef>
          </c:val>
          <c:extLst>
            <c:ext xmlns:c16="http://schemas.microsoft.com/office/drawing/2014/chart" uri="{C3380CC4-5D6E-409C-BE32-E72D297353CC}">
              <c16:uniqueId val="{00000000-1A60-48C2-80DB-1FCDF9E731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1A60-48C2-80DB-1FCDF9E731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0.17</c:v>
                </c:pt>
                <c:pt idx="1">
                  <c:v>2.44</c:v>
                </c:pt>
                <c:pt idx="2">
                  <c:v>2.77</c:v>
                </c:pt>
                <c:pt idx="3">
                  <c:v>3.07</c:v>
                </c:pt>
                <c:pt idx="4">
                  <c:v>4.83</c:v>
                </c:pt>
              </c:numCache>
            </c:numRef>
          </c:val>
          <c:extLst>
            <c:ext xmlns:c16="http://schemas.microsoft.com/office/drawing/2014/chart" uri="{C3380CC4-5D6E-409C-BE32-E72D297353CC}">
              <c16:uniqueId val="{00000000-41FA-4F0A-BCCC-7CE9B5486B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41FA-4F0A-BCCC-7CE9B5486B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6-46DB-8FF5-5AF0BF5DBA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78C6-46DB-8FF5-5AF0BF5DBA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72.89</c:v>
                </c:pt>
                <c:pt idx="1">
                  <c:v>86.75</c:v>
                </c:pt>
                <c:pt idx="2">
                  <c:v>102.98</c:v>
                </c:pt>
                <c:pt idx="3">
                  <c:v>106.25</c:v>
                </c:pt>
                <c:pt idx="4">
                  <c:v>114.32</c:v>
                </c:pt>
              </c:numCache>
            </c:numRef>
          </c:val>
          <c:extLst>
            <c:ext xmlns:c16="http://schemas.microsoft.com/office/drawing/2014/chart" uri="{C3380CC4-5D6E-409C-BE32-E72D297353CC}">
              <c16:uniqueId val="{00000000-FB9A-44C6-845B-A5D33C684C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FB9A-44C6-845B-A5D33C684C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1144.53</c:v>
                </c:pt>
                <c:pt idx="1">
                  <c:v>1086.76</c:v>
                </c:pt>
                <c:pt idx="2">
                  <c:v>1034.77</c:v>
                </c:pt>
                <c:pt idx="3">
                  <c:v>983.35</c:v>
                </c:pt>
                <c:pt idx="4">
                  <c:v>924.42</c:v>
                </c:pt>
              </c:numCache>
            </c:numRef>
          </c:val>
          <c:extLst>
            <c:ext xmlns:c16="http://schemas.microsoft.com/office/drawing/2014/chart" uri="{C3380CC4-5D6E-409C-BE32-E72D297353CC}">
              <c16:uniqueId val="{00000000-2996-435D-B08A-73BC0B939A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2996-435D-B08A-73BC0B939A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117.18</c:v>
                </c:pt>
                <c:pt idx="1">
                  <c:v>136.38</c:v>
                </c:pt>
                <c:pt idx="2">
                  <c:v>134.47</c:v>
                </c:pt>
                <c:pt idx="3">
                  <c:v>123.81</c:v>
                </c:pt>
                <c:pt idx="4">
                  <c:v>131.78</c:v>
                </c:pt>
              </c:numCache>
            </c:numRef>
          </c:val>
          <c:extLst>
            <c:ext xmlns:c16="http://schemas.microsoft.com/office/drawing/2014/chart" uri="{C3380CC4-5D6E-409C-BE32-E72D297353CC}">
              <c16:uniqueId val="{00000000-E32C-42B9-9B15-C139485EF9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E32C-42B9-9B15-C139485EF9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160.1</c:v>
                </c:pt>
                <c:pt idx="1">
                  <c:v>136.53</c:v>
                </c:pt>
                <c:pt idx="2">
                  <c:v>138.88999999999999</c:v>
                </c:pt>
                <c:pt idx="3">
                  <c:v>150.35</c:v>
                </c:pt>
                <c:pt idx="4">
                  <c:v>141.36000000000001</c:v>
                </c:pt>
              </c:numCache>
            </c:numRef>
          </c:val>
          <c:extLst>
            <c:ext xmlns:c16="http://schemas.microsoft.com/office/drawing/2014/chart" uri="{C3380CC4-5D6E-409C-BE32-E72D297353CC}">
              <c16:uniqueId val="{00000000-7B58-4D9A-9AB9-20553A9D26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7B58-4D9A-9AB9-20553A9D26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弘前市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170212</v>
      </c>
      <c r="AM8" s="51"/>
      <c r="AN8" s="51"/>
      <c r="AO8" s="51"/>
      <c r="AP8" s="51"/>
      <c r="AQ8" s="51"/>
      <c r="AR8" s="51"/>
      <c r="AS8" s="51"/>
      <c r="AT8" s="46">
        <f>データ!T6</f>
        <v>524.20000000000005</v>
      </c>
      <c r="AU8" s="46"/>
      <c r="AV8" s="46"/>
      <c r="AW8" s="46"/>
      <c r="AX8" s="46"/>
      <c r="AY8" s="46"/>
      <c r="AZ8" s="46"/>
      <c r="BA8" s="46"/>
      <c r="BB8" s="46">
        <f>データ!U6</f>
        <v>324.70999999999998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44.45</v>
      </c>
      <c r="J10" s="46"/>
      <c r="K10" s="46"/>
      <c r="L10" s="46"/>
      <c r="M10" s="46"/>
      <c r="N10" s="46"/>
      <c r="O10" s="46"/>
      <c r="P10" s="46">
        <f>データ!P6</f>
        <v>83.87</v>
      </c>
      <c r="Q10" s="46"/>
      <c r="R10" s="46"/>
      <c r="S10" s="46"/>
      <c r="T10" s="46"/>
      <c r="U10" s="46"/>
      <c r="V10" s="46"/>
      <c r="W10" s="46">
        <f>データ!Q6</f>
        <v>79.75</v>
      </c>
      <c r="X10" s="46"/>
      <c r="Y10" s="46"/>
      <c r="Z10" s="46"/>
      <c r="AA10" s="46"/>
      <c r="AB10" s="46"/>
      <c r="AC10" s="46"/>
      <c r="AD10" s="51">
        <f>データ!R6</f>
        <v>3145</v>
      </c>
      <c r="AE10" s="51"/>
      <c r="AF10" s="51"/>
      <c r="AG10" s="51"/>
      <c r="AH10" s="51"/>
      <c r="AI10" s="51"/>
      <c r="AJ10" s="51"/>
      <c r="AK10" s="2"/>
      <c r="AL10" s="51">
        <f>データ!V6</f>
        <v>141478</v>
      </c>
      <c r="AM10" s="51"/>
      <c r="AN10" s="51"/>
      <c r="AO10" s="51"/>
      <c r="AP10" s="51"/>
      <c r="AQ10" s="51"/>
      <c r="AR10" s="51"/>
      <c r="AS10" s="51"/>
      <c r="AT10" s="46">
        <f>データ!W6</f>
        <v>35.49</v>
      </c>
      <c r="AU10" s="46"/>
      <c r="AV10" s="46"/>
      <c r="AW10" s="46"/>
      <c r="AX10" s="46"/>
      <c r="AY10" s="46"/>
      <c r="AZ10" s="46"/>
      <c r="BA10" s="46"/>
      <c r="BB10" s="46">
        <f>データ!X6</f>
        <v>3986.42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1eWStbN4t0bv+p1NpJLoa7OZeJGs1V7V+Iupz7XnDYDroPgaNxC7/wEVxUPC9hp/0Zrd61lNq4y8zgWGROq1VA==" saltValue="ZSQJFdUXTgkNpKC3XCAe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22021</v>
      </c>
      <c r="D6" s="33">
        <f t="shared" si="3"/>
        <v>46</v>
      </c>
      <c r="E6" s="33">
        <f t="shared" si="3"/>
        <v>17</v>
      </c>
      <c r="F6" s="33">
        <f t="shared" si="3"/>
        <v>1</v>
      </c>
      <c r="G6" s="33">
        <f t="shared" si="3"/>
        <v>0</v>
      </c>
      <c r="H6" s="33" t="str">
        <f t="shared" si="3"/>
        <v>青森県　弘前市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44.45</v>
      </c>
      <c r="P6" s="34">
        <f t="shared" si="3"/>
        <v>83.87</v>
      </c>
      <c r="Q6" s="34">
        <f t="shared" si="3"/>
        <v>79.75</v>
      </c>
      <c r="R6" s="34">
        <f t="shared" si="3"/>
        <v>3145</v>
      </c>
      <c r="S6" s="34">
        <f t="shared" si="3"/>
        <v>170212</v>
      </c>
      <c r="T6" s="34">
        <f t="shared" si="3"/>
        <v>524.20000000000005</v>
      </c>
      <c r="U6" s="34">
        <f t="shared" si="3"/>
        <v>324.70999999999998</v>
      </c>
      <c r="V6" s="34">
        <f t="shared" si="3"/>
        <v>141478</v>
      </c>
      <c r="W6" s="34">
        <f t="shared" si="3"/>
        <v>35.49</v>
      </c>
      <c r="X6" s="34">
        <f t="shared" si="3"/>
        <v>3986.42</v>
      </c>
      <c r="Y6" s="35">
        <f>IF(Y7="",NA(),Y7)</f>
        <v>107.73</v>
      </c>
      <c r="Z6" s="35">
        <f t="shared" ref="Z6:AH6" si="4">IF(Z7="",NA(),Z7)</f>
        <v>119.08</v>
      </c>
      <c r="AA6" s="35">
        <f t="shared" si="4"/>
        <v>116.38</v>
      </c>
      <c r="AB6" s="35">
        <f t="shared" si="4"/>
        <v>109.59</v>
      </c>
      <c r="AC6" s="35">
        <f t="shared" si="4"/>
        <v>115.49</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72.89</v>
      </c>
      <c r="AV6" s="35">
        <f t="shared" ref="AV6:BD6" si="6">IF(AV7="",NA(),AV7)</f>
        <v>86.75</v>
      </c>
      <c r="AW6" s="35">
        <f t="shared" si="6"/>
        <v>102.98</v>
      </c>
      <c r="AX6" s="35">
        <f t="shared" si="6"/>
        <v>106.25</v>
      </c>
      <c r="AY6" s="35">
        <f t="shared" si="6"/>
        <v>114.32</v>
      </c>
      <c r="AZ6" s="35">
        <f t="shared" si="6"/>
        <v>47.32</v>
      </c>
      <c r="BA6" s="35">
        <f t="shared" si="6"/>
        <v>49.96</v>
      </c>
      <c r="BB6" s="35">
        <f t="shared" si="6"/>
        <v>58.04</v>
      </c>
      <c r="BC6" s="35">
        <f t="shared" si="6"/>
        <v>62.12</v>
      </c>
      <c r="BD6" s="35">
        <f t="shared" si="6"/>
        <v>61.57</v>
      </c>
      <c r="BE6" s="34" t="str">
        <f>IF(BE7="","",IF(BE7="-","【-】","【"&amp;SUBSTITUTE(TEXT(BE7,"#,##0.00"),"-","△")&amp;"】"))</f>
        <v>【69.54】</v>
      </c>
      <c r="BF6" s="35">
        <f>IF(BF7="",NA(),BF7)</f>
        <v>1144.53</v>
      </c>
      <c r="BG6" s="35">
        <f t="shared" ref="BG6:BO6" si="7">IF(BG7="",NA(),BG7)</f>
        <v>1086.76</v>
      </c>
      <c r="BH6" s="35">
        <f t="shared" si="7"/>
        <v>1034.77</v>
      </c>
      <c r="BI6" s="35">
        <f t="shared" si="7"/>
        <v>983.35</v>
      </c>
      <c r="BJ6" s="35">
        <f t="shared" si="7"/>
        <v>924.42</v>
      </c>
      <c r="BK6" s="35">
        <f t="shared" si="7"/>
        <v>1017.47</v>
      </c>
      <c r="BL6" s="35">
        <f t="shared" si="7"/>
        <v>970.35</v>
      </c>
      <c r="BM6" s="35">
        <f t="shared" si="7"/>
        <v>917.29</v>
      </c>
      <c r="BN6" s="35">
        <f t="shared" si="7"/>
        <v>875.53</v>
      </c>
      <c r="BO6" s="35">
        <f t="shared" si="7"/>
        <v>867.39</v>
      </c>
      <c r="BP6" s="34" t="str">
        <f>IF(BP7="","",IF(BP7="-","【-】","【"&amp;SUBSTITUTE(TEXT(BP7,"#,##0.00"),"-","△")&amp;"】"))</f>
        <v>【682.51】</v>
      </c>
      <c r="BQ6" s="35">
        <f>IF(BQ7="",NA(),BQ7)</f>
        <v>117.18</v>
      </c>
      <c r="BR6" s="35">
        <f t="shared" ref="BR6:BZ6" si="8">IF(BR7="",NA(),BR7)</f>
        <v>136.38</v>
      </c>
      <c r="BS6" s="35">
        <f t="shared" si="8"/>
        <v>134.47</v>
      </c>
      <c r="BT6" s="35">
        <f t="shared" si="8"/>
        <v>123.81</v>
      </c>
      <c r="BU6" s="35">
        <f t="shared" si="8"/>
        <v>131.78</v>
      </c>
      <c r="BV6" s="35">
        <f t="shared" si="8"/>
        <v>96.37</v>
      </c>
      <c r="BW6" s="35">
        <f t="shared" si="8"/>
        <v>99.26</v>
      </c>
      <c r="BX6" s="35">
        <f t="shared" si="8"/>
        <v>99.67</v>
      </c>
      <c r="BY6" s="35">
        <f t="shared" si="8"/>
        <v>99.83</v>
      </c>
      <c r="BZ6" s="35">
        <f t="shared" si="8"/>
        <v>100.91</v>
      </c>
      <c r="CA6" s="34" t="str">
        <f>IF(CA7="","",IF(CA7="-","【-】","【"&amp;SUBSTITUTE(TEXT(CA7,"#,##0.00"),"-","△")&amp;"】"))</f>
        <v>【100.34】</v>
      </c>
      <c r="CB6" s="35">
        <f>IF(CB7="",NA(),CB7)</f>
        <v>160.1</v>
      </c>
      <c r="CC6" s="35">
        <f t="shared" ref="CC6:CK6" si="9">IF(CC7="",NA(),CC7)</f>
        <v>136.53</v>
      </c>
      <c r="CD6" s="35">
        <f t="shared" si="9"/>
        <v>138.88999999999999</v>
      </c>
      <c r="CE6" s="35">
        <f t="shared" si="9"/>
        <v>150.35</v>
      </c>
      <c r="CF6" s="35">
        <f t="shared" si="9"/>
        <v>141.36000000000001</v>
      </c>
      <c r="CG6" s="35">
        <f t="shared" si="9"/>
        <v>162.65</v>
      </c>
      <c r="CH6" s="35">
        <f t="shared" si="9"/>
        <v>159.53</v>
      </c>
      <c r="CI6" s="35">
        <f t="shared" si="9"/>
        <v>159.6</v>
      </c>
      <c r="CJ6" s="35">
        <f t="shared" si="9"/>
        <v>158.94</v>
      </c>
      <c r="CK6" s="35">
        <f t="shared" si="9"/>
        <v>158.04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92.84</v>
      </c>
      <c r="CY6" s="35">
        <f t="shared" ref="CY6:DG6" si="11">IF(CY7="",NA(),CY7)</f>
        <v>93.26</v>
      </c>
      <c r="CZ6" s="35">
        <f t="shared" si="11"/>
        <v>93.67</v>
      </c>
      <c r="DA6" s="35">
        <f t="shared" si="11"/>
        <v>94.01</v>
      </c>
      <c r="DB6" s="35">
        <f t="shared" si="11"/>
        <v>93.99</v>
      </c>
      <c r="DC6" s="35">
        <f t="shared" si="11"/>
        <v>93.38</v>
      </c>
      <c r="DD6" s="35">
        <f t="shared" si="11"/>
        <v>93.5</v>
      </c>
      <c r="DE6" s="35">
        <f t="shared" si="11"/>
        <v>93.86</v>
      </c>
      <c r="DF6" s="35">
        <f t="shared" si="11"/>
        <v>93.96</v>
      </c>
      <c r="DG6" s="35">
        <f t="shared" si="11"/>
        <v>94.06</v>
      </c>
      <c r="DH6" s="34" t="str">
        <f>IF(DH7="","",IF(DH7="-","【-】","【"&amp;SUBSTITUTE(TEXT(DH7,"#,##0.00"),"-","△")&amp;"】"))</f>
        <v>【95.35】</v>
      </c>
      <c r="DI6" s="35">
        <f>IF(DI7="",NA(),DI7)</f>
        <v>22.96</v>
      </c>
      <c r="DJ6" s="35">
        <f t="shared" ref="DJ6:DR6" si="12">IF(DJ7="",NA(),DJ7)</f>
        <v>25.55</v>
      </c>
      <c r="DK6" s="35">
        <f t="shared" si="12"/>
        <v>28.23</v>
      </c>
      <c r="DL6" s="35">
        <f t="shared" si="12"/>
        <v>30.9</v>
      </c>
      <c r="DM6" s="35">
        <f t="shared" si="12"/>
        <v>33.549999999999997</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0.17</v>
      </c>
      <c r="DU6" s="35">
        <f t="shared" ref="DU6:EC6" si="13">IF(DU7="",NA(),DU7)</f>
        <v>2.44</v>
      </c>
      <c r="DV6" s="35">
        <f t="shared" si="13"/>
        <v>2.77</v>
      </c>
      <c r="DW6" s="35">
        <f t="shared" si="13"/>
        <v>3.07</v>
      </c>
      <c r="DX6" s="35">
        <f t="shared" si="13"/>
        <v>4.83</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0.15</v>
      </c>
      <c r="EF6" s="35">
        <f t="shared" ref="EF6:EN6" si="14">IF(EF7="",NA(),EF7)</f>
        <v>0.2</v>
      </c>
      <c r="EG6" s="35">
        <f t="shared" si="14"/>
        <v>0.11</v>
      </c>
      <c r="EH6" s="35">
        <f t="shared" si="14"/>
        <v>0.05</v>
      </c>
      <c r="EI6" s="34">
        <f t="shared" si="14"/>
        <v>0</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22021</v>
      </c>
      <c r="D7" s="37">
        <v>46</v>
      </c>
      <c r="E7" s="37">
        <v>17</v>
      </c>
      <c r="F7" s="37">
        <v>1</v>
      </c>
      <c r="G7" s="37">
        <v>0</v>
      </c>
      <c r="H7" s="37" t="s">
        <v>96</v>
      </c>
      <c r="I7" s="37" t="s">
        <v>97</v>
      </c>
      <c r="J7" s="37" t="s">
        <v>98</v>
      </c>
      <c r="K7" s="37" t="s">
        <v>99</v>
      </c>
      <c r="L7" s="37" t="s">
        <v>100</v>
      </c>
      <c r="M7" s="37" t="s">
        <v>101</v>
      </c>
      <c r="N7" s="38" t="s">
        <v>102</v>
      </c>
      <c r="O7" s="38">
        <v>44.45</v>
      </c>
      <c r="P7" s="38">
        <v>83.87</v>
      </c>
      <c r="Q7" s="38">
        <v>79.75</v>
      </c>
      <c r="R7" s="38">
        <v>3145</v>
      </c>
      <c r="S7" s="38">
        <v>170212</v>
      </c>
      <c r="T7" s="38">
        <v>524.20000000000005</v>
      </c>
      <c r="U7" s="38">
        <v>324.70999999999998</v>
      </c>
      <c r="V7" s="38">
        <v>141478</v>
      </c>
      <c r="W7" s="38">
        <v>35.49</v>
      </c>
      <c r="X7" s="38">
        <v>3986.42</v>
      </c>
      <c r="Y7" s="38">
        <v>107.73</v>
      </c>
      <c r="Z7" s="38">
        <v>119.08</v>
      </c>
      <c r="AA7" s="38">
        <v>116.38</v>
      </c>
      <c r="AB7" s="38">
        <v>109.59</v>
      </c>
      <c r="AC7" s="38">
        <v>115.49</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72.89</v>
      </c>
      <c r="AV7" s="38">
        <v>86.75</v>
      </c>
      <c r="AW7" s="38">
        <v>102.98</v>
      </c>
      <c r="AX7" s="38">
        <v>106.25</v>
      </c>
      <c r="AY7" s="38">
        <v>114.32</v>
      </c>
      <c r="AZ7" s="38">
        <v>47.32</v>
      </c>
      <c r="BA7" s="38">
        <v>49.96</v>
      </c>
      <c r="BB7" s="38">
        <v>58.04</v>
      </c>
      <c r="BC7" s="38">
        <v>62.12</v>
      </c>
      <c r="BD7" s="38">
        <v>61.57</v>
      </c>
      <c r="BE7" s="38">
        <v>69.540000000000006</v>
      </c>
      <c r="BF7" s="38">
        <v>1144.53</v>
      </c>
      <c r="BG7" s="38">
        <v>1086.76</v>
      </c>
      <c r="BH7" s="38">
        <v>1034.77</v>
      </c>
      <c r="BI7" s="38">
        <v>983.35</v>
      </c>
      <c r="BJ7" s="38">
        <v>924.42</v>
      </c>
      <c r="BK7" s="38">
        <v>1017.47</v>
      </c>
      <c r="BL7" s="38">
        <v>970.35</v>
      </c>
      <c r="BM7" s="38">
        <v>917.29</v>
      </c>
      <c r="BN7" s="38">
        <v>875.53</v>
      </c>
      <c r="BO7" s="38">
        <v>867.39</v>
      </c>
      <c r="BP7" s="38">
        <v>682.51</v>
      </c>
      <c r="BQ7" s="38">
        <v>117.18</v>
      </c>
      <c r="BR7" s="38">
        <v>136.38</v>
      </c>
      <c r="BS7" s="38">
        <v>134.47</v>
      </c>
      <c r="BT7" s="38">
        <v>123.81</v>
      </c>
      <c r="BU7" s="38">
        <v>131.78</v>
      </c>
      <c r="BV7" s="38">
        <v>96.37</v>
      </c>
      <c r="BW7" s="38">
        <v>99.26</v>
      </c>
      <c r="BX7" s="38">
        <v>99.67</v>
      </c>
      <c r="BY7" s="38">
        <v>99.83</v>
      </c>
      <c r="BZ7" s="38">
        <v>100.91</v>
      </c>
      <c r="CA7" s="38">
        <v>100.34</v>
      </c>
      <c r="CB7" s="38">
        <v>160.1</v>
      </c>
      <c r="CC7" s="38">
        <v>136.53</v>
      </c>
      <c r="CD7" s="38">
        <v>138.88999999999999</v>
      </c>
      <c r="CE7" s="38">
        <v>150.35</v>
      </c>
      <c r="CF7" s="38">
        <v>141.36000000000001</v>
      </c>
      <c r="CG7" s="38">
        <v>162.65</v>
      </c>
      <c r="CH7" s="38">
        <v>159.53</v>
      </c>
      <c r="CI7" s="38">
        <v>159.6</v>
      </c>
      <c r="CJ7" s="38">
        <v>158.94</v>
      </c>
      <c r="CK7" s="38">
        <v>158.04</v>
      </c>
      <c r="CL7" s="38">
        <v>136.15</v>
      </c>
      <c r="CM7" s="38" t="s">
        <v>102</v>
      </c>
      <c r="CN7" s="38" t="s">
        <v>102</v>
      </c>
      <c r="CO7" s="38" t="s">
        <v>102</v>
      </c>
      <c r="CP7" s="38" t="s">
        <v>102</v>
      </c>
      <c r="CQ7" s="38" t="s">
        <v>102</v>
      </c>
      <c r="CR7" s="38">
        <v>66.63</v>
      </c>
      <c r="CS7" s="38">
        <v>67.040000000000006</v>
      </c>
      <c r="CT7" s="38">
        <v>66.34</v>
      </c>
      <c r="CU7" s="38">
        <v>67.069999999999993</v>
      </c>
      <c r="CV7" s="38">
        <v>66.78</v>
      </c>
      <c r="CW7" s="38">
        <v>59.64</v>
      </c>
      <c r="CX7" s="38">
        <v>92.84</v>
      </c>
      <c r="CY7" s="38">
        <v>93.26</v>
      </c>
      <c r="CZ7" s="38">
        <v>93.67</v>
      </c>
      <c r="DA7" s="38">
        <v>94.01</v>
      </c>
      <c r="DB7" s="38">
        <v>93.99</v>
      </c>
      <c r="DC7" s="38">
        <v>93.38</v>
      </c>
      <c r="DD7" s="38">
        <v>93.5</v>
      </c>
      <c r="DE7" s="38">
        <v>93.86</v>
      </c>
      <c r="DF7" s="38">
        <v>93.96</v>
      </c>
      <c r="DG7" s="38">
        <v>94.06</v>
      </c>
      <c r="DH7" s="38">
        <v>95.35</v>
      </c>
      <c r="DI7" s="38">
        <v>22.96</v>
      </c>
      <c r="DJ7" s="38">
        <v>25.55</v>
      </c>
      <c r="DK7" s="38">
        <v>28.23</v>
      </c>
      <c r="DL7" s="38">
        <v>30.9</v>
      </c>
      <c r="DM7" s="38">
        <v>33.549999999999997</v>
      </c>
      <c r="DN7" s="38">
        <v>27.96</v>
      </c>
      <c r="DO7" s="38">
        <v>28.81</v>
      </c>
      <c r="DP7" s="38">
        <v>31.19</v>
      </c>
      <c r="DQ7" s="38">
        <v>33.090000000000003</v>
      </c>
      <c r="DR7" s="38">
        <v>34.33</v>
      </c>
      <c r="DS7" s="38">
        <v>38.57</v>
      </c>
      <c r="DT7" s="38">
        <v>0.17</v>
      </c>
      <c r="DU7" s="38">
        <v>2.44</v>
      </c>
      <c r="DV7" s="38">
        <v>2.77</v>
      </c>
      <c r="DW7" s="38">
        <v>3.07</v>
      </c>
      <c r="DX7" s="38">
        <v>4.83</v>
      </c>
      <c r="DY7" s="38">
        <v>3.4</v>
      </c>
      <c r="DZ7" s="38">
        <v>3.84</v>
      </c>
      <c r="EA7" s="38">
        <v>4.3099999999999996</v>
      </c>
      <c r="EB7" s="38">
        <v>5.04</v>
      </c>
      <c r="EC7" s="38">
        <v>5.1100000000000003</v>
      </c>
      <c r="ED7" s="38">
        <v>5.9</v>
      </c>
      <c r="EE7" s="38">
        <v>0.15</v>
      </c>
      <c r="EF7" s="38">
        <v>0.2</v>
      </c>
      <c r="EG7" s="38">
        <v>0.11</v>
      </c>
      <c r="EH7" s="38">
        <v>0.05</v>
      </c>
      <c r="EI7" s="38">
        <v>0</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