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1\200_財政\1410財政状況資料集（H22～）\R6→R7（R5決算_2023財政状況資料集）\01_令和7年3月末公表（R5_2023決算_R6松井担当）\05_県HPに公開\②リネーム後\"/>
    </mc:Choice>
  </mc:AlternateContent>
  <xr:revisionPtr revIDLastSave="0" documentId="13_ncr:1_{35272DEE-3B97-4303-899C-6F7560DDD56B}" xr6:coauthVersionLast="47" xr6:coauthVersionMax="47" xr10:uidLastSave="{00000000-0000-0000-0000-000000000000}"/>
  <bookViews>
    <workbookView xWindow="20370" yWindow="-3375"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8" i="10" l="1"/>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AM38" i="10"/>
  <c r="U38" i="10"/>
  <c r="C38" i="10"/>
  <c r="CO37" i="10"/>
  <c r="AM37" i="10"/>
  <c r="U37" i="10"/>
  <c r="C37" i="10"/>
  <c r="CO36" i="10"/>
  <c r="AM36" i="10"/>
  <c r="C36" i="10"/>
  <c r="CO35" i="10"/>
  <c r="AM35" i="10"/>
  <c r="CO34" i="10"/>
  <c r="BW34" i="10"/>
  <c r="BW35" i="10" s="1"/>
  <c r="BW36" i="10" s="1"/>
  <c r="BW37" i="10" s="1"/>
  <c r="BW38" i="10" s="1"/>
  <c r="BW39" i="10" s="1"/>
  <c r="BW40" i="10" s="1"/>
  <c r="BW41" i="10" s="1"/>
  <c r="BW42" i="10" s="1"/>
  <c r="C34" i="10"/>
  <c r="C35" i="10" l="1"/>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 r="BE37" i="10" s="1"/>
  <c r="BE38" i="10" s="1"/>
  <c r="AM34" i="10"/>
</calcChain>
</file>

<file path=xl/sharedStrings.xml><?xml version="1.0" encoding="utf-8"?>
<sst xmlns="http://schemas.openxmlformats.org/spreadsheetml/2006/main" count="1116" uniqueCount="569">
  <si>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</si>
  <si>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</si>
  <si>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</si>
  <si>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</si>
  <si>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</si>
  <si>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</si>
  <si>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</si>
  <si>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</si>
  <si>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</si>
  <si>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</si>
  <si>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</si>
  <si>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</si>
  <si>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</si>
  <si>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</si>
  <si>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</si>
  <si>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</si>
  <si>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</si>
  <si>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</si>
  <si>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</si>
  <si>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</si>
  <si>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</si>
  <si>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</si>
  <si>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</si>
  <si>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</si>
  <si>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</si>
  <si>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</si>
  <si>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</si>
  <si>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</si>
  <si>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</si>
  <si>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</si>
  <si>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</si>
  <si>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</si>
  <si>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</si>
  <si>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</si>
  <si>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</si>
  <si>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</si>
  <si>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</si>
  <si>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</si>
  <si>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</si>
  <si>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</si>
  <si>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</si>
  <si>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</si>
  <si>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</si>
  <si>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</si>
  <si>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</si>
  <si>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</si>
  <si>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</si>
  <si>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</si>
  <si>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</si>
  <si>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</si>
  <si>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</si>
  <si>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</si>
  <si>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</si>
  <si>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</si>
  <si>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</si>
  <si>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</si>
  <si>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</si>
  <si>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</si>
  <si>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</si>
  <si>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</si>
  <si>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</si>
  <si>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</si>
  <si>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</si>
  <si>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</si>
  <si>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</si>
  <si>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</si>
  <si>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</si>
  <si>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</si>
  <si>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</si>
  <si>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</si>
  <si>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</si>
  <si>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</si>
  <si>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</si>
  <si>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</si>
  <si>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</si>
  <si>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</si>
  <si>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</si>
  <si>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</si>
  <si>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</si>
  <si>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</si>
  <si>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</si>
  <si>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Ⅳ－０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</si>
  <si>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</si>
  <si>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</si>
  <si>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</si>
  <si>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</si>
  <si>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</si>
  <si>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</si>
  <si>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</si>
  <si>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</si>
  <si>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</si>
  <si>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</si>
  <si>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</si>
  <si>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</si>
  <si>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五戸町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</si>
  <si>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</si>
  <si>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</si>
  <si>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</si>
  <si>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</si>
  <si>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</si>
  <si>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</si>
  <si>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</si>
  <si>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</si>
  <si>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</si>
  <si>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</si>
  <si>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</si>
  <si>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</si>
  <si>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</si>
  <si>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</si>
  <si>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</si>
  <si>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</si>
  <si>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</si>
  <si>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</si>
  <si>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</si>
  <si>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</si>
  <si>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</si>
  <si>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</si>
  <si>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</si>
  <si>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</si>
  <si>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</si>
  <si>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</si>
  <si>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</si>
  <si>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</si>
  <si>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</si>
  <si>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</si>
  <si>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</si>
  <si>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</si>
  <si>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</si>
  <si>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</si>
  <si>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</si>
  <si>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</si>
  <si>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</si>
  <si>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</si>
  <si>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</si>
  <si>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</si>
  <si>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</si>
  <si>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</si>
  <si>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</si>
  <si>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</si>
  <si>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</si>
  <si>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</si>
  <si>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</si>
  <si>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</si>
  <si>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</si>
  <si>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</si>
  <si>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</si>
  <si>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</si>
  <si>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</si>
  <si>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</si>
  <si>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</si>
  <si>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</si>
  <si>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</si>
  <si>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</si>
  <si>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</si>
  <si>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</si>
  <si>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</si>
  <si>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</si>
  <si>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</si>
  <si>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</si>
  <si>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</si>
  <si>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</si>
  <si>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</si>
  <si>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</si>
  <si>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</si>
  <si>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</si>
  <si>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</si>
  <si>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</si>
  <si>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</si>
  <si>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</si>
  <si>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</si>
  <si>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</si>
  <si>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</si>
  <si>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</si>
  <si>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</si>
  <si>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</si>
  <si>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</si>
  <si>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</si>
  <si>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</si>
  <si>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</si>
  <si>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</si>
  <si>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</si>
  <si>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</si>
  <si>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</si>
  <si>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</si>
  <si>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</si>
  <si>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</si>
  <si>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</si>
  <si>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</si>
  <si>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</si>
  <si>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</si>
  <si>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</si>
  <si>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</si>
  <si>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</si>
  <si>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</si>
  <si>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</si>
  <si>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</si>
  <si>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</si>
  <si>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</si>
  <si>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</si>
  <si>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</si>
  <si>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</si>
  <si>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</si>
  <si>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青森県五戸町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</si>
  <si>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</si>
  <si>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</si>
  <si>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</si>
  <si>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</si>
  <si>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</si>
  <si>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</si>
  <si>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</si>
  <si>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</si>
  <si>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</si>
  <si>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</si>
  <si>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</si>
  <si>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</si>
  <si>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</si>
  <si>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</si>
  <si>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</si>
  <si>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</si>
  <si>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</si>
  <si>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</si>
  <si>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</si>
  <si>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</si>
  <si>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</si>
  <si>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</si>
  <si>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</si>
  <si>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</si>
  <si>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</si>
  <si>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</si>
  <si>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</si>
  <si>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</si>
  <si>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</si>
  <si>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</si>
  <si>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</si>
  <si>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</si>
  <si>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</si>
  <si>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</si>
  <si>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</si>
  <si>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</si>
  <si>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</si>
  <si>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</si>
  <si>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</si>
  <si>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</si>
  <si>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</si>
  <si>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</si>
  <si>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</si>
  <si>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</si>
  <si>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</si>
  <si>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</si>
  <si>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</si>
  <si>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</si>
  <si>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</si>
  <si>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</si>
  <si>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</si>
  <si>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</si>
  <si>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</si>
  <si>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</si>
  <si>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</si>
  <si>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</si>
  <si>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</si>
  <si>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</si>
  <si>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</si>
  <si>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</si>
  <si>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</si>
  <si>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</si>
  <si>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</si>
  <si>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</si>
  <si>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</si>
  <si>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</si>
  <si>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</si>
  <si>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</si>
  <si>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</si>
  <si>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</si>
  <si>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</si>
  <si>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</si>
  <si>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</si>
  <si>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</si>
  <si>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</si>
  <si>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</si>
  <si>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</si>
  <si>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</si>
  <si>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</si>
  <si>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</si>
  <si>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</si>
  <si>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</si>
  <si>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</si>
  <si>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</si>
  <si>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</si>
  <si>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</si>
  <si>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</si>
  <si>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</si>
  <si>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</si>
  <si>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</si>
  <si>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</si>
  <si>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</si>
  <si>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</si>
  <si>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</si>
  <si>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</si>
  <si>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</si>
  <si>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</si>
  <si>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</si>
  <si>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</si>
  <si>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</si>
  <si>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</si>
  <si>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</si>
  <si>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</si>
  <si>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</si>
  <si>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</si>
  <si>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</si>
  <si>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</si>
  <si>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</si>
  <si>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</si>
  <si>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</si>
  <si>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</si>
  <si>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</si>
  <si>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</si>
  <si>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</si>
  <si>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</si>
  <si>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</si>
  <si>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</si>
  <si>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</si>
  <si>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</si>
  <si>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</si>
  <si>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</si>
  <si>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</si>
  <si>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</si>
  <si>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</si>
  <si>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</si>
  <si>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</si>
  <si>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</si>
  <si>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</si>
  <si>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</si>
  <si>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</si>
  <si>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</si>
  <si>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</si>
  <si>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</si>
  <si>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</si>
  <si>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</si>
  <si>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</si>
  <si>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</si>
  <si>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</si>
  <si>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</si>
  <si>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</si>
  <si>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</si>
  <si>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</si>
  <si>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</si>
  <si>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</si>
  <si>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</si>
  <si>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</si>
  <si>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</si>
  <si>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</si>
  <si>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</si>
  <si>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</si>
  <si>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青森県五戸町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</si>
  <si>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</si>
  <si>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</si>
  <si>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</si>
  <si>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</si>
  <si>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</si>
  <si>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</si>
  <si>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</si>
  <si>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</si>
  <si>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</si>
  <si>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</si>
  <si>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</si>
  <si>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</si>
  <si>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</si>
  <si>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</si>
  <si>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</si>
  <si>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</si>
  <si>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</si>
  <si>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</si>
  <si>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</si>
  <si>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</si>
  <si>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五戸町ケーブルテレビ事業特別会計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</si>
  <si>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</si>
  <si>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</si>
  <si>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</si>
  <si>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</si>
  <si>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</si>
  <si>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</si>
  <si>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</si>
  <si>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</si>
  <si>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</si>
  <si>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</si>
  <si>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</si>
  <si>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</si>
  <si>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</si>
  <si>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五戸町国民健康保険特別会計</t>
    <phoneticPr fontId="5"/>
  </si>
  <si>
    <t>五戸町介護保険特別会計</t>
    <phoneticPr fontId="5"/>
  </si>
  <si>
    <t>五戸町後期高齢者医療特別会計</t>
    <phoneticPr fontId="5"/>
  </si>
  <si>
    <t>五戸町病院事業会計</t>
    <phoneticPr fontId="5"/>
  </si>
  <si>
    <t>法適用企業</t>
    <phoneticPr fontId="5"/>
  </si>
  <si>
    <t>五戸町下水道事業特別会計</t>
    <phoneticPr fontId="5"/>
  </si>
  <si>
    <t>法非適用企業</t>
    <phoneticPr fontId="5"/>
  </si>
  <si>
    <t>五戸町農業集落排水処理施設事業特別会計</t>
    <phoneticPr fontId="5"/>
  </si>
  <si>
    <t>五戸町浄化槽事業特別会計</t>
    <phoneticPr fontId="5"/>
  </si>
  <si>
    <t>五戸町簡易水道事業特別会計</t>
    <phoneticPr fontId="5"/>
  </si>
  <si>
    <t>五戸町住宅用地造成事業等特別会計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</si>
  <si>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</si>
  <si>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</si>
  <si>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</si>
  <si>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</si>
  <si>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</si>
  <si>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</si>
  <si>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</si>
  <si>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</si>
  <si>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</si>
  <si>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</si>
  <si>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</si>
  <si>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</si>
  <si>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</si>
  <si>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</si>
  <si>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</si>
  <si>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</si>
  <si>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</si>
  <si>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</si>
  <si>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</si>
  <si>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</si>
  <si>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</si>
  <si>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</si>
  <si>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</si>
  <si>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</si>
  <si>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</si>
  <si>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</si>
  <si>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</si>
  <si>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</si>
  <si>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</si>
  <si>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</si>
  <si>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</si>
  <si>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</si>
  <si>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</si>
  <si>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</si>
  <si>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</si>
  <si>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</si>
  <si>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</si>
  <si>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</si>
  <si>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</si>
  <si>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</si>
  <si>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</si>
  <si>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</si>
  <si>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</si>
  <si>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</si>
  <si>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</si>
  <si>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</si>
  <si>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</si>
  <si>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</si>
  <si>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</si>
  <si>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</si>
  <si>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</si>
  <si>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</si>
  <si>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</si>
  <si>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</si>
  <si>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</si>
  <si>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</si>
  <si>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</si>
  <si>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</si>
  <si>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</si>
  <si>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</si>
  <si>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</si>
  <si>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</si>
  <si>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</si>
  <si>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</si>
  <si>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</si>
  <si>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</si>
  <si>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</si>
  <si>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</si>
  <si>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</si>
  <si>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</si>
  <si>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</si>
  <si>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</si>
  <si>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</si>
  <si>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</si>
  <si>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</si>
  <si>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</si>
  <si>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</si>
  <si>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</si>
  <si>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</si>
  <si>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</si>
  <si>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</si>
  <si>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</si>
  <si>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</si>
  <si>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</si>
  <si>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</si>
  <si>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</si>
  <si>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</si>
  <si>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</si>
  <si>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</si>
  <si>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</si>
  <si>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</si>
  <si>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</si>
  <si>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</si>
  <si>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</si>
  <si>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</si>
  <si>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</si>
  <si>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</si>
  <si>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</si>
  <si>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</si>
  <si>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</si>
  <si>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</si>
  <si>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</si>
  <si>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</si>
  <si>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</si>
  <si>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</si>
  <si>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</si>
  <si>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</si>
  <si>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</si>
  <si>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</si>
  <si>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</si>
  <si>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</si>
  <si>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</si>
  <si>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</si>
  <si>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</si>
  <si>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</si>
  <si>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</si>
  <si>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</si>
  <si>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</si>
  <si>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</si>
  <si>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</si>
  <si>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</si>
  <si>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</si>
  <si>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</si>
  <si>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</si>
  <si>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</si>
  <si>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</si>
  <si>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</si>
  <si>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</si>
  <si>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</si>
  <si>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</si>
  <si>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</si>
  <si>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</si>
  <si>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</si>
  <si>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</si>
  <si>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</si>
  <si>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4.34</t>
  </si>
  <si>
    <t>▲ 0.22</t>
  </si>
  <si>
    <t>▲ 7.43</t>
  </si>
  <si>
    <t>五戸町病院事業会計</t>
  </si>
  <si>
    <t>▲ 0.12</t>
  </si>
  <si>
    <t>一般会計</t>
  </si>
  <si>
    <t>五戸町介護保険特別会計</t>
  </si>
  <si>
    <t>五戸町下水道事業特別会計</t>
  </si>
  <si>
    <t>五戸町国民健康保険特別会計</t>
  </si>
  <si>
    <t>五戸町後期高齢者医療特別会計</t>
  </si>
  <si>
    <t>五戸町農業集落排水処理施設事業特別会計</t>
  </si>
  <si>
    <t>五戸町浄化槽事業特別会計</t>
  </si>
  <si>
    <t>その他会計（赤字）</t>
  </si>
  <si>
    <t>その他会計（黒字）</t>
  </si>
  <si>
    <t>R01</t>
    <phoneticPr fontId="5"/>
  </si>
  <si>
    <t>R02</t>
    <phoneticPr fontId="5"/>
  </si>
  <si>
    <t>R03</t>
    <phoneticPr fontId="5"/>
  </si>
  <si>
    <t>R04</t>
    <phoneticPr fontId="5"/>
  </si>
  <si>
    <t>R05</t>
    <phoneticPr fontId="5"/>
  </si>
  <si>
    <t>八戸圏域水道企業団</t>
    <rPh sb="0" eb="4">
      <t>ハチノヘケンイキ</t>
    </rPh>
    <rPh sb="4" eb="6">
      <t>スイドウ</t>
    </rPh>
    <rPh sb="6" eb="9">
      <t>キギョウダン</t>
    </rPh>
    <phoneticPr fontId="2"/>
  </si>
  <si>
    <t>八戸地域広域市町村圏事務組合</t>
    <rPh sb="0" eb="2">
      <t>ハチノヘ</t>
    </rPh>
    <rPh sb="2" eb="4">
      <t>チイキ</t>
    </rPh>
    <rPh sb="4" eb="6">
      <t>コウイキ</t>
    </rPh>
    <rPh sb="6" eb="9">
      <t>シチョウソン</t>
    </rPh>
    <rPh sb="9" eb="10">
      <t>ケン</t>
    </rPh>
    <rPh sb="10" eb="12">
      <t>ジム</t>
    </rPh>
    <rPh sb="12" eb="14">
      <t>クミアイ</t>
    </rPh>
    <phoneticPr fontId="2"/>
  </si>
  <si>
    <t>十和田地域広域事務組合</t>
    <rPh sb="0" eb="5">
      <t>トワダチイキ</t>
    </rPh>
    <rPh sb="5" eb="7">
      <t>コウイキ</t>
    </rPh>
    <rPh sb="7" eb="11">
      <t>ジムクミアイ</t>
    </rPh>
    <phoneticPr fontId="2"/>
  </si>
  <si>
    <t>田子高原広域事務組合</t>
    <rPh sb="0" eb="2">
      <t>タッコ</t>
    </rPh>
    <rPh sb="2" eb="4">
      <t>コウゲン</t>
    </rPh>
    <rPh sb="4" eb="6">
      <t>コウイキ</t>
    </rPh>
    <rPh sb="6" eb="10">
      <t>ジムクミアイ</t>
    </rPh>
    <phoneticPr fontId="2"/>
  </si>
  <si>
    <t>青森県市町村総合事務組合</t>
    <rPh sb="0" eb="3">
      <t>アオモリケン</t>
    </rPh>
    <rPh sb="3" eb="6">
      <t>シチョウソン</t>
    </rPh>
    <rPh sb="6" eb="8">
      <t>ソウゴウ</t>
    </rPh>
    <rPh sb="8" eb="12">
      <t>ジムクミアイ</t>
    </rPh>
    <phoneticPr fontId="2"/>
  </si>
  <si>
    <t>青森県市町村職員退職手当組合</t>
    <rPh sb="0" eb="3">
      <t>アオモリケン</t>
    </rPh>
    <rPh sb="3" eb="6">
      <t>シチョウソン</t>
    </rPh>
    <rPh sb="6" eb="8">
      <t>ショクイン</t>
    </rPh>
    <rPh sb="8" eb="10">
      <t>タイショク</t>
    </rPh>
    <rPh sb="10" eb="12">
      <t>テアテ</t>
    </rPh>
    <rPh sb="12" eb="14">
      <t>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</si>
  <si>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</si>
  <si>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青森県後期高齢者医療広域連合（一般会計）</t>
    <rPh sb="0" eb="3">
      <t>アオモリケン</t>
    </rPh>
    <rPh sb="3" eb="8">
      <t>コウキコウレイシャ</t>
    </rPh>
    <rPh sb="8" eb="10">
      <t>イリョウ</t>
    </rPh>
    <rPh sb="10" eb="12">
      <t>コウイキ</t>
    </rPh>
    <rPh sb="12" eb="14">
      <t>レンゴウ</t>
    </rPh>
    <rPh sb="15" eb="19">
      <t>イッパンカイケイ</t>
    </rPh>
    <phoneticPr fontId="2"/>
  </si>
  <si>
    <t>青森県後期高齢者医療広域連合（特別会計）</t>
    <rPh sb="0" eb="14">
      <t>アオモリケンコウキコウレイシャイリョウコウイキレンゴウ</t>
    </rPh>
    <rPh sb="15" eb="19">
      <t>トクベツカイケイ</t>
    </rPh>
    <phoneticPr fontId="2"/>
  </si>
  <si>
    <t>五戸町スポーツ振興公社</t>
    <rPh sb="0" eb="3">
      <t>ゴノヘマチ</t>
    </rPh>
    <rPh sb="7" eb="9">
      <t>シンコウ</t>
    </rPh>
    <rPh sb="9" eb="11">
      <t>コウシャ</t>
    </rPh>
    <phoneticPr fontId="2"/>
  </si>
  <si>
    <t>地域振興基金</t>
    <rPh sb="0" eb="4">
      <t>チイキシンコウ</t>
    </rPh>
    <rPh sb="4" eb="6">
      <t>キキン</t>
    </rPh>
    <phoneticPr fontId="5"/>
  </si>
  <si>
    <t>公共施設等整備基金</t>
    <rPh sb="0" eb="5">
      <t>コウキョウシセツトウ</t>
    </rPh>
    <rPh sb="5" eb="7">
      <t>セイビ</t>
    </rPh>
    <rPh sb="7" eb="9">
      <t>キキン</t>
    </rPh>
    <phoneticPr fontId="2"/>
  </si>
  <si>
    <t>ふるさと納税寄附金基金</t>
    <rPh sb="4" eb="6">
      <t>ノウゼイ</t>
    </rPh>
    <rPh sb="6" eb="9">
      <t>キフキン</t>
    </rPh>
    <rPh sb="9" eb="11">
      <t>キキン</t>
    </rPh>
    <phoneticPr fontId="2"/>
  </si>
  <si>
    <t>過疎地域持続的発展特別事業基金</t>
    <rPh sb="0" eb="4">
      <t>カソチイキ</t>
    </rPh>
    <rPh sb="4" eb="9">
      <t>ジゾクテキハッテン</t>
    </rPh>
    <rPh sb="9" eb="11">
      <t>トクベツ</t>
    </rPh>
    <rPh sb="11" eb="15">
      <t>ジギョウキキン</t>
    </rPh>
    <phoneticPr fontId="2"/>
  </si>
  <si>
    <t>森林環境譲与税基金</t>
    <rPh sb="0" eb="4">
      <t>シンリンカンキョウ</t>
    </rPh>
    <rPh sb="4" eb="7">
      <t>ジョウヨゼイ</t>
    </rPh>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</si>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</sst>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113347</c:v>
                </c:pt>
                <c:pt idx="1">
                  <c:v>125418</c:v>
                </c:pt>
                <c:pt idx="2">
                  <c:v>108384</c:v>
                </c:pt>
                <c:pt idx="3">
                  <c:v>80959</c:v>
                </c:pt>
                <c:pt idx="4">
                  <c:v>117242</c:v>
                </c:pt>
              </c:numCache>
            </c:numRef>
          </c:val>
          <c:smooth val="0"/>
          <c:extLst>
            <c:ext xmlns:c16="http://schemas.microsoft.com/office/drawing/2014/chart" uri="{C3380CC4-5D6E-409C-BE32-E72D297353CC}">
              <c16:uniqueId val="{00000000-4640-4843-B4E5-262C88260D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47546</c:v>
                </c:pt>
                <c:pt idx="1">
                  <c:v>32260</c:v>
                </c:pt>
                <c:pt idx="2">
                  <c:v>38246</c:v>
                </c:pt>
                <c:pt idx="3">
                  <c:v>38510</c:v>
                </c:pt>
                <c:pt idx="4">
                  <c:v>61010</c:v>
                </c:pt>
              </c:numCache>
            </c:numRef>
          </c:val>
          <c:smooth val="0"/>
          <c:extLst>
            <c:ext xmlns:c16="http://schemas.microsoft.com/office/drawing/2014/chart" uri="{C3380CC4-5D6E-409C-BE32-E72D297353CC}">
              <c16:uniqueId val="{00000001-4640-4843-B4E5-262C88260D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2.67</c:v>
                </c:pt>
                <c:pt idx="1">
                  <c:v>3.61</c:v>
                </c:pt>
                <c:pt idx="2">
                  <c:v>3.35</c:v>
                </c:pt>
                <c:pt idx="3">
                  <c:v>2.74</c:v>
                </c:pt>
                <c:pt idx="4">
                  <c:v>3.37</c:v>
                </c:pt>
              </c:numCache>
            </c:numRef>
          </c:val>
          <c:extLst>
            <c:ext xmlns:c16="http://schemas.microsoft.com/office/drawing/2014/chart" uri="{C3380CC4-5D6E-409C-BE32-E72D297353CC}">
              <c16:uniqueId val="{00000000-0EE4-4270-9812-1E6BE447006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32.450000000000003</c:v>
                </c:pt>
                <c:pt idx="1">
                  <c:v>32.56</c:v>
                </c:pt>
                <c:pt idx="2">
                  <c:v>39.119999999999997</c:v>
                </c:pt>
                <c:pt idx="3">
                  <c:v>44.74</c:v>
                </c:pt>
                <c:pt idx="4">
                  <c:v>36.35</c:v>
                </c:pt>
              </c:numCache>
            </c:numRef>
          </c:val>
          <c:extLst>
            <c:ext xmlns:c16="http://schemas.microsoft.com/office/drawing/2014/chart" uri="{C3380CC4-5D6E-409C-BE32-E72D297353CC}">
              <c16:uniqueId val="{00000001-0EE4-4270-9812-1E6BE447006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-4.34</c:v>
                </c:pt>
                <c:pt idx="1">
                  <c:v>-0.22</c:v>
                </c:pt>
                <c:pt idx="2">
                  <c:v>6.58</c:v>
                </c:pt>
                <c:pt idx="3">
                  <c:v>2.11</c:v>
                </c:pt>
                <c:pt idx="4">
                  <c:v>-7.43</c:v>
                </c:pt>
              </c:numCache>
            </c:numRef>
          </c:val>
          <c:smooth val="0"/>
          <c:extLst>
            <c:ext xmlns:c16="http://schemas.microsoft.com/office/drawing/2014/chart" uri="{C3380CC4-5D6E-409C-BE32-E72D297353CC}">
              <c16:uniqueId val="{00000002-0EE4-4270-9812-1E6BE447006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0.02</c:v>
                </c:pt>
                <c:pt idx="4">
                  <c:v>#N/A</c:v>
                </c:pt>
                <c:pt idx="5">
                  <c:v>0.14000000000000001</c:v>
                </c:pt>
                <c:pt idx="6">
                  <c:v>#N/A</c:v>
                </c:pt>
                <c:pt idx="7">
                  <c:v>0.12</c:v>
                </c:pt>
                <c:pt idx="8">
                  <c:v>#N/A</c:v>
                </c:pt>
                <c:pt idx="9">
                  <c:v>0.13</c:v>
                </c:pt>
              </c:numCache>
            </c:numRef>
          </c:val>
          <c:extLst>
            <c:ext xmlns:c16="http://schemas.microsoft.com/office/drawing/2014/chart" uri="{C3380CC4-5D6E-409C-BE32-E72D297353CC}">
              <c16:uniqueId val="{00000000-EF2A-40F5-824F-CA284CD3AC8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F2A-40F5-824F-CA284CD3AC8A}"/>
            </c:ext>
          </c:extLst>
        </c:ser>
        <c:ser>
          <c:idx val="2"/>
          <c:order val="2"/>
          <c:tx>
            <c:strRef>
              <c:f>データシート!$A$29</c:f>
              <c:strCache>
                <c:ptCount val="1"/>
                <c:pt idx="0">
                  <c:v>五戸町浄化槽事業特別会計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#N/A</c:v>
                </c:pt>
                <c:pt idx="5">
                  <c:v>7.0000000000000007E-2</c:v>
                </c:pt>
                <c:pt idx="6">
                  <c:v>#N/A</c:v>
                </c:pt>
                <c:pt idx="7">
                  <c:v>0.18</c:v>
                </c:pt>
                <c:pt idx="8">
                  <c:v>#N/A</c:v>
                </c:pt>
                <c:pt idx="9">
                  <c:v>0.1</c:v>
                </c:pt>
              </c:numCache>
            </c:numRef>
          </c:val>
          <c:extLst>
            <c:ext xmlns:c16="http://schemas.microsoft.com/office/drawing/2014/chart" uri="{C3380CC4-5D6E-409C-BE32-E72D297353CC}">
              <c16:uniqueId val="{00000002-EF2A-40F5-824F-CA284CD3AC8A}"/>
            </c:ext>
          </c:extLst>
        </c:ser>
        <c:ser>
          <c:idx val="3"/>
          <c:order val="3"/>
          <c:tx>
            <c:strRef>
              <c:f>データシート!$A$30</c:f>
              <c:strCache>
                <c:ptCount val="1"/>
                <c:pt idx="0">
                  <c:v>五戸町農業集落排水処理施設事業特別会計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c:v>
                </c:pt>
                <c:pt idx="8">
                  <c:v>#N/A</c:v>
                </c:pt>
                <c:pt idx="9">
                  <c:v>0.16</c:v>
                </c:pt>
              </c:numCache>
            </c:numRef>
          </c:val>
          <c:extLst>
            <c:ext xmlns:c16="http://schemas.microsoft.com/office/drawing/2014/chart" uri="{C3380CC4-5D6E-409C-BE32-E72D297353CC}">
              <c16:uniqueId val="{00000003-EF2A-40F5-824F-CA284CD3AC8A}"/>
            </c:ext>
          </c:extLst>
        </c:ser>
        <c:ser>
          <c:idx val="4"/>
          <c:order val="4"/>
          <c:tx>
            <c:strRef>
              <c:f>データシート!$A$31</c:f>
              <c:strCache>
                <c:ptCount val="1"/>
                <c:pt idx="0">
                  <c:v>五戸町後期高齢者医療特別会計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0.04</c:v>
                </c:pt>
                <c:pt idx="2">
                  <c:v>#N/A</c:v>
                </c:pt>
                <c:pt idx="3">
                  <c:v>0.04</c:v>
                </c:pt>
                <c:pt idx="4">
                  <c:v>#N/A</c:v>
                </c:pt>
                <c:pt idx="5">
                  <c:v>0.09</c:v>
                </c:pt>
                <c:pt idx="6">
                  <c:v>#N/A</c:v>
                </c:pt>
                <c:pt idx="7">
                  <c:v>0.12</c:v>
                </c:pt>
                <c:pt idx="8">
                  <c:v>#N/A</c:v>
                </c:pt>
                <c:pt idx="9">
                  <c:v>0.18</c:v>
                </c:pt>
              </c:numCache>
            </c:numRef>
          </c:val>
          <c:extLst>
            <c:ext xmlns:c16="http://schemas.microsoft.com/office/drawing/2014/chart" uri="{C3380CC4-5D6E-409C-BE32-E72D297353CC}">
              <c16:uniqueId val="{00000004-EF2A-40F5-824F-CA284CD3AC8A}"/>
            </c:ext>
          </c:extLst>
        </c:ser>
        <c:ser>
          <c:idx val="5"/>
          <c:order val="5"/>
          <c:tx>
            <c:strRef>
              <c:f>データシート!$A$32</c:f>
              <c:strCache>
                <c:ptCount val="1"/>
                <c:pt idx="0">
                  <c:v>五戸町国民健康保険特別会計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0.15</c:v>
                </c:pt>
                <c:pt idx="4">
                  <c:v>#N/A</c:v>
                </c:pt>
                <c:pt idx="5">
                  <c:v>0.43</c:v>
                </c:pt>
                <c:pt idx="6">
                  <c:v>#N/A</c:v>
                </c:pt>
                <c:pt idx="7">
                  <c:v>0.27</c:v>
                </c:pt>
                <c:pt idx="8">
                  <c:v>#N/A</c:v>
                </c:pt>
                <c:pt idx="9">
                  <c:v>0.2</c:v>
                </c:pt>
              </c:numCache>
            </c:numRef>
          </c:val>
          <c:extLst>
            <c:ext xmlns:c16="http://schemas.microsoft.com/office/drawing/2014/chart" uri="{C3380CC4-5D6E-409C-BE32-E72D297353CC}">
              <c16:uniqueId val="{00000005-EF2A-40F5-824F-CA284CD3AC8A}"/>
            </c:ext>
          </c:extLst>
        </c:ser>
        <c:ser>
          <c:idx val="6"/>
          <c:order val="6"/>
          <c:tx>
            <c:strRef>
              <c:f>データシート!$A$33</c:f>
              <c:strCache>
                <c:ptCount val="1"/>
                <c:pt idx="0">
                  <c:v>五戸町下水道事業特別会計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0.05</c:v>
                </c:pt>
                <c:pt idx="2">
                  <c:v>#N/A</c:v>
                </c:pt>
                <c:pt idx="3">
                  <c:v>0.04</c:v>
                </c:pt>
                <c:pt idx="4">
                  <c:v>#N/A</c:v>
                </c:pt>
                <c:pt idx="5">
                  <c:v>0.03</c:v>
                </c:pt>
                <c:pt idx="6">
                  <c:v>#N/A</c:v>
                </c:pt>
                <c:pt idx="7">
                  <c:v>0.03</c:v>
                </c:pt>
                <c:pt idx="8">
                  <c:v>#N/A</c:v>
                </c:pt>
                <c:pt idx="9">
                  <c:v>0.64</c:v>
                </c:pt>
              </c:numCache>
            </c:numRef>
          </c:val>
          <c:extLst>
            <c:ext xmlns:c16="http://schemas.microsoft.com/office/drawing/2014/chart" uri="{C3380CC4-5D6E-409C-BE32-E72D297353CC}">
              <c16:uniqueId val="{00000006-EF2A-40F5-824F-CA284CD3AC8A}"/>
            </c:ext>
          </c:extLst>
        </c:ser>
        <c:ser>
          <c:idx val="7"/>
          <c:order val="7"/>
          <c:tx>
            <c:strRef>
              <c:f>データシート!$A$34</c:f>
              <c:strCache>
                <c:ptCount val="1"/>
                <c:pt idx="0">
                  <c:v>五戸町介護保険特別会計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2.5499999999999998</c:v>
                </c:pt>
                <c:pt idx="2">
                  <c:v>#N/A</c:v>
                </c:pt>
                <c:pt idx="3">
                  <c:v>2.11</c:v>
                </c:pt>
                <c:pt idx="4">
                  <c:v>#N/A</c:v>
                </c:pt>
                <c:pt idx="5">
                  <c:v>2.12</c:v>
                </c:pt>
                <c:pt idx="6">
                  <c:v>#N/A</c:v>
                </c:pt>
                <c:pt idx="7">
                  <c:v>2.12</c:v>
                </c:pt>
                <c:pt idx="8">
                  <c:v>#N/A</c:v>
                </c:pt>
                <c:pt idx="9">
                  <c:v>2.42</c:v>
                </c:pt>
              </c:numCache>
            </c:numRef>
          </c:val>
          <c:extLst>
            <c:ext xmlns:c16="http://schemas.microsoft.com/office/drawing/2014/chart" uri="{C3380CC4-5D6E-409C-BE32-E72D297353CC}">
              <c16:uniqueId val="{00000007-EF2A-40F5-824F-CA284CD3AC8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2.64</c:v>
                </c:pt>
                <c:pt idx="2">
                  <c:v>#N/A</c:v>
                </c:pt>
                <c:pt idx="3">
                  <c:v>3.6</c:v>
                </c:pt>
                <c:pt idx="4">
                  <c:v>#N/A</c:v>
                </c:pt>
                <c:pt idx="5">
                  <c:v>3.33</c:v>
                </c:pt>
                <c:pt idx="6">
                  <c:v>#N/A</c:v>
                </c:pt>
                <c:pt idx="7">
                  <c:v>2.73</c:v>
                </c:pt>
                <c:pt idx="8">
                  <c:v>#N/A</c:v>
                </c:pt>
                <c:pt idx="9">
                  <c:v>3.33</c:v>
                </c:pt>
              </c:numCache>
            </c:numRef>
          </c:val>
          <c:extLst>
            <c:ext xmlns:c16="http://schemas.microsoft.com/office/drawing/2014/chart" uri="{C3380CC4-5D6E-409C-BE32-E72D297353CC}">
              <c16:uniqueId val="{00000008-EF2A-40F5-824F-CA284CD3AC8A}"/>
            </c:ext>
          </c:extLst>
        </c:ser>
        <c:ser>
          <c:idx val="9"/>
          <c:order val="9"/>
          <c:tx>
            <c:strRef>
              <c:f>データシート!$A$36</c:f>
              <c:strCache>
                <c:ptCount val="1"/>
                <c:pt idx="0">
                  <c:v>五戸町病院事業会計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0.12</c:v>
                </c:pt>
                <c:pt idx="1">
                  <c:v>#N/A</c:v>
                </c:pt>
                <c:pt idx="2">
                  <c:v>#N/A</c:v>
                </c:pt>
                <c:pt idx="3">
                  <c:v>0</c:v>
                </c:pt>
                <c:pt idx="4">
                  <c:v>#N/A</c:v>
                </c:pt>
                <c:pt idx="5">
                  <c:v>0</c:v>
                </c:pt>
                <c:pt idx="6">
                  <c:v>#N/A</c:v>
                </c:pt>
                <c:pt idx="7">
                  <c:v>6.46</c:v>
                </c:pt>
                <c:pt idx="8">
                  <c:v>#N/A</c:v>
                </c:pt>
                <c:pt idx="9">
                  <c:v>6.52</c:v>
                </c:pt>
              </c:numCache>
            </c:numRef>
          </c:val>
          <c:extLst>
            <c:ext xmlns:c16="http://schemas.microsoft.com/office/drawing/2014/chart" uri="{C3380CC4-5D6E-409C-BE32-E72D297353CC}">
              <c16:uniqueId val="{00000009-EF2A-40F5-824F-CA284CD3AC8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1177</c:v>
                </c:pt>
                <c:pt idx="5">
                  <c:v>1153</c:v>
                </c:pt>
                <c:pt idx="8">
                  <c:v>1160</c:v>
                </c:pt>
                <c:pt idx="11">
                  <c:v>1156</c:v>
                </c:pt>
                <c:pt idx="14">
                  <c:v>1137</c:v>
                </c:pt>
              </c:numCache>
            </c:numRef>
          </c:val>
          <c:extLst>
            <c:ext xmlns:c16="http://schemas.microsoft.com/office/drawing/2014/chart" uri="{C3380CC4-5D6E-409C-BE32-E72D297353CC}">
              <c16:uniqueId val="{00000000-02EB-4C1E-9FE9-4F0E930F57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EB-4C1E-9FE9-4F0E930F57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2EB-4C1E-9FE9-4F0E930F57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21</c:v>
                </c:pt>
                <c:pt idx="3">
                  <c:v>18</c:v>
                </c:pt>
                <c:pt idx="6">
                  <c:v>19</c:v>
                </c:pt>
                <c:pt idx="9">
                  <c:v>22</c:v>
                </c:pt>
                <c:pt idx="12">
                  <c:v>26</c:v>
                </c:pt>
              </c:numCache>
            </c:numRef>
          </c:val>
          <c:extLst>
            <c:ext xmlns:c16="http://schemas.microsoft.com/office/drawing/2014/chart" uri="{C3380CC4-5D6E-409C-BE32-E72D297353CC}">
              <c16:uniqueId val="{00000003-02EB-4C1E-9FE9-4F0E930F57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548</c:v>
                </c:pt>
                <c:pt idx="3">
                  <c:v>577</c:v>
                </c:pt>
                <c:pt idx="6">
                  <c:v>604</c:v>
                </c:pt>
                <c:pt idx="9">
                  <c:v>566</c:v>
                </c:pt>
                <c:pt idx="12">
                  <c:v>575</c:v>
                </c:pt>
              </c:numCache>
            </c:numRef>
          </c:val>
          <c:extLst>
            <c:ext xmlns:c16="http://schemas.microsoft.com/office/drawing/2014/chart" uri="{C3380CC4-5D6E-409C-BE32-E72D297353CC}">
              <c16:uniqueId val="{00000004-02EB-4C1E-9FE9-4F0E930F57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EB-4C1E-9FE9-4F0E930F57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EB-4C1E-9FE9-4F0E930F57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1054</c:v>
                </c:pt>
                <c:pt idx="3">
                  <c:v>1026</c:v>
                </c:pt>
                <c:pt idx="6">
                  <c:v>1034</c:v>
                </c:pt>
                <c:pt idx="9">
                  <c:v>1054</c:v>
                </c:pt>
                <c:pt idx="12">
                  <c:v>1040</c:v>
                </c:pt>
              </c:numCache>
            </c:numRef>
          </c:val>
          <c:extLst>
            <c:ext xmlns:c16="http://schemas.microsoft.com/office/drawing/2014/chart" uri="{C3380CC4-5D6E-409C-BE32-E72D297353CC}">
              <c16:uniqueId val="{00000007-02EB-4C1E-9FE9-4F0E930F57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446</c:v>
                </c:pt>
                <c:pt idx="2">
                  <c:v>#N/A</c:v>
                </c:pt>
                <c:pt idx="3">
                  <c:v>#N/A</c:v>
                </c:pt>
                <c:pt idx="4">
                  <c:v>468</c:v>
                </c:pt>
                <c:pt idx="5">
                  <c:v>#N/A</c:v>
                </c:pt>
                <c:pt idx="6">
                  <c:v>#N/A</c:v>
                </c:pt>
                <c:pt idx="7">
                  <c:v>497</c:v>
                </c:pt>
                <c:pt idx="8">
                  <c:v>#N/A</c:v>
                </c:pt>
                <c:pt idx="9">
                  <c:v>#N/A</c:v>
                </c:pt>
                <c:pt idx="10">
                  <c:v>486</c:v>
                </c:pt>
                <c:pt idx="11">
                  <c:v>#N/A</c:v>
                </c:pt>
                <c:pt idx="12">
                  <c:v>#N/A</c:v>
                </c:pt>
                <c:pt idx="13">
                  <c:v>504</c:v>
                </c:pt>
                <c:pt idx="14">
                  <c:v>#N/A</c:v>
                </c:pt>
              </c:numCache>
            </c:numRef>
          </c:val>
          <c:smooth val="0"/>
          <c:extLst>
            <c:ext xmlns:c16="http://schemas.microsoft.com/office/drawing/2014/chart" uri="{C3380CC4-5D6E-409C-BE32-E72D297353CC}">
              <c16:uniqueId val="{00000008-02EB-4C1E-9FE9-4F0E930F57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10751</c:v>
                </c:pt>
                <c:pt idx="5">
                  <c:v>10504</c:v>
                </c:pt>
                <c:pt idx="8">
                  <c:v>9712</c:v>
                </c:pt>
                <c:pt idx="11">
                  <c:v>8954</c:v>
                </c:pt>
                <c:pt idx="14">
                  <c:v>8873</c:v>
                </c:pt>
              </c:numCache>
            </c:numRef>
          </c:val>
          <c:extLst>
            <c:ext xmlns:c16="http://schemas.microsoft.com/office/drawing/2014/chart" uri="{C3380CC4-5D6E-409C-BE32-E72D297353CC}">
              <c16:uniqueId val="{00000000-3E08-41D7-B23F-6BB564335A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479</c:v>
                </c:pt>
                <c:pt idx="5">
                  <c:v>419</c:v>
                </c:pt>
                <c:pt idx="8">
                  <c:v>382</c:v>
                </c:pt>
                <c:pt idx="11">
                  <c:v>343</c:v>
                </c:pt>
                <c:pt idx="14">
                  <c:v>297</c:v>
                </c:pt>
              </c:numCache>
            </c:numRef>
          </c:val>
          <c:extLst>
            <c:ext xmlns:c16="http://schemas.microsoft.com/office/drawing/2014/chart" uri="{C3380CC4-5D6E-409C-BE32-E72D297353CC}">
              <c16:uniqueId val="{00000001-3E08-41D7-B23F-6BB564335A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3654</c:v>
                </c:pt>
                <c:pt idx="5">
                  <c:v>3849</c:v>
                </c:pt>
                <c:pt idx="8">
                  <c:v>4646</c:v>
                </c:pt>
                <c:pt idx="11">
                  <c:v>5107</c:v>
                </c:pt>
                <c:pt idx="14">
                  <c:v>4939</c:v>
                </c:pt>
              </c:numCache>
            </c:numRef>
          </c:val>
          <c:extLst>
            <c:ext xmlns:c16="http://schemas.microsoft.com/office/drawing/2014/chart" uri="{C3380CC4-5D6E-409C-BE32-E72D297353CC}">
              <c16:uniqueId val="{00000002-3E08-41D7-B23F-6BB564335A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E08-41D7-B23F-6BB564335A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E08-41D7-B23F-6BB564335A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E08-41D7-B23F-6BB564335A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939</c:v>
                </c:pt>
                <c:pt idx="3">
                  <c:v>904</c:v>
                </c:pt>
                <c:pt idx="6">
                  <c:v>852</c:v>
                </c:pt>
                <c:pt idx="9">
                  <c:v>901</c:v>
                </c:pt>
                <c:pt idx="12">
                  <c:v>902</c:v>
                </c:pt>
              </c:numCache>
            </c:numRef>
          </c:val>
          <c:extLst>
            <c:ext xmlns:c16="http://schemas.microsoft.com/office/drawing/2014/chart" uri="{C3380CC4-5D6E-409C-BE32-E72D297353CC}">
              <c16:uniqueId val="{00000006-3E08-41D7-B23F-6BB564335A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228</c:v>
                </c:pt>
                <c:pt idx="3">
                  <c:v>421</c:v>
                </c:pt>
                <c:pt idx="6">
                  <c:v>411</c:v>
                </c:pt>
                <c:pt idx="9">
                  <c:v>387</c:v>
                </c:pt>
                <c:pt idx="12">
                  <c:v>366</c:v>
                </c:pt>
              </c:numCache>
            </c:numRef>
          </c:val>
          <c:extLst>
            <c:ext xmlns:c16="http://schemas.microsoft.com/office/drawing/2014/chart" uri="{C3380CC4-5D6E-409C-BE32-E72D297353CC}">
              <c16:uniqueId val="{00000007-3E08-41D7-B23F-6BB564335A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4067</c:v>
                </c:pt>
                <c:pt idx="3">
                  <c:v>3772</c:v>
                </c:pt>
                <c:pt idx="6">
                  <c:v>3528</c:v>
                </c:pt>
                <c:pt idx="9">
                  <c:v>3137</c:v>
                </c:pt>
                <c:pt idx="12">
                  <c:v>2816</c:v>
                </c:pt>
              </c:numCache>
            </c:numRef>
          </c:val>
          <c:extLst>
            <c:ext xmlns:c16="http://schemas.microsoft.com/office/drawing/2014/chart" uri="{C3380CC4-5D6E-409C-BE32-E72D297353CC}">
              <c16:uniqueId val="{00000008-3E08-41D7-B23F-6BB564335A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E08-41D7-B23F-6BB564335A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10938</c:v>
                </c:pt>
                <c:pt idx="3">
                  <c:v>10633</c:v>
                </c:pt>
                <c:pt idx="6">
                  <c:v>10171</c:v>
                </c:pt>
                <c:pt idx="9">
                  <c:v>9554</c:v>
                </c:pt>
                <c:pt idx="12">
                  <c:v>9089</c:v>
                </c:pt>
              </c:numCache>
            </c:numRef>
          </c:val>
          <c:extLst>
            <c:ext xmlns:c16="http://schemas.microsoft.com/office/drawing/2014/chart" uri="{C3380CC4-5D6E-409C-BE32-E72D297353CC}">
              <c16:uniqueId val="{0000000A-3E08-41D7-B23F-6BB564335A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1287</c:v>
                </c:pt>
                <c:pt idx="2">
                  <c:v>#N/A</c:v>
                </c:pt>
                <c:pt idx="3">
                  <c:v>#N/A</c:v>
                </c:pt>
                <c:pt idx="4">
                  <c:v>958</c:v>
                </c:pt>
                <c:pt idx="5">
                  <c:v>#N/A</c:v>
                </c:pt>
                <c:pt idx="6">
                  <c:v>#N/A</c:v>
                </c:pt>
                <c:pt idx="7">
                  <c:v>223</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E08-41D7-B23F-6BB564335A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2521</c:v>
                </c:pt>
                <c:pt idx="1">
                  <c:v>2797</c:v>
                </c:pt>
                <c:pt idx="2">
                  <c:v>2289</c:v>
                </c:pt>
              </c:numCache>
            </c:numRef>
          </c:val>
          <c:extLst>
            <c:ext xmlns:c16="http://schemas.microsoft.com/office/drawing/2014/chart" uri="{C3380CC4-5D6E-409C-BE32-E72D297353CC}">
              <c16:uniqueId val="{00000000-8112-4325-AD2F-F22A9652927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675</c:v>
                </c:pt>
                <c:pt idx="1">
                  <c:v>675</c:v>
                </c:pt>
                <c:pt idx="2">
                  <c:v>699</c:v>
                </c:pt>
              </c:numCache>
            </c:numRef>
          </c:val>
          <c:extLst>
            <c:ext xmlns:c16="http://schemas.microsoft.com/office/drawing/2014/chart" uri="{C3380CC4-5D6E-409C-BE32-E72D297353CC}">
              <c16:uniqueId val="{00000001-8112-4325-AD2F-F22A9652927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1910</c:v>
                </c:pt>
                <c:pt idx="1">
                  <c:v>2056</c:v>
                </c:pt>
                <c:pt idx="2">
                  <c:v>2045</c:v>
                </c:pt>
              </c:numCache>
            </c:numRef>
          </c:val>
          <c:extLst>
            <c:ext xmlns:c16="http://schemas.microsoft.com/office/drawing/2014/chart" uri="{C3380CC4-5D6E-409C-BE32-E72D297353CC}">
              <c16:uniqueId val="{00000002-8112-4325-AD2F-F22A9652927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15,653
15,571
177.67
10,729,598
10,517,230
212,337
6,295,719
9,089,155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昨年度と比較して税収はほぼ横ばいとなっており、財政力指数は類似団体内平均値を下回っている。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人口減少のなか、行財政改革に取り組み、町の運営を維持してきたが、税収を上げる取組み、魅力・活力のあるまちづくりを展開し、行政の効率化に努めることにより財政の健全化を図る。</a:t>
          </a:r>
          <a:endParaRPr lang="ja-JP" altLang="ja-JP" sz="1300">
            <a:effectLst/>
            <a:latin typeface="ＭＳ Ｐゴシック" panose="020B0600070205080204" pitchFamily="50" charset="-128"/>
            <a:ea typeface="ＭＳ Ｐゴシック" panose="020B0600070205080204" pitchFamily="50" charset="-128"/>
          </a:endParaRPr>
        </a:p>
        <a:p>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13970</xdr:rowOff>
    </xdr:from>
    <xdr:to>
      <xdr:col>23</xdr:col>
      <xdr:colOff>133350</xdr:colOff>
      <xdr:row>44</xdr:row>
      <xdr:rowOff>68580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35762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100347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13970</xdr:rowOff>
    </xdr:from>
    <xdr:to>
      <xdr:col>24</xdr:col>
      <xdr:colOff>12700</xdr:colOff>
      <xdr:row>37</xdr:row>
      <xdr:rowOff>13970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121920</xdr:rowOff>
    </xdr:from>
    <xdr:to>
      <xdr:col>23</xdr:col>
      <xdr:colOff>133350</xdr:colOff>
      <xdr:row>42</xdr:row>
      <xdr:rowOff>170180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228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66057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24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49530</xdr:rowOff>
    </xdr:from>
    <xdr:to>
      <xdr:col>23</xdr:col>
      <xdr:colOff>184150</xdr:colOff>
      <xdr:row>41</xdr:row>
      <xdr:rowOff>151130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121920</xdr:rowOff>
    </xdr:from>
    <xdr:to>
      <xdr:col>19</xdr:col>
      <xdr:colOff>133350</xdr:colOff>
      <xdr:row>42</xdr:row>
      <xdr:rowOff>121920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22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49530</xdr:rowOff>
    </xdr:from>
    <xdr:to>
      <xdr:col>19</xdr:col>
      <xdr:colOff>184150</xdr:colOff>
      <xdr:row>41</xdr:row>
      <xdr:rowOff>151130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161307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49530</xdr:rowOff>
    </xdr:from>
    <xdr:to>
      <xdr:col>15</xdr:col>
      <xdr:colOff>133350</xdr:colOff>
      <xdr:row>41</xdr:row>
      <xdr:rowOff>151130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161307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73660</xdr:rowOff>
    </xdr:from>
    <xdr:to>
      <xdr:col>11</xdr:col>
      <xdr:colOff>31750</xdr:colOff>
      <xdr:row>42</xdr:row>
      <xdr:rowOff>73660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447800" y="72745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124460</xdr:rowOff>
    </xdr:from>
    <xdr:to>
      <xdr:col>11</xdr:col>
      <xdr:colOff>82550</xdr:colOff>
      <xdr:row>41</xdr:row>
      <xdr:rowOff>54610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64787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27940</xdr:rowOff>
    </xdr:from>
    <xdr:to>
      <xdr:col>7</xdr:col>
      <xdr:colOff>31750</xdr:colOff>
      <xdr:row>40</xdr:row>
      <xdr:rowOff>129540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139717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119380</xdr:rowOff>
    </xdr:from>
    <xdr:to>
      <xdr:col>23</xdr:col>
      <xdr:colOff>184150</xdr:colOff>
      <xdr:row>43</xdr:row>
      <xdr:rowOff>49530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91457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29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71120</xdr:rowOff>
    </xdr:from>
    <xdr:to>
      <xdr:col>19</xdr:col>
      <xdr:colOff>184150</xdr:colOff>
      <xdr:row>43</xdr:row>
      <xdr:rowOff>1270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157497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35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71120</xdr:rowOff>
    </xdr:from>
    <xdr:to>
      <xdr:col>15</xdr:col>
      <xdr:colOff>133350</xdr:colOff>
      <xdr:row>43</xdr:row>
      <xdr:rowOff>1270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157497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22860</xdr:rowOff>
    </xdr:from>
    <xdr:to>
      <xdr:col>11</xdr:col>
      <xdr:colOff>82550</xdr:colOff>
      <xdr:row>42</xdr:row>
      <xdr:rowOff>124460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109237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22860</xdr:rowOff>
    </xdr:from>
    <xdr:to>
      <xdr:col>7</xdr:col>
      <xdr:colOff>31750</xdr:colOff>
      <xdr:row>42</xdr:row>
      <xdr:rowOff>124460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109237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新規職員採用の抑制により人件費を抑えてきたことで、類似団体内平均値を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しかし、システム導入後のシステム関連維持経費の増加により、物件費の比率が年々上昇していく見込みのため、事業に係る委託料等経費の見直しを図り、経常経費の削減に努める。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66</xdr:row>
      <xdr:rowOff>146896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99794"/>
          <a:ext cx="0" cy="1262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118973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146896</xdr:rowOff>
    </xdr:from>
    <xdr:to>
      <xdr:col>24</xdr:col>
      <xdr:colOff>12700</xdr:colOff>
      <xdr:row>66</xdr:row>
      <xdr:rowOff>146896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62</xdr:row>
      <xdr:rowOff>4233</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25006"/>
          <a:ext cx="8382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150723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8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7196</xdr:rowOff>
    </xdr:from>
    <xdr:to>
      <xdr:col>23</xdr:col>
      <xdr:colOff>184150</xdr:colOff>
      <xdr:row>63</xdr:row>
      <xdr:rowOff>108796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138006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8827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17780</xdr:rowOff>
    </xdr:from>
    <xdr:to>
      <xdr:col>19</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62</xdr:row>
      <xdr:rowOff>4233</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88270"/>
          <a:ext cx="889000" cy="345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79163</xdr:rowOff>
    </xdr:from>
    <xdr:to>
      <xdr:col>15</xdr:col>
      <xdr:colOff>133350</xdr:colOff>
      <xdr:row>61</xdr:row>
      <xdr:rowOff>9313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165540</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4233</xdr:rowOff>
    </xdr:from>
    <xdr:to>
      <xdr:col>11</xdr:col>
      <xdr:colOff>31750</xdr:colOff>
      <xdr:row>62</xdr:row>
      <xdr:rowOff>108796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3413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130387</xdr:rowOff>
    </xdr:from>
    <xdr:to>
      <xdr:col>11</xdr:col>
      <xdr:colOff>82550</xdr:colOff>
      <xdr:row>63</xdr:row>
      <xdr:rowOff>60537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45314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124883</xdr:rowOff>
    </xdr:from>
    <xdr:to>
      <xdr:col>11</xdr:col>
      <xdr:colOff>82550</xdr:colOff>
      <xdr:row>62</xdr:row>
      <xdr:rowOff>55033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65210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5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[179,492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当たりの金額が類似団体内平均値を</a:t>
          </a:r>
          <a:r>
            <a:rPr kumimoji="1" lang="en-US" altLang="ja-JP" sz="1300">
              <a:latin typeface="ＭＳ Ｐゴシック" panose="020B0600070205080204" pitchFamily="50" charset="-128"/>
              <a:ea typeface="ＭＳ Ｐゴシック" panose="020B0600070205080204" pitchFamily="50" charset="-128"/>
            </a:rPr>
            <a:t>92,192</a:t>
          </a:r>
          <a:r>
            <a:rPr kumimoji="1" lang="ja-JP" altLang="en-US" sz="1300">
              <a:latin typeface="ＭＳ Ｐゴシック" panose="020B0600070205080204" pitchFamily="50" charset="-128"/>
              <a:ea typeface="ＭＳ Ｐゴシック" panose="020B0600070205080204" pitchFamily="50" charset="-128"/>
            </a:rPr>
            <a:t>円下回っているのは、新規職員採用の抑制により人件費を抑えてきたためである。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昨年度と比較して人口</a:t>
          </a:r>
          <a:r>
            <a:rPr kumimoji="1" lang="en-US" altLang="ja-JP" sz="1300">
              <a:solidFill>
                <a:schemeClr val="tx1"/>
              </a:solidFill>
              <a:latin typeface="ＭＳ Ｐゴシック" panose="020B0600070205080204" pitchFamily="50" charset="-128"/>
              <a:ea typeface="ＭＳ Ｐゴシック" panose="020B0600070205080204" pitchFamily="50" charset="-128"/>
            </a:rPr>
            <a:t>1</a:t>
          </a:r>
          <a:r>
            <a:rPr kumimoji="1" lang="ja-JP" altLang="en-US" sz="1300">
              <a:solidFill>
                <a:schemeClr val="tx1"/>
              </a:solidFill>
              <a:latin typeface="ＭＳ Ｐゴシック" panose="020B0600070205080204" pitchFamily="50" charset="-128"/>
              <a:ea typeface="ＭＳ Ｐゴシック" panose="020B0600070205080204" pitchFamily="50" charset="-128"/>
            </a:rPr>
            <a:t>人当たりの金額が</a:t>
          </a:r>
          <a:r>
            <a:rPr kumimoji="1" lang="en-US" altLang="ja-JP" sz="1300">
              <a:solidFill>
                <a:schemeClr val="tx1"/>
              </a:solidFill>
              <a:latin typeface="ＭＳ Ｐゴシック" panose="020B0600070205080204" pitchFamily="50" charset="-128"/>
              <a:ea typeface="ＭＳ Ｐゴシック" panose="020B0600070205080204" pitchFamily="50" charset="-128"/>
            </a:rPr>
            <a:t>3,315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円増加している。システム導入後のシステム関連維持経費の増加により、物件費の比率が年々上昇していく見込みのため、委託料等経費の見直しを図り物件費の抑制に努める。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34378</xdr:rowOff>
    </xdr:from>
    <xdr:to>
      <xdr:col>23</xdr:col>
      <xdr:colOff>133350</xdr:colOff>
      <xdr:row>89</xdr:row>
      <xdr:rowOff>111947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264728"/>
          <a:ext cx="0" cy="1106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84024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43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111947</xdr:rowOff>
    </xdr:from>
    <xdr:to>
      <xdr:col>24</xdr:col>
      <xdr:colOff>12700</xdr:colOff>
      <xdr:row>89</xdr:row>
      <xdr:rowOff>111947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7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120755</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4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34378</xdr:rowOff>
    </xdr:from>
    <xdr:to>
      <xdr:col>24</xdr:col>
      <xdr:colOff>12700</xdr:colOff>
      <xdr:row>83</xdr:row>
      <xdr:rowOff>34378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26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18380</xdr:rowOff>
    </xdr:from>
    <xdr:to>
      <xdr:col>23</xdr:col>
      <xdr:colOff>133350</xdr:colOff>
      <xdr:row>83</xdr:row>
      <xdr:rowOff>34378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48730"/>
          <a:ext cx="838200" cy="1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57673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630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85596</xdr:rowOff>
    </xdr:from>
    <xdr:to>
      <xdr:col>23</xdr:col>
      <xdr:colOff>184150</xdr:colOff>
      <xdr:row>86</xdr:row>
      <xdr:rowOff>15746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65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136711</xdr:rowOff>
    </xdr:from>
    <xdr:to>
      <xdr:col>19</xdr:col>
      <xdr:colOff>133350</xdr:colOff>
      <xdr:row>83</xdr:row>
      <xdr:rowOff>18380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195611"/>
          <a:ext cx="889000" cy="5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5944</xdr:rowOff>
    </xdr:from>
    <xdr:to>
      <xdr:col>19</xdr:col>
      <xdr:colOff>184150</xdr:colOff>
      <xdr:row>85</xdr:row>
      <xdr:rowOff>107544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5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92321</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665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117875</xdr:rowOff>
    </xdr:from>
    <xdr:to>
      <xdr:col>15</xdr:col>
      <xdr:colOff>82550</xdr:colOff>
      <xdr:row>82</xdr:row>
      <xdr:rowOff>136711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176775"/>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86086</xdr:rowOff>
    </xdr:from>
    <xdr:to>
      <xdr:col>15</xdr:col>
      <xdr:colOff>133350</xdr:colOff>
      <xdr:row>85</xdr:row>
      <xdr:rowOff>16236</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1013</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57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43062</xdr:rowOff>
    </xdr:from>
    <xdr:to>
      <xdr:col>11</xdr:col>
      <xdr:colOff>31750</xdr:colOff>
      <xdr:row>82</xdr:row>
      <xdr:rowOff>117875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01962"/>
          <a:ext cx="889000" cy="7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167777</xdr:rowOff>
    </xdr:from>
    <xdr:to>
      <xdr:col>11</xdr:col>
      <xdr:colOff>82550</xdr:colOff>
      <xdr:row>84</xdr:row>
      <xdr:rowOff>97927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82704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93255</xdr:rowOff>
    </xdr:from>
    <xdr:to>
      <xdr:col>7</xdr:col>
      <xdr:colOff>31750</xdr:colOff>
      <xdr:row>84</xdr:row>
      <xdr:rowOff>23405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8182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155028</xdr:rowOff>
    </xdr:from>
    <xdr:to>
      <xdr:col>23</xdr:col>
      <xdr:colOff>184150</xdr:colOff>
      <xdr:row>83</xdr:row>
      <xdr:rowOff>85178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76305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13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139030</xdr:rowOff>
    </xdr:from>
    <xdr:to>
      <xdr:col>19</xdr:col>
      <xdr:colOff>184150</xdr:colOff>
      <xdr:row>83</xdr:row>
      <xdr:rowOff>69180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9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79357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66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85911</xdr:rowOff>
    </xdr:from>
    <xdr:to>
      <xdr:col>15</xdr:col>
      <xdr:colOff>133350</xdr:colOff>
      <xdr:row>83</xdr:row>
      <xdr:rowOff>16061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4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26238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13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67075</xdr:rowOff>
    </xdr:from>
    <xdr:to>
      <xdr:col>11</xdr:col>
      <xdr:colOff>82550</xdr:colOff>
      <xdr:row>82</xdr:row>
      <xdr:rowOff>168675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2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7402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9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163712</xdr:rowOff>
    </xdr:from>
    <xdr:to>
      <xdr:col>7</xdr:col>
      <xdr:colOff>31750</xdr:colOff>
      <xdr:row>82</xdr:row>
      <xdr:rowOff>93862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104039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20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全国町村平均値及び類似団体内平均値を下回る</a:t>
          </a:r>
          <a:r>
            <a:rPr kumimoji="1" lang="en-US" altLang="ja-JP" sz="1300">
              <a:latin typeface="ＭＳ Ｐゴシック" panose="020B0600070205080204" pitchFamily="50" charset="-128"/>
              <a:ea typeface="ＭＳ Ｐゴシック" panose="020B0600070205080204" pitchFamily="50" charset="-128"/>
            </a:rPr>
            <a:t>94.8</a:t>
          </a:r>
          <a:r>
            <a:rPr kumimoji="1" lang="ja-JP" altLang="en-US" sz="1300">
              <a:latin typeface="ＭＳ Ｐゴシック" panose="020B0600070205080204" pitchFamily="50" charset="-128"/>
              <a:ea typeface="ＭＳ Ｐゴシック" panose="020B0600070205080204" pitchFamily="50" charset="-128"/>
            </a:rPr>
            <a:t>％である。</a:t>
          </a:r>
        </a:p>
        <a:p>
          <a:r>
            <a:rPr kumimoji="1" lang="ja-JP" altLang="en-US" sz="1300">
              <a:latin typeface="ＭＳ Ｐゴシック" panose="020B0600070205080204" pitchFamily="50" charset="-128"/>
              <a:ea typeface="ＭＳ Ｐゴシック" panose="020B0600070205080204" pitchFamily="50" charset="-128"/>
            </a:rPr>
            <a:t>　町の給与体系は従前から変更しておらず、今後も現在の水準を維持していくことになるが、給与の適正の観点から見直しを検討する。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114300</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0175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29227</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114300</xdr:rowOff>
    </xdr:from>
    <xdr:to>
      <xdr:col>81</xdr:col>
      <xdr:colOff>133350</xdr:colOff>
      <xdr:row>81</xdr:row>
      <xdr:rowOff>114300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0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58420</xdr:rowOff>
    </xdr:from>
    <xdr:to>
      <xdr:col>81</xdr:col>
      <xdr:colOff>44450</xdr:colOff>
      <xdr:row>84</xdr:row>
      <xdr:rowOff>154939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460220"/>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49547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77470</xdr:rowOff>
    </xdr:from>
    <xdr:to>
      <xdr:col>81</xdr:col>
      <xdr:colOff>95250</xdr:colOff>
      <xdr:row>86</xdr:row>
      <xdr:rowOff>7620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34289</xdr:rowOff>
    </xdr:from>
    <xdr:to>
      <xdr:col>77</xdr:col>
      <xdr:colOff>44450</xdr:colOff>
      <xdr:row>84</xdr:row>
      <xdr:rowOff>58420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436089"/>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84</xdr:row>
      <xdr:rowOff>34289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363700"/>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5080</xdr:rowOff>
    </xdr:from>
    <xdr:to>
      <xdr:col>73</xdr:col>
      <xdr:colOff>44450</xdr:colOff>
      <xdr:row>85</xdr:row>
      <xdr:rowOff>106680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91457</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36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77470</xdr:rowOff>
    </xdr:from>
    <xdr:to>
      <xdr:col>68</xdr:col>
      <xdr:colOff>203200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29211</xdr:rowOff>
    </xdr:from>
    <xdr:to>
      <xdr:col>64</xdr:col>
      <xdr:colOff>152400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115588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120666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35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7620</xdr:rowOff>
    </xdr:from>
    <xdr:to>
      <xdr:col>77</xdr:col>
      <xdr:colOff>95250</xdr:colOff>
      <xdr:row>84</xdr:row>
      <xdr:rowOff>109220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119397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17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154939</xdr:rowOff>
    </xdr:from>
    <xdr:to>
      <xdr:col>73</xdr:col>
      <xdr:colOff>44450</xdr:colOff>
      <xdr:row>84</xdr:row>
      <xdr:rowOff>85089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95266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0.23</a:t>
          </a:r>
          <a:r>
            <a:rPr kumimoji="1" lang="ja-JP" altLang="en-US" sz="1300">
              <a:latin typeface="ＭＳ Ｐゴシック" panose="020B0600070205080204" pitchFamily="50" charset="-128"/>
              <a:ea typeface="ＭＳ Ｐゴシック" panose="020B0600070205080204" pitchFamily="50" charset="-128"/>
            </a:rPr>
            <a:t>人増加し</a:t>
          </a:r>
          <a:r>
            <a:rPr kumimoji="1" lang="en-US" altLang="ja-JP" sz="1300">
              <a:latin typeface="ＭＳ Ｐゴシック" panose="020B0600070205080204" pitchFamily="50" charset="-128"/>
              <a:ea typeface="ＭＳ Ｐゴシック" panose="020B0600070205080204" pitchFamily="50" charset="-128"/>
            </a:rPr>
            <a:t>8.56</a:t>
          </a:r>
          <a:r>
            <a:rPr kumimoji="1" lang="ja-JP" altLang="en-US" sz="1300">
              <a:latin typeface="ＭＳ Ｐゴシック" panose="020B0600070205080204" pitchFamily="50" charset="-128"/>
              <a:ea typeface="ＭＳ Ｐゴシック" panose="020B0600070205080204" pitchFamily="50" charset="-128"/>
            </a:rPr>
            <a:t>人となっており、類似団体内で最も少ない値である。</a:t>
          </a:r>
        </a:p>
        <a:p>
          <a:r>
            <a:rPr kumimoji="1" lang="ja-JP" altLang="en-US" sz="1300">
              <a:latin typeface="ＭＳ Ｐゴシック" panose="020B0600070205080204" pitchFamily="50" charset="-128"/>
              <a:ea typeface="ＭＳ Ｐゴシック" panose="020B0600070205080204" pitchFamily="50" charset="-128"/>
            </a:rPr>
            <a:t>　新規職員採用を抑制した結果であるが、職務体制に支障をきたすことがないよう現状の定員の維持に努める。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85634</xdr:rowOff>
    </xdr:from>
    <xdr:to>
      <xdr:col>81</xdr:col>
      <xdr:colOff>44450</xdr:colOff>
      <xdr:row>67</xdr:row>
      <xdr:rowOff>109310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29734"/>
          <a:ext cx="0" cy="1566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81387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6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109310</xdr:rowOff>
    </xdr:from>
    <xdr:to>
      <xdr:col>81</xdr:col>
      <xdr:colOff>133350</xdr:colOff>
      <xdr:row>67</xdr:row>
      <xdr:rowOff>109310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9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561</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773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85634</xdr:rowOff>
    </xdr:from>
    <xdr:to>
      <xdr:col>81</xdr:col>
      <xdr:colOff>133350</xdr:colOff>
      <xdr:row>58</xdr:row>
      <xdr:rowOff>85634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2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45992</xdr:rowOff>
    </xdr:from>
    <xdr:to>
      <xdr:col>81</xdr:col>
      <xdr:colOff>44450</xdr:colOff>
      <xdr:row>58</xdr:row>
      <xdr:rowOff>85634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9990092"/>
          <a:ext cx="8382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152689</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11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9162</xdr:rowOff>
    </xdr:from>
    <xdr:to>
      <xdr:col>81</xdr:col>
      <xdr:colOff>95250</xdr:colOff>
      <xdr:row>62</xdr:row>
      <xdr:rowOff>110762</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39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45992</xdr:rowOff>
    </xdr:from>
    <xdr:to>
      <xdr:col>77</xdr:col>
      <xdr:colOff>44450</xdr:colOff>
      <xdr:row>58</xdr:row>
      <xdr:rowOff>51163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9990092"/>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108222</xdr:rowOff>
    </xdr:from>
    <xdr:to>
      <xdr:col>77</xdr:col>
      <xdr:colOff>95250</xdr:colOff>
      <xdr:row>62</xdr:row>
      <xdr:rowOff>38372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23149</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53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25309</xdr:rowOff>
    </xdr:from>
    <xdr:to>
      <xdr:col>72</xdr:col>
      <xdr:colOff>203200</xdr:colOff>
      <xdr:row>58</xdr:row>
      <xdr:rowOff>51163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9969409"/>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65133</xdr:rowOff>
    </xdr:from>
    <xdr:to>
      <xdr:col>73</xdr:col>
      <xdr:colOff>44450</xdr:colOff>
      <xdr:row>61</xdr:row>
      <xdr:rowOff>166733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151510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8074</xdr:rowOff>
    </xdr:from>
    <xdr:to>
      <xdr:col>68</xdr:col>
      <xdr:colOff>152400</xdr:colOff>
      <xdr:row>58</xdr:row>
      <xdr:rowOff>25309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9952174"/>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157299</xdr:rowOff>
    </xdr:from>
    <xdr:to>
      <xdr:col>68</xdr:col>
      <xdr:colOff>203200</xdr:colOff>
      <xdr:row>61</xdr:row>
      <xdr:rowOff>87449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72226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152128</xdr:rowOff>
    </xdr:from>
    <xdr:to>
      <xdr:col>64</xdr:col>
      <xdr:colOff>152400</xdr:colOff>
      <xdr:row>61</xdr:row>
      <xdr:rowOff>82278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67055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34834</xdr:rowOff>
    </xdr:from>
    <xdr:to>
      <xdr:col>81</xdr:col>
      <xdr:colOff>95250</xdr:colOff>
      <xdr:row>58</xdr:row>
      <xdr:rowOff>136434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997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127561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9900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57</xdr:row>
      <xdr:rowOff>166642</xdr:rowOff>
    </xdr:from>
    <xdr:to>
      <xdr:col>77</xdr:col>
      <xdr:colOff>95250</xdr:colOff>
      <xdr:row>58</xdr:row>
      <xdr:rowOff>96792</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993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56</xdr:row>
      <xdr:rowOff>106969</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708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363</xdr:rowOff>
    </xdr:from>
    <xdr:to>
      <xdr:col>73</xdr:col>
      <xdr:colOff>44450</xdr:colOff>
      <xdr:row>58</xdr:row>
      <xdr:rowOff>101963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994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56</xdr:row>
      <xdr:rowOff>112140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71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57</xdr:row>
      <xdr:rowOff>145959</xdr:rowOff>
    </xdr:from>
    <xdr:to>
      <xdr:col>68</xdr:col>
      <xdr:colOff>203200</xdr:colOff>
      <xdr:row>58</xdr:row>
      <xdr:rowOff>76109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99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56</xdr:row>
      <xdr:rowOff>86286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68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57</xdr:row>
      <xdr:rowOff>128724</xdr:rowOff>
    </xdr:from>
    <xdr:to>
      <xdr:col>64</xdr:col>
      <xdr:colOff>152400</xdr:colOff>
      <xdr:row>58</xdr:row>
      <xdr:rowOff>58874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990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69051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670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9.4</a:t>
          </a:r>
          <a:r>
            <a:rPr kumimoji="1" lang="ja-JP" altLang="en-US" sz="1300">
              <a:latin typeface="ＭＳ Ｐゴシック" panose="020B0600070205080204" pitchFamily="50" charset="-128"/>
              <a:ea typeface="ＭＳ Ｐゴシック" panose="020B0600070205080204" pitchFamily="50" charset="-128"/>
            </a:rPr>
            <a:t>％となり、類似団体内平均値を上回っている。平成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年度より実質公債費比率は徐々に改善されてきているが、依然として平均値を上回っている。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年度については、特定財源及び算入公債費等の減により実質公債費比率は増加した。適正な事業実施により、過大な地方債発行の抑制に努める。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37193</xdr:rowOff>
    </xdr:from>
    <xdr:to>
      <xdr:col>81</xdr:col>
      <xdr:colOff>44450</xdr:colOff>
      <xdr:row>45</xdr:row>
      <xdr:rowOff>166007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209393"/>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138084</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5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166007</xdr:rowOff>
    </xdr:from>
    <xdr:to>
      <xdr:col>81</xdr:col>
      <xdr:colOff>133350</xdr:colOff>
      <xdr:row>45</xdr:row>
      <xdr:rowOff>166007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8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123570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37193</xdr:rowOff>
    </xdr:from>
    <xdr:to>
      <xdr:col>81</xdr:col>
      <xdr:colOff>133350</xdr:colOff>
      <xdr:row>36</xdr:row>
      <xdr:rowOff>37193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9072</xdr:rowOff>
    </xdr:from>
    <xdr:to>
      <xdr:col>81</xdr:col>
      <xdr:colOff>44450</xdr:colOff>
      <xdr:row>43</xdr:row>
      <xdr:rowOff>26307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3814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162577</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163285</xdr:rowOff>
    </xdr:from>
    <xdr:to>
      <xdr:col>77</xdr:col>
      <xdr:colOff>44450</xdr:colOff>
      <xdr:row>43</xdr:row>
      <xdr:rowOff>9072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3641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94343</xdr:rowOff>
    </xdr:from>
    <xdr:to>
      <xdr:col>77</xdr:col>
      <xdr:colOff>95250</xdr:colOff>
      <xdr:row>42</xdr:row>
      <xdr:rowOff>24493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34670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26307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641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77107</xdr:rowOff>
    </xdr:from>
    <xdr:to>
      <xdr:col>73</xdr:col>
      <xdr:colOff>44450</xdr:colOff>
      <xdr:row>42</xdr:row>
      <xdr:rowOff>7257</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17434</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26307</xdr:rowOff>
    </xdr:from>
    <xdr:to>
      <xdr:col>68</xdr:col>
      <xdr:colOff>152400</xdr:colOff>
      <xdr:row>43</xdr:row>
      <xdr:rowOff>78015</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98657"/>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26307</xdr:rowOff>
    </xdr:from>
    <xdr:to>
      <xdr:col>68</xdr:col>
      <xdr:colOff>203200</xdr:colOff>
      <xdr:row>42</xdr:row>
      <xdr:rowOff>127907</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138084</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99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60778</xdr:rowOff>
    </xdr:from>
    <xdr:to>
      <xdr:col>64</xdr:col>
      <xdr:colOff>152400</xdr:colOff>
      <xdr:row>42</xdr:row>
      <xdr:rowOff>162378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1105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146957</xdr:rowOff>
    </xdr:from>
    <xdr:to>
      <xdr:col>81</xdr:col>
      <xdr:colOff>95250</xdr:colOff>
      <xdr:row>43</xdr:row>
      <xdr:rowOff>77107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119034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31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129722</xdr:rowOff>
    </xdr:from>
    <xdr:to>
      <xdr:col>77</xdr:col>
      <xdr:colOff>95250</xdr:colOff>
      <xdr:row>43</xdr:row>
      <xdr:rowOff>59872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330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44649</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416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112485</xdr:rowOff>
    </xdr:from>
    <xdr:to>
      <xdr:col>73</xdr:col>
      <xdr:colOff>44450</xdr:colOff>
      <xdr:row>43</xdr:row>
      <xdr:rowOff>42635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27412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146957</xdr:rowOff>
    </xdr:from>
    <xdr:to>
      <xdr:col>68</xdr:col>
      <xdr:colOff>203200</xdr:colOff>
      <xdr:row>43</xdr:row>
      <xdr:rowOff>77107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61884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27215</xdr:rowOff>
    </xdr:from>
    <xdr:to>
      <xdr:col>64</xdr:col>
      <xdr:colOff>152400</xdr:colOff>
      <xdr:row>43</xdr:row>
      <xdr:rowOff>128815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113592</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昨年度から引き続き、将来負担比率は発生しなかった。</a:t>
          </a:r>
        </a:p>
        <a:p>
          <a:r>
            <a:rPr kumimoji="1" lang="ja-JP" altLang="en-US" sz="1300">
              <a:latin typeface="ＭＳ Ｐゴシック" panose="020B0600070205080204" pitchFamily="50" charset="-128"/>
              <a:ea typeface="ＭＳ Ｐゴシック" panose="020B0600070205080204" pitchFamily="50" charset="-128"/>
            </a:rPr>
            <a:t>　適正な将来負担比率を維持するため、計画的な地方債発行に努める。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88265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6609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60342</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400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88265</xdr:rowOff>
    </xdr:from>
    <xdr:to>
      <xdr:col>81</xdr:col>
      <xdr:colOff>133350</xdr:colOff>
      <xdr:row>23</xdr:row>
      <xdr:rowOff>88265</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403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52811</xdr:rowOff>
    </xdr:from>
    <xdr:to>
      <xdr:col>72</xdr:col>
      <xdr:colOff>203200</xdr:colOff>
      <xdr:row>16</xdr:row>
      <xdr:rowOff>11536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4401800" y="2453111"/>
          <a:ext cx="889000" cy="301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11536</xdr:rowOff>
    </xdr:from>
    <xdr:to>
      <xdr:col>68</xdr:col>
      <xdr:colOff>152400</xdr:colOff>
      <xdr:row>16</xdr:row>
      <xdr:rowOff>160338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3512800" y="2754736"/>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124672</xdr:rowOff>
    </xdr:from>
    <xdr:to>
      <xdr:col>68</xdr:col>
      <xdr:colOff>203200</xdr:colOff>
      <xdr:row>15</xdr:row>
      <xdr:rowOff>54822</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64999</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150283</xdr:rowOff>
    </xdr:from>
    <xdr:to>
      <xdr:col>64</xdr:col>
      <xdr:colOff>152400</xdr:colOff>
      <xdr:row>16</xdr:row>
      <xdr:rowOff>80433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90610</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2011</xdr:rowOff>
    </xdr:from>
    <xdr:to>
      <xdr:col>73</xdr:col>
      <xdr:colOff>44450</xdr:colOff>
      <xdr:row>14</xdr:row>
      <xdr:rowOff>103611</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4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88388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4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132186</xdr:rowOff>
    </xdr:from>
    <xdr:to>
      <xdr:col>68</xdr:col>
      <xdr:colOff>203200</xdr:colOff>
      <xdr:row>16</xdr:row>
      <xdr:rowOff>62336</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4351000" y="270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47113</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020800" y="279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109538</xdr:rowOff>
    </xdr:from>
    <xdr:to>
      <xdr:col>64</xdr:col>
      <xdr:colOff>152400</xdr:colOff>
      <xdr:row>17</xdr:row>
      <xdr:rowOff>39688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3462000" y="2852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24465</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131800" y="293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15,653
15,571
177.67
10,729,598
10,517,230
212,337
6,295,719
9,089,155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％となっているが、類似団体内で最も少ない値である。</a:t>
          </a:r>
        </a:p>
        <a:p>
          <a:r>
            <a:rPr kumimoji="1" lang="ja-JP" altLang="en-US" sz="1300">
              <a:latin typeface="ＭＳ Ｐゴシック" panose="020B0600070205080204" pitchFamily="50" charset="-128"/>
              <a:ea typeface="ＭＳ Ｐゴシック" panose="020B0600070205080204" pitchFamily="50" charset="-128"/>
            </a:rPr>
            <a:t>　主な要因としては、新規職員採用の抑制により人件費が抑えられたためである。事務の効率化を進めながら、職員数の適正化を図る。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40</xdr:row>
      <xdr:rowOff>149860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123190</xdr:rowOff>
    </xdr:from>
    <xdr:to>
      <xdr:col>24</xdr:col>
      <xdr:colOff>25400</xdr:colOff>
      <xdr:row>33</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7810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109237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8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46990</xdr:rowOff>
    </xdr:from>
    <xdr:to>
      <xdr:col>19</xdr:col>
      <xdr:colOff>187325</xdr:colOff>
      <xdr:row>33</xdr:row>
      <xdr:rowOff>123190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704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46990</xdr:rowOff>
    </xdr:from>
    <xdr:to>
      <xdr:col>15</xdr:col>
      <xdr:colOff>98425</xdr:colOff>
      <xdr:row>34</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570484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xdr:rowOff>
    </xdr:from>
    <xdr:to>
      <xdr:col>15</xdr:col>
      <xdr:colOff>149225</xdr:colOff>
      <xdr:row>36</xdr:row>
      <xdr:rowOff>109220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93997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20320</xdr:rowOff>
    </xdr:from>
    <xdr:to>
      <xdr:col>11</xdr:col>
      <xdr:colOff>9525</xdr:colOff>
      <xdr:row>34</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49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80010</xdr:rowOff>
    </xdr:from>
    <xdr:to>
      <xdr:col>24</xdr:col>
      <xdr:colOff>76200</xdr:colOff>
      <xdr:row>34</xdr:row>
      <xdr:rowOff>10160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73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160037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646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72390</xdr:rowOff>
    </xdr:from>
    <xdr:to>
      <xdr:col>20</xdr:col>
      <xdr:colOff>38100</xdr:colOff>
      <xdr:row>34</xdr:row>
      <xdr:rowOff>2540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73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12717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49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167640</xdr:rowOff>
    </xdr:from>
    <xdr:to>
      <xdr:col>15</xdr:col>
      <xdr:colOff>149225</xdr:colOff>
      <xdr:row>33</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42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156210</xdr:rowOff>
    </xdr:from>
    <xdr:to>
      <xdr:col>11</xdr:col>
      <xdr:colOff>60325</xdr:colOff>
      <xdr:row>34</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1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96537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140970</xdr:rowOff>
    </xdr:from>
    <xdr:to>
      <xdr:col>6</xdr:col>
      <xdr:colOff>171450</xdr:colOff>
      <xdr:row>34</xdr:row>
      <xdr:rowOff>71120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79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81297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56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物件費における経常経費は、システム関連の保守等業務委託料が高い割合を占めているため増加傾向である。さらなる経費削減のため事業の見直しに努める。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44450</xdr:rowOff>
    </xdr:from>
    <xdr:to>
      <xdr:col>82</xdr:col>
      <xdr:colOff>107950</xdr:colOff>
      <xdr:row>19</xdr:row>
      <xdr:rowOff>107950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3302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120650</xdr:rowOff>
    </xdr:from>
    <xdr:to>
      <xdr:col>78</xdr:col>
      <xdr:colOff>69850</xdr:colOff>
      <xdr:row>19</xdr:row>
      <xdr:rowOff>44450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035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127000</xdr:rowOff>
    </xdr:from>
    <xdr:to>
      <xdr:col>78</xdr:col>
      <xdr:colOff>120650</xdr:colOff>
      <xdr:row>17</xdr:row>
      <xdr:rowOff>57150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67327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120650</xdr:rowOff>
    </xdr:from>
    <xdr:to>
      <xdr:col>73</xdr:col>
      <xdr:colOff>180975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0353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146050</xdr:rowOff>
    </xdr:from>
    <xdr:to>
      <xdr:col>74</xdr:col>
      <xdr:colOff>31750</xdr:colOff>
      <xdr:row>16</xdr:row>
      <xdr:rowOff>76200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86377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25400</xdr:rowOff>
    </xdr:from>
    <xdr:to>
      <xdr:col>69</xdr:col>
      <xdr:colOff>92075</xdr:colOff>
      <xdr:row>18</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311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25400</xdr:rowOff>
    </xdr:from>
    <xdr:to>
      <xdr:col>69</xdr:col>
      <xdr:colOff>142875</xdr:colOff>
      <xdr:row>16</xdr:row>
      <xdr:rowOff>127000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69850</xdr:rowOff>
    </xdr:from>
    <xdr:to>
      <xdr:col>65</xdr:col>
      <xdr:colOff>53975</xdr:colOff>
      <xdr:row>18</xdr:row>
      <xdr:rowOff>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165100</xdr:rowOff>
    </xdr:from>
    <xdr:to>
      <xdr:col>78</xdr:col>
      <xdr:colOff>120650</xdr:colOff>
      <xdr:row>19</xdr:row>
      <xdr:rowOff>95250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25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33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69850</xdr:rowOff>
    </xdr:from>
    <xdr:to>
      <xdr:col>74</xdr:col>
      <xdr:colOff>31750</xdr:colOff>
      <xdr:row>18</xdr:row>
      <xdr:rowOff>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156227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146050</xdr:rowOff>
    </xdr:from>
    <xdr:to>
      <xdr:col>65</xdr:col>
      <xdr:colOff>53975</xdr:colOff>
      <xdr:row>18</xdr:row>
      <xdr:rowOff>76200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60977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扶助費に係る経常収支比率は、今後も同規模で推移することが予想されることから、事業の適時性や公平性について見直しを進める。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138430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2024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149860</xdr:rowOff>
    </xdr:from>
    <xdr:to>
      <xdr:col>24</xdr:col>
      <xdr:colOff>25400</xdr:colOff>
      <xdr:row>59</xdr:row>
      <xdr:rowOff>1270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100939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104157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705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87630</xdr:rowOff>
    </xdr:from>
    <xdr:to>
      <xdr:col>24</xdr:col>
      <xdr:colOff>76200</xdr:colOff>
      <xdr:row>58</xdr:row>
      <xdr:rowOff>17780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149860</xdr:rowOff>
    </xdr:from>
    <xdr:to>
      <xdr:col>19</xdr:col>
      <xdr:colOff>187325</xdr:colOff>
      <xdr:row>58</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0939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64770</xdr:rowOff>
    </xdr:from>
    <xdr:to>
      <xdr:col>20</xdr:col>
      <xdr:colOff>38100</xdr:colOff>
      <xdr:row>57</xdr:row>
      <xdr:rowOff>166370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5097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0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149860</xdr:rowOff>
    </xdr:from>
    <xdr:to>
      <xdr:col>15</xdr:col>
      <xdr:colOff>98425</xdr:colOff>
      <xdr:row>59</xdr:row>
      <xdr:rowOff>24130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100939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130827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24130</xdr:rowOff>
    </xdr:from>
    <xdr:to>
      <xdr:col>11</xdr:col>
      <xdr:colOff>9525</xdr:colOff>
      <xdr:row>59</xdr:row>
      <xdr:rowOff>92710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396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30480</xdr:rowOff>
    </xdr:from>
    <xdr:to>
      <xdr:col>11</xdr:col>
      <xdr:colOff>60325</xdr:colOff>
      <xdr:row>58</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142257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30480</xdr:rowOff>
    </xdr:from>
    <xdr:to>
      <xdr:col>6</xdr:col>
      <xdr:colOff>171450</xdr:colOff>
      <xdr:row>58</xdr:row>
      <xdr:rowOff>132080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142257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121920</xdr:rowOff>
    </xdr:from>
    <xdr:to>
      <xdr:col>24</xdr:col>
      <xdr:colOff>76200</xdr:colOff>
      <xdr:row>59</xdr:row>
      <xdr:rowOff>52070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93997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1003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99060</xdr:rowOff>
    </xdr:from>
    <xdr:to>
      <xdr:col>20</xdr:col>
      <xdr:colOff>38100</xdr:colOff>
      <xdr:row>59</xdr:row>
      <xdr:rowOff>29210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13987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129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99060</xdr:rowOff>
    </xdr:from>
    <xdr:to>
      <xdr:col>15</xdr:col>
      <xdr:colOff>149225</xdr:colOff>
      <xdr:row>59</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13987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2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144780</xdr:rowOff>
    </xdr:from>
    <xdr:to>
      <xdr:col>11</xdr:col>
      <xdr:colOff>60325</xdr:colOff>
      <xdr:row>59</xdr:row>
      <xdr:rowOff>74930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59707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41910</xdr:rowOff>
    </xdr:from>
    <xdr:to>
      <xdr:col>6</xdr:col>
      <xdr:colOff>171450</xdr:colOff>
      <xdr:row>59</xdr:row>
      <xdr:rowOff>143510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128287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16.5</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主な経費としては、特別会計への繰出金、道路維持費や除雪対策費で、繰出金及び道路維持費が増加したためである。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上水道事業の広域化の検討等を行い経費の縮減に努める。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61</xdr:row>
      <xdr:rowOff>53522</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58728"/>
          <a:ext cx="0" cy="1453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25599</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53522</xdr:rowOff>
    </xdr:from>
    <xdr:to>
      <xdr:col>82</xdr:col>
      <xdr:colOff>196850</xdr:colOff>
      <xdr:row>61</xdr:row>
      <xdr:rowOff>53522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58</xdr:row>
      <xdr:rowOff>143328</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75157"/>
          <a:ext cx="838200" cy="21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11084</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166007</xdr:rowOff>
    </xdr:from>
    <xdr:to>
      <xdr:col>82</xdr:col>
      <xdr:colOff>158750</xdr:colOff>
      <xdr:row>56</xdr:row>
      <xdr:rowOff>96157</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102507</xdr:rowOff>
    </xdr:from>
    <xdr:to>
      <xdr:col>78</xdr:col>
      <xdr:colOff>69850</xdr:colOff>
      <xdr:row>58</xdr:row>
      <xdr:rowOff>45357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751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133350</xdr:rowOff>
    </xdr:from>
    <xdr:to>
      <xdr:col>78</xdr:col>
      <xdr:colOff>120650</xdr:colOff>
      <xdr:row>56</xdr:row>
      <xdr:rowOff>63500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58</xdr:row>
      <xdr:rowOff>45357</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809843"/>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117022</xdr:rowOff>
    </xdr:from>
    <xdr:to>
      <xdr:col>74</xdr:col>
      <xdr:colOff>31750</xdr:colOff>
      <xdr:row>56</xdr:row>
      <xdr:rowOff>47172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57349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37193</xdr:rowOff>
    </xdr:from>
    <xdr:to>
      <xdr:col>69</xdr:col>
      <xdr:colOff>92075</xdr:colOff>
      <xdr:row>57</xdr:row>
      <xdr:rowOff>167822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92528</xdr:rowOff>
    </xdr:from>
    <xdr:to>
      <xdr:col>69</xdr:col>
      <xdr:colOff>142875</xdr:colOff>
      <xdr:row>57</xdr:row>
      <xdr:rowOff>22678</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32855</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141515</xdr:rowOff>
    </xdr:from>
    <xdr:to>
      <xdr:col>65</xdr:col>
      <xdr:colOff>53975</xdr:colOff>
      <xdr:row>57</xdr:row>
      <xdr:rowOff>71665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81842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51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92528</xdr:rowOff>
    </xdr:from>
    <xdr:to>
      <xdr:col>82</xdr:col>
      <xdr:colOff>158750</xdr:colOff>
      <xdr:row>59</xdr:row>
      <xdr:rowOff>22678</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1003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64605</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166007</xdr:rowOff>
    </xdr:from>
    <xdr:to>
      <xdr:col>74</xdr:col>
      <xdr:colOff>31750</xdr:colOff>
      <xdr:row>58</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93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80934</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1002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72770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117022</xdr:rowOff>
    </xdr:from>
    <xdr:to>
      <xdr:col>65</xdr:col>
      <xdr:colOff>53975</xdr:colOff>
      <xdr:row>58</xdr:row>
      <xdr:rowOff>47172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31949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14.6</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補助費等に係る経常収支比率は、今後も同規模で推移することが予想されることから、事業の適時性や公平性について見直しを進める。</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146050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60357"/>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102507</xdr:rowOff>
    </xdr:from>
    <xdr:to>
      <xdr:col>82</xdr:col>
      <xdr:colOff>107950</xdr:colOff>
      <xdr:row>38</xdr:row>
      <xdr:rowOff>18143</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461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132642</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160565</xdr:rowOff>
    </xdr:from>
    <xdr:to>
      <xdr:col>82</xdr:col>
      <xdr:colOff>158750</xdr:colOff>
      <xdr:row>38</xdr:row>
      <xdr:rowOff>90715</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102507</xdr:rowOff>
    </xdr:from>
    <xdr:to>
      <xdr:col>78</xdr:col>
      <xdr:colOff>69850</xdr:colOff>
      <xdr:row>38</xdr:row>
      <xdr:rowOff>94343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461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106136</xdr:rowOff>
    </xdr:from>
    <xdr:to>
      <xdr:col>78</xdr:col>
      <xdr:colOff>120650</xdr:colOff>
      <xdr:row>38</xdr:row>
      <xdr:rowOff>36286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21062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94343</xdr:rowOff>
    </xdr:from>
    <xdr:to>
      <xdr:col>73</xdr:col>
      <xdr:colOff>180975</xdr:colOff>
      <xdr:row>39</xdr:row>
      <xdr:rowOff>31750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6094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40822</xdr:rowOff>
    </xdr:from>
    <xdr:to>
      <xdr:col>74</xdr:col>
      <xdr:colOff>31750</xdr:colOff>
      <xdr:row>37</xdr:row>
      <xdr:rowOff>142422</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152599</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15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31750</xdr:rowOff>
    </xdr:from>
    <xdr:to>
      <xdr:col>69</xdr:col>
      <xdr:colOff>92075</xdr:colOff>
      <xdr:row>39</xdr:row>
      <xdr:rowOff>53522</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7183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95250</xdr:rowOff>
    </xdr:from>
    <xdr:to>
      <xdr:col>69</xdr:col>
      <xdr:colOff>142875</xdr:colOff>
      <xdr:row>38</xdr:row>
      <xdr:rowOff>25400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84364</xdr:rowOff>
    </xdr:from>
    <xdr:to>
      <xdr:col>65</xdr:col>
      <xdr:colOff>53975</xdr:colOff>
      <xdr:row>38</xdr:row>
      <xdr:rowOff>14514</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24691</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138793</xdr:rowOff>
    </xdr:from>
    <xdr:to>
      <xdr:col>82</xdr:col>
      <xdr:colOff>158750</xdr:colOff>
      <xdr:row>38</xdr:row>
      <xdr:rowOff>68943</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155320</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51707</xdr:rowOff>
    </xdr:from>
    <xdr:to>
      <xdr:col>78</xdr:col>
      <xdr:colOff>120650</xdr:colOff>
      <xdr:row>37</xdr:row>
      <xdr:rowOff>153307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163484</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43543</xdr:rowOff>
    </xdr:from>
    <xdr:to>
      <xdr:col>74</xdr:col>
      <xdr:colOff>31750</xdr:colOff>
      <xdr:row>38</xdr:row>
      <xdr:rowOff>145143</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129920</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6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152400</xdr:rowOff>
    </xdr:from>
    <xdr:to>
      <xdr:col>69</xdr:col>
      <xdr:colOff>142875</xdr:colOff>
      <xdr:row>39</xdr:row>
      <xdr:rowOff>82550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67327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2722</xdr:rowOff>
    </xdr:from>
    <xdr:to>
      <xdr:col>65</xdr:col>
      <xdr:colOff>53975</xdr:colOff>
      <xdr:row>39</xdr:row>
      <xdr:rowOff>104322</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89099</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15.9</a:t>
          </a:r>
          <a:r>
            <a:rPr kumimoji="1" lang="ja-JP" altLang="en-US" sz="1300">
              <a:latin typeface="ＭＳ Ｐゴシック" panose="020B0600070205080204" pitchFamily="50" charset="-128"/>
              <a:ea typeface="ＭＳ Ｐゴシック" panose="020B0600070205080204" pitchFamily="50" charset="-128"/>
            </a:rPr>
            <a:t>％となっており、類似団体内平均値を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五戸消防庁舎建設事業といった大規模事業の償還により公債費の決算額が大きくなっているため、計画的な地方債の発行や公債費の適正化に努めていく。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80</xdr:row>
      <xdr:rowOff>132443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585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104520</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820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132443</xdr:rowOff>
    </xdr:from>
    <xdr:to>
      <xdr:col>24</xdr:col>
      <xdr:colOff>114300</xdr:colOff>
      <xdr:row>80</xdr:row>
      <xdr:rowOff>132443</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848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20865</xdr:rowOff>
    </xdr:from>
    <xdr:to>
      <xdr:col>24</xdr:col>
      <xdr:colOff>25400</xdr:colOff>
      <xdr:row>75</xdr:row>
      <xdr:rowOff>42635</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987800" y="12879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159856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18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16329</xdr:rowOff>
    </xdr:from>
    <xdr:to>
      <xdr:col>24</xdr:col>
      <xdr:colOff>76200</xdr:colOff>
      <xdr:row>76</xdr:row>
      <xdr:rowOff>117929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04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127000</xdr:rowOff>
    </xdr:from>
    <xdr:to>
      <xdr:col>19</xdr:col>
      <xdr:colOff>187325</xdr:colOff>
      <xdr:row>75</xdr:row>
      <xdr:rowOff>42635</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3098800" y="128143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144235</xdr:rowOff>
    </xdr:from>
    <xdr:to>
      <xdr:col>20</xdr:col>
      <xdr:colOff>38100</xdr:colOff>
      <xdr:row>76</xdr:row>
      <xdr:rowOff>74386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0029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59163</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89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31750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2209800" y="12814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111578</xdr:rowOff>
    </xdr:from>
    <xdr:to>
      <xdr:col>15</xdr:col>
      <xdr:colOff>149225</xdr:colOff>
      <xdr:row>76</xdr:row>
      <xdr:rowOff>41728</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297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26506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056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31750</xdr:rowOff>
    </xdr:from>
    <xdr:to>
      <xdr:col>11</xdr:col>
      <xdr:colOff>9525</xdr:colOff>
      <xdr:row>75</xdr:row>
      <xdr:rowOff>140607</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28905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38100</xdr:rowOff>
    </xdr:from>
    <xdr:to>
      <xdr:col>11</xdr:col>
      <xdr:colOff>60325</xdr:colOff>
      <xdr:row>76</xdr:row>
      <xdr:rowOff>139700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02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80934</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11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141515</xdr:rowOff>
    </xdr:from>
    <xdr:to>
      <xdr:col>24</xdr:col>
      <xdr:colOff>76200</xdr:colOff>
      <xdr:row>75</xdr:row>
      <xdr:rowOff>71665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282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158042</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267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163285</xdr:rowOff>
    </xdr:from>
    <xdr:to>
      <xdr:col>20</xdr:col>
      <xdr:colOff>38100</xdr:colOff>
      <xdr:row>75</xdr:row>
      <xdr:rowOff>93435</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28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103612</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2619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76200</xdr:rowOff>
    </xdr:from>
    <xdr:to>
      <xdr:col>15</xdr:col>
      <xdr:colOff>149225</xdr:colOff>
      <xdr:row>75</xdr:row>
      <xdr:rowOff>6350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16527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152400</xdr:rowOff>
    </xdr:from>
    <xdr:to>
      <xdr:col>11</xdr:col>
      <xdr:colOff>60325</xdr:colOff>
      <xdr:row>75</xdr:row>
      <xdr:rowOff>82550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92727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89807</xdr:rowOff>
    </xdr:from>
    <xdr:to>
      <xdr:col>6</xdr:col>
      <xdr:colOff>171450</xdr:colOff>
      <xdr:row>76</xdr:row>
      <xdr:rowOff>19957</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294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30134</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271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昨年度と比較して</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72.1</a:t>
          </a:r>
          <a:r>
            <a:rPr kumimoji="1" lang="ja-JP" altLang="en-US" sz="1300">
              <a:latin typeface="ＭＳ Ｐゴシック" panose="020B0600070205080204" pitchFamily="50" charset="-128"/>
              <a:ea typeface="ＭＳ Ｐゴシック" panose="020B0600070205080204" pitchFamily="50" charset="-128"/>
            </a:rPr>
            <a:t>％となっているが、類似団体内平均値を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人件費の適正化に努めてきたが、物件費など全体的に経費が増加したためである。事務の効率化を図りながら適正な経費削減に努める。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165100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4714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137177</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165100</xdr:rowOff>
    </xdr:from>
    <xdr:to>
      <xdr:col>82</xdr:col>
      <xdr:colOff>196850</xdr:colOff>
      <xdr:row>80</xdr:row>
      <xdr:rowOff>165100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69850</xdr:rowOff>
    </xdr:from>
    <xdr:to>
      <xdr:col>82</xdr:col>
      <xdr:colOff>107950</xdr:colOff>
      <xdr:row>77</xdr:row>
      <xdr:rowOff>82550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2928600"/>
          <a:ext cx="8382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75</xdr:row>
      <xdr:rowOff>69850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8143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101600</xdr:rowOff>
    </xdr:from>
    <xdr:to>
      <xdr:col>78</xdr:col>
      <xdr:colOff>120650</xdr:colOff>
      <xdr:row>77</xdr:row>
      <xdr:rowOff>31750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3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16527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321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127000</xdr:rowOff>
    </xdr:from>
    <xdr:to>
      <xdr:col>73</xdr:col>
      <xdr:colOff>180975</xdr:colOff>
      <xdr:row>77</xdr:row>
      <xdr:rowOff>69850</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814300"/>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38100</xdr:rowOff>
    </xdr:from>
    <xdr:to>
      <xdr:col>74</xdr:col>
      <xdr:colOff>31750</xdr:colOff>
      <xdr:row>74</xdr:row>
      <xdr:rowOff>139700</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2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149877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107950</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3004800" y="13271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31750</xdr:rowOff>
    </xdr:from>
    <xdr:to>
      <xdr:col>69</xdr:col>
      <xdr:colOff>142875</xdr:colOff>
      <xdr:row>77</xdr:row>
      <xdr:rowOff>133350</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23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118127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331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69850</xdr:rowOff>
    </xdr:from>
    <xdr:to>
      <xdr:col>65</xdr:col>
      <xdr:colOff>53975</xdr:colOff>
      <xdr:row>78</xdr:row>
      <xdr:rowOff>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156227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35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31750</xdr:rowOff>
    </xdr:from>
    <xdr:to>
      <xdr:col>82</xdr:col>
      <xdr:colOff>158750</xdr:colOff>
      <xdr:row>77</xdr:row>
      <xdr:rowOff>133350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23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19050</xdr:rowOff>
    </xdr:from>
    <xdr:to>
      <xdr:col>78</xdr:col>
      <xdr:colOff>120650</xdr:colOff>
      <xdr:row>75</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130827</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264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76200</xdr:rowOff>
    </xdr:from>
    <xdr:to>
      <xdr:col>74</xdr:col>
      <xdr:colOff>31750</xdr:colOff>
      <xdr:row>75</xdr:row>
      <xdr:rowOff>6350</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130827</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9510</xdr:rowOff>
    </xdr:from>
    <xdr:to>
      <xdr:col>29</xdr:col>
      <xdr:colOff>127000</xdr:colOff>
      <xdr:row>20</xdr:row>
      <xdr:rowOff>9690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114535"/>
          <a:ext cx="0" cy="13717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6314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8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9690</xdr:rowOff>
    </xdr:from>
    <xdr:to>
      <xdr:col>30</xdr:col>
      <xdr:colOff>25400</xdr:colOff>
      <xdr:row>20</xdr:row>
      <xdr:rowOff>9690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63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95887</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5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9510</xdr:rowOff>
    </xdr:from>
    <xdr:to>
      <xdr:col>30</xdr:col>
      <xdr:colOff>25400</xdr:colOff>
      <xdr:row>12</xdr:row>
      <xdr:rowOff>9510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1145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167587</xdr:rowOff>
    </xdr:from>
    <xdr:to>
      <xdr:col>29</xdr:col>
      <xdr:colOff>127000</xdr:colOff>
      <xdr:row>20</xdr:row>
      <xdr:rowOff>76931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472762"/>
          <a:ext cx="647700" cy="80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132090</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751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115563</xdr:rowOff>
    </xdr:from>
    <xdr:to>
      <xdr:col>29</xdr:col>
      <xdr:colOff>177800</xdr:colOff>
      <xdr:row>17</xdr:row>
      <xdr:rowOff>45713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063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76931</xdr:rowOff>
    </xdr:from>
    <xdr:to>
      <xdr:col>26</xdr:col>
      <xdr:colOff>50800</xdr:colOff>
      <xdr:row>20</xdr:row>
      <xdr:rowOff>120937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553556"/>
          <a:ext cx="698500" cy="44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57498</xdr:rowOff>
    </xdr:from>
    <xdr:to>
      <xdr:col>26</xdr:col>
      <xdr:colOff>101600</xdr:colOff>
      <xdr:row>17</xdr:row>
      <xdr:rowOff>159098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19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169275</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788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120937</xdr:rowOff>
    </xdr:from>
    <xdr:to>
      <xdr:col>22</xdr:col>
      <xdr:colOff>114300</xdr:colOff>
      <xdr:row>20</xdr:row>
      <xdr:rowOff>158247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597562"/>
          <a:ext cx="698500" cy="373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126176</xdr:rowOff>
    </xdr:from>
    <xdr:to>
      <xdr:col>22</xdr:col>
      <xdr:colOff>165100</xdr:colOff>
      <xdr:row>18</xdr:row>
      <xdr:rowOff>56326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84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66503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158247</xdr:rowOff>
    </xdr:from>
    <xdr:to>
      <xdr:col>18</xdr:col>
      <xdr:colOff>177800</xdr:colOff>
      <xdr:row>21</xdr:row>
      <xdr:rowOff>9021</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634872"/>
          <a:ext cx="698500" cy="22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56372</xdr:rowOff>
    </xdr:from>
    <xdr:to>
      <xdr:col>19</xdr:col>
      <xdr:colOff>38100</xdr:colOff>
      <xdr:row>18</xdr:row>
      <xdr:rowOff>157972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1900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168149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958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72700</xdr:rowOff>
    </xdr:from>
    <xdr:to>
      <xdr:col>15</xdr:col>
      <xdr:colOff>101600</xdr:colOff>
      <xdr:row>19</xdr:row>
      <xdr:rowOff>2850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2064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13027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975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116787</xdr:rowOff>
    </xdr:from>
    <xdr:to>
      <xdr:col>29</xdr:col>
      <xdr:colOff>177800</xdr:colOff>
      <xdr:row>20</xdr:row>
      <xdr:rowOff>46937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4219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25364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33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26131</xdr:rowOff>
    </xdr:from>
    <xdr:to>
      <xdr:col>26</xdr:col>
      <xdr:colOff>101600</xdr:colOff>
      <xdr:row>20</xdr:row>
      <xdr:rowOff>127731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5027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112508</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58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70137</xdr:rowOff>
    </xdr:from>
    <xdr:to>
      <xdr:col>22</xdr:col>
      <xdr:colOff>165100</xdr:colOff>
      <xdr:row>21</xdr:row>
      <xdr:rowOff>287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546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156514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63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107447</xdr:rowOff>
    </xdr:from>
    <xdr:to>
      <xdr:col>19</xdr:col>
      <xdr:colOff>38100</xdr:colOff>
      <xdr:row>21</xdr:row>
      <xdr:rowOff>37597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584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21</xdr:row>
      <xdr:rowOff>22374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6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129671</xdr:rowOff>
    </xdr:from>
    <xdr:to>
      <xdr:col>15</xdr:col>
      <xdr:colOff>101600</xdr:colOff>
      <xdr:row>21</xdr:row>
      <xdr:rowOff>59821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606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21</xdr:row>
      <xdr:rowOff>44598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69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203505</xdr:rowOff>
    </xdr:from>
    <xdr:to>
      <xdr:col>29</xdr:col>
      <xdr:colOff>127000</xdr:colOff>
      <xdr:row>38</xdr:row>
      <xdr:rowOff>54839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28055"/>
          <a:ext cx="0" cy="13943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26916</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9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54839</xdr:rowOff>
    </xdr:from>
    <xdr:to>
      <xdr:col>30</xdr:col>
      <xdr:colOff>25400</xdr:colOff>
      <xdr:row>38</xdr:row>
      <xdr:rowOff>54839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5224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118432</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203505</xdr:rowOff>
    </xdr:from>
    <xdr:to>
      <xdr:col>30</xdr:col>
      <xdr:colOff>25400</xdr:colOff>
      <xdr:row>33</xdr:row>
      <xdr:rowOff>203505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280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99987</xdr:rowOff>
    </xdr:from>
    <xdr:to>
      <xdr:col>29</xdr:col>
      <xdr:colOff>127000</xdr:colOff>
      <xdr:row>35</xdr:row>
      <xdr:rowOff>174854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10337"/>
          <a:ext cx="647700" cy="74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186034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4534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340957</xdr:rowOff>
    </xdr:from>
    <xdr:to>
      <xdr:col>29</xdr:col>
      <xdr:colOff>177800</xdr:colOff>
      <xdr:row>35</xdr:row>
      <xdr:rowOff>99657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608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174320</xdr:rowOff>
    </xdr:from>
    <xdr:to>
      <xdr:col>26</xdr:col>
      <xdr:colOff>50800</xdr:colOff>
      <xdr:row>35</xdr:row>
      <xdr:rowOff>174854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84670"/>
          <a:ext cx="698500" cy="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108280</xdr:rowOff>
    </xdr:from>
    <xdr:to>
      <xdr:col>26</xdr:col>
      <xdr:colOff>101600</xdr:colOff>
      <xdr:row>35</xdr:row>
      <xdr:rowOff>209880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220057</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487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174320</xdr:rowOff>
    </xdr:from>
    <xdr:to>
      <xdr:col>22</xdr:col>
      <xdr:colOff>114300</xdr:colOff>
      <xdr:row>35</xdr:row>
      <xdr:rowOff>262293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84670"/>
          <a:ext cx="698500" cy="879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160134</xdr:rowOff>
    </xdr:from>
    <xdr:to>
      <xdr:col>22</xdr:col>
      <xdr:colOff>165100</xdr:colOff>
      <xdr:row>35</xdr:row>
      <xdr:rowOff>261734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246511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6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262293</xdr:rowOff>
    </xdr:from>
    <xdr:to>
      <xdr:col>18</xdr:col>
      <xdr:colOff>177800</xdr:colOff>
      <xdr:row>35</xdr:row>
      <xdr:rowOff>330644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872643"/>
          <a:ext cx="698500" cy="683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182308</xdr:rowOff>
    </xdr:from>
    <xdr:to>
      <xdr:col>19</xdr:col>
      <xdr:colOff>38100</xdr:colOff>
      <xdr:row>35</xdr:row>
      <xdr:rowOff>283908</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92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294085</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61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152514</xdr:rowOff>
    </xdr:from>
    <xdr:to>
      <xdr:col>15</xdr:col>
      <xdr:colOff>101600</xdr:colOff>
      <xdr:row>35</xdr:row>
      <xdr:rowOff>254114</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264291</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49187</xdr:rowOff>
    </xdr:from>
    <xdr:to>
      <xdr:col>29</xdr:col>
      <xdr:colOff>177800</xdr:colOff>
      <xdr:row>35</xdr:row>
      <xdr:rowOff>150787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5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21264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124054</xdr:rowOff>
    </xdr:from>
    <xdr:to>
      <xdr:col>26</xdr:col>
      <xdr:colOff>101600</xdr:colOff>
      <xdr:row>35</xdr:row>
      <xdr:rowOff>225654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3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210431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820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123520</xdr:rowOff>
    </xdr:from>
    <xdr:to>
      <xdr:col>22</xdr:col>
      <xdr:colOff>165100</xdr:colOff>
      <xdr:row>35</xdr:row>
      <xdr:rowOff>225120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3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235297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0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211493</xdr:rowOff>
    </xdr:from>
    <xdr:to>
      <xdr:col>19</xdr:col>
      <xdr:colOff>38100</xdr:colOff>
      <xdr:row>35</xdr:row>
      <xdr:rowOff>313093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21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297870</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0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279844</xdr:rowOff>
    </xdr:from>
    <xdr:to>
      <xdr:col>15</xdr:col>
      <xdr:colOff>101600</xdr:colOff>
      <xdr:row>36</xdr:row>
      <xdr:rowOff>38544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90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23321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7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15,653
15,571
177.67
10,729,598
10,517,230
212,337
6,295,719
9,089,155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51930</xdr:rowOff>
    </xdr:from>
    <xdr:to>
      <xdr:col>24</xdr:col>
      <xdr:colOff>62865</xdr:colOff>
      <xdr:row>38</xdr:row>
      <xdr:rowOff>79959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95430"/>
          <a:ext cx="1270" cy="13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83786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9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79959</xdr:rowOff>
    </xdr:from>
    <xdr:to>
      <xdr:col>24</xdr:col>
      <xdr:colOff>152400</xdr:colOff>
      <xdr:row>38</xdr:row>
      <xdr:rowOff>79959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9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170057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51930</xdr:rowOff>
    </xdr:from>
    <xdr:to>
      <xdr:col>24</xdr:col>
      <xdr:colOff>152400</xdr:colOff>
      <xdr:row>30</xdr:row>
      <xdr:rowOff>51930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9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79959</xdr:rowOff>
    </xdr:from>
    <xdr:to>
      <xdr:col>24</xdr:col>
      <xdr:colOff>63500</xdr:colOff>
      <xdr:row>38</xdr:row>
      <xdr:rowOff>106832</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95059"/>
          <a:ext cx="8382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94010</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518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71133</xdr:rowOff>
    </xdr:from>
    <xdr:to>
      <xdr:col>24</xdr:col>
      <xdr:colOff>114300</xdr:colOff>
      <xdr:row>35</xdr:row>
      <xdr:rowOff>1283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00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106832</xdr:rowOff>
    </xdr:from>
    <xdr:to>
      <xdr:col>19</xdr:col>
      <xdr:colOff>177800</xdr:colOff>
      <xdr:row>38</xdr:row>
      <xdr:rowOff>137808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621932"/>
          <a:ext cx="889000" cy="3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141237</xdr:rowOff>
    </xdr:from>
    <xdr:to>
      <xdr:col>20</xdr:col>
      <xdr:colOff>38100</xdr:colOff>
      <xdr:row>35</xdr:row>
      <xdr:rowOff>71387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87914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45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115812</xdr:rowOff>
    </xdr:from>
    <xdr:to>
      <xdr:col>15</xdr:col>
      <xdr:colOff>50800</xdr:colOff>
      <xdr:row>38</xdr:row>
      <xdr:rowOff>137808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630912"/>
          <a:ext cx="889000" cy="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15253</xdr:rowOff>
    </xdr:from>
    <xdr:to>
      <xdr:col>15</xdr:col>
      <xdr:colOff>101600</xdr:colOff>
      <xdr:row>35</xdr:row>
      <xdr:rowOff>116853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133380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115812</xdr:rowOff>
    </xdr:from>
    <xdr:to>
      <xdr:col>10</xdr:col>
      <xdr:colOff>114300</xdr:colOff>
      <xdr:row>38</xdr:row>
      <xdr:rowOff>148145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630912"/>
          <a:ext cx="889000" cy="32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70015</xdr:rowOff>
    </xdr:from>
    <xdr:to>
      <xdr:col>10</xdr:col>
      <xdr:colOff>165100</xdr:colOff>
      <xdr:row>36</xdr:row>
      <xdr:rowOff>165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16692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55956</xdr:rowOff>
    </xdr:from>
    <xdr:to>
      <xdr:col>6</xdr:col>
      <xdr:colOff>38100</xdr:colOff>
      <xdr:row>36</xdr:row>
      <xdr:rowOff>157556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2633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29159</xdr:rowOff>
    </xdr:from>
    <xdr:to>
      <xdr:col>24</xdr:col>
      <xdr:colOff>114300</xdr:colOff>
      <xdr:row>38</xdr:row>
      <xdr:rowOff>130759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54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115536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56032</xdr:rowOff>
    </xdr:from>
    <xdr:to>
      <xdr:col>20</xdr:col>
      <xdr:colOff>38100</xdr:colOff>
      <xdr:row>38</xdr:row>
      <xdr:rowOff>157632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148759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63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87008</xdr:rowOff>
    </xdr:from>
    <xdr:to>
      <xdr:col>15</xdr:col>
      <xdr:colOff>101600</xdr:colOff>
      <xdr:row>39</xdr:row>
      <xdr:rowOff>17158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60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8285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9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65012</xdr:rowOff>
    </xdr:from>
    <xdr:to>
      <xdr:col>10</xdr:col>
      <xdr:colOff>165100</xdr:colOff>
      <xdr:row>38</xdr:row>
      <xdr:rowOff>166612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157739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2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97345</xdr:rowOff>
    </xdr:from>
    <xdr:to>
      <xdr:col>6</xdr:col>
      <xdr:colOff>38100</xdr:colOff>
      <xdr:row>39</xdr:row>
      <xdr:rowOff>27495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61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18622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705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6203</xdr:rowOff>
    </xdr:from>
    <xdr:to>
      <xdr:col>24</xdr:col>
      <xdr:colOff>62865</xdr:colOff>
      <xdr:row>58</xdr:row>
      <xdr:rowOff>111120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921603"/>
          <a:ext cx="1270" cy="1133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114947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59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111120</xdr:rowOff>
    </xdr:from>
    <xdr:to>
      <xdr:col>24</xdr:col>
      <xdr:colOff>152400</xdr:colOff>
      <xdr:row>58</xdr:row>
      <xdr:rowOff>111120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124330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696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6203</xdr:rowOff>
    </xdr:from>
    <xdr:to>
      <xdr:col>24</xdr:col>
      <xdr:colOff>152400</xdr:colOff>
      <xdr:row>52</xdr:row>
      <xdr:rowOff>6203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921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29641</xdr:rowOff>
    </xdr:from>
    <xdr:to>
      <xdr:col>24</xdr:col>
      <xdr:colOff>63500</xdr:colOff>
      <xdr:row>58</xdr:row>
      <xdr:rowOff>35550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73741"/>
          <a:ext cx="838200" cy="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91912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5216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69035</xdr:rowOff>
    </xdr:from>
    <xdr:to>
      <xdr:col>24</xdr:col>
      <xdr:colOff>114300</xdr:colOff>
      <xdr:row>56</xdr:row>
      <xdr:rowOff>170635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7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29641</xdr:rowOff>
    </xdr:from>
    <xdr:to>
      <xdr:col>19</xdr:col>
      <xdr:colOff>177800</xdr:colOff>
      <xdr:row>58</xdr:row>
      <xdr:rowOff>77761</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73741"/>
          <a:ext cx="8890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129465</xdr:rowOff>
    </xdr:from>
    <xdr:to>
      <xdr:col>20</xdr:col>
      <xdr:colOff>38100</xdr:colOff>
      <xdr:row>57</xdr:row>
      <xdr:rowOff>59615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30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76142</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505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77761</xdr:rowOff>
    </xdr:from>
    <xdr:to>
      <xdr:col>15</xdr:col>
      <xdr:colOff>50800</xdr:colOff>
      <xdr:row>58</xdr:row>
      <xdr:rowOff>80315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21861"/>
          <a:ext cx="889000" cy="2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48203</xdr:rowOff>
    </xdr:from>
    <xdr:to>
      <xdr:col>15</xdr:col>
      <xdr:colOff>101600</xdr:colOff>
      <xdr:row>57</xdr:row>
      <xdr:rowOff>149803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20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166330</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59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80315</xdr:rowOff>
    </xdr:from>
    <xdr:to>
      <xdr:col>10</xdr:col>
      <xdr:colOff>114300</xdr:colOff>
      <xdr:row>58</xdr:row>
      <xdr:rowOff>163006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24415"/>
          <a:ext cx="889000" cy="82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115857</xdr:rowOff>
    </xdr:from>
    <xdr:to>
      <xdr:col>10</xdr:col>
      <xdr:colOff>165100</xdr:colOff>
      <xdr:row>58</xdr:row>
      <xdr:rowOff>46007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88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62534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663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123333</xdr:rowOff>
    </xdr:from>
    <xdr:to>
      <xdr:col>6</xdr:col>
      <xdr:colOff>38100</xdr:colOff>
      <xdr:row>58</xdr:row>
      <xdr:rowOff>53483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89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70010</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67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156200</xdr:rowOff>
    </xdr:from>
    <xdr:to>
      <xdr:col>24</xdr:col>
      <xdr:colOff>114300</xdr:colOff>
      <xdr:row>58</xdr:row>
      <xdr:rowOff>86350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2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71127</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4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150291</xdr:rowOff>
    </xdr:from>
    <xdr:to>
      <xdr:col>20</xdr:col>
      <xdr:colOff>38100</xdr:colOff>
      <xdr:row>58</xdr:row>
      <xdr:rowOff>80441</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71568</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1001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26961</xdr:rowOff>
    </xdr:from>
    <xdr:to>
      <xdr:col>15</xdr:col>
      <xdr:colOff>101600</xdr:colOff>
      <xdr:row>58</xdr:row>
      <xdr:rowOff>128561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119688</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6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29515</xdr:rowOff>
    </xdr:from>
    <xdr:to>
      <xdr:col>10</xdr:col>
      <xdr:colOff>165100</xdr:colOff>
      <xdr:row>58</xdr:row>
      <xdr:rowOff>131115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7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122242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6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112206</xdr:rowOff>
    </xdr:from>
    <xdr:to>
      <xdr:col>6</xdr:col>
      <xdr:colOff>38100</xdr:colOff>
      <xdr:row>59</xdr:row>
      <xdr:rowOff>42356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1005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33483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14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127493</xdr:rowOff>
    </xdr:from>
    <xdr:to>
      <xdr:col>24</xdr:col>
      <xdr:colOff>62865</xdr:colOff>
      <xdr:row>78</xdr:row>
      <xdr:rowOff>36922</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00443"/>
          <a:ext cx="1270" cy="1109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40749</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41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36922</xdr:rowOff>
    </xdr:from>
    <xdr:to>
      <xdr:col>24</xdr:col>
      <xdr:colOff>152400</xdr:colOff>
      <xdr:row>78</xdr:row>
      <xdr:rowOff>36922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410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74170</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075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127493</xdr:rowOff>
    </xdr:from>
    <xdr:to>
      <xdr:col>24</xdr:col>
      <xdr:colOff>152400</xdr:colOff>
      <xdr:row>71</xdr:row>
      <xdr:rowOff>127493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53929</xdr:rowOff>
    </xdr:from>
    <xdr:to>
      <xdr:col>24</xdr:col>
      <xdr:colOff>63500</xdr:colOff>
      <xdr:row>75</xdr:row>
      <xdr:rowOff>119812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2912679"/>
          <a:ext cx="838200" cy="65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21013</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287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42586</xdr:rowOff>
    </xdr:from>
    <xdr:to>
      <xdr:col>24</xdr:col>
      <xdr:colOff>114300</xdr:colOff>
      <xdr:row>75</xdr:row>
      <xdr:rowOff>144186</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290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114188</xdr:rowOff>
    </xdr:from>
    <xdr:to>
      <xdr:col>19</xdr:col>
      <xdr:colOff>177800</xdr:colOff>
      <xdr:row>75</xdr:row>
      <xdr:rowOff>119812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2972938"/>
          <a:ext cx="8890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26858</xdr:rowOff>
    </xdr:from>
    <xdr:to>
      <xdr:col>20</xdr:col>
      <xdr:colOff>38100</xdr:colOff>
      <xdr:row>75</xdr:row>
      <xdr:rowOff>128458</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144985</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2660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114188</xdr:rowOff>
    </xdr:from>
    <xdr:to>
      <xdr:col>15</xdr:col>
      <xdr:colOff>50800</xdr:colOff>
      <xdr:row>76</xdr:row>
      <xdr:rowOff>63440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2972938"/>
          <a:ext cx="889000" cy="1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167127</xdr:rowOff>
    </xdr:from>
    <xdr:to>
      <xdr:col>15</xdr:col>
      <xdr:colOff>101600</xdr:colOff>
      <xdr:row>75</xdr:row>
      <xdr:rowOff>97277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113804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37745</xdr:rowOff>
    </xdr:from>
    <xdr:to>
      <xdr:col>10</xdr:col>
      <xdr:colOff>114300</xdr:colOff>
      <xdr:row>76</xdr:row>
      <xdr:rowOff>63440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067945"/>
          <a:ext cx="889000" cy="2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100970</xdr:rowOff>
    </xdr:from>
    <xdr:to>
      <xdr:col>10</xdr:col>
      <xdr:colOff>165100</xdr:colOff>
      <xdr:row>76</xdr:row>
      <xdr:rowOff>31121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47647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171059</xdr:rowOff>
    </xdr:from>
    <xdr:to>
      <xdr:col>6</xdr:col>
      <xdr:colOff>38100</xdr:colOff>
      <xdr:row>76</xdr:row>
      <xdr:rowOff>101209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92336</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1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3129</xdr:rowOff>
    </xdr:from>
    <xdr:to>
      <xdr:col>24</xdr:col>
      <xdr:colOff>114300</xdr:colOff>
      <xdr:row>75</xdr:row>
      <xdr:rowOff>104729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286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26006</xdr:rowOff>
    </xdr:from>
    <xdr:ext cx="534377"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271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69012</xdr:rowOff>
    </xdr:from>
    <xdr:to>
      <xdr:col>20</xdr:col>
      <xdr:colOff>38100</xdr:colOff>
      <xdr:row>75</xdr:row>
      <xdr:rowOff>170613</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29277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161738</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30111" y="130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63388</xdr:rowOff>
    </xdr:from>
    <xdr:to>
      <xdr:col>15</xdr:col>
      <xdr:colOff>101600</xdr:colOff>
      <xdr:row>75</xdr:row>
      <xdr:rowOff>164988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292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156115</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41111" y="1301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12640</xdr:rowOff>
    </xdr:from>
    <xdr:to>
      <xdr:col>10</xdr:col>
      <xdr:colOff>165100</xdr:colOff>
      <xdr:row>76</xdr:row>
      <xdr:rowOff>114240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04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105367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1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158395</xdr:rowOff>
    </xdr:from>
    <xdr:to>
      <xdr:col>6</xdr:col>
      <xdr:colOff>38100</xdr:colOff>
      <xdr:row>76</xdr:row>
      <xdr:rowOff>88545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01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105071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279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36945</xdr:rowOff>
    </xdr:from>
    <xdr:to>
      <xdr:col>24</xdr:col>
      <xdr:colOff>62865</xdr:colOff>
      <xdr:row>98</xdr:row>
      <xdr:rowOff>140443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467445"/>
          <a:ext cx="1270" cy="147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144270</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46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140443</xdr:rowOff>
    </xdr:from>
    <xdr:to>
      <xdr:col>24</xdr:col>
      <xdr:colOff>152400</xdr:colOff>
      <xdr:row>98</xdr:row>
      <xdr:rowOff>140443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4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155072</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242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36945</xdr:rowOff>
    </xdr:from>
    <xdr:to>
      <xdr:col>24</xdr:col>
      <xdr:colOff>152400</xdr:colOff>
      <xdr:row>90</xdr:row>
      <xdr:rowOff>36945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467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139357</xdr:rowOff>
    </xdr:from>
    <xdr:to>
      <xdr:col>24</xdr:col>
      <xdr:colOff>63500</xdr:colOff>
      <xdr:row>94</xdr:row>
      <xdr:rowOff>53023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5912757"/>
          <a:ext cx="838200" cy="256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37723</xdr:rowOff>
    </xdr:from>
    <xdr:ext cx="599010"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40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59296</xdr:rowOff>
    </xdr:from>
    <xdr:to>
      <xdr:col>24</xdr:col>
      <xdr:colOff>114300</xdr:colOff>
      <xdr:row>94</xdr:row>
      <xdr:rowOff>160896</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1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87007</xdr:rowOff>
    </xdr:from>
    <xdr:to>
      <xdr:col>19</xdr:col>
      <xdr:colOff>177800</xdr:colOff>
      <xdr:row>94</xdr:row>
      <xdr:rowOff>53023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031857"/>
          <a:ext cx="889000" cy="137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83965</xdr:rowOff>
    </xdr:from>
    <xdr:to>
      <xdr:col>20</xdr:col>
      <xdr:colOff>38100</xdr:colOff>
      <xdr:row>96</xdr:row>
      <xdr:rowOff>14115</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7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5242</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46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87007</xdr:rowOff>
    </xdr:from>
    <xdr:to>
      <xdr:col>15</xdr:col>
      <xdr:colOff>50800</xdr:colOff>
      <xdr:row>95</xdr:row>
      <xdr:rowOff>142539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031857"/>
          <a:ext cx="889000" cy="39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36627</xdr:rowOff>
    </xdr:from>
    <xdr:to>
      <xdr:col>15</xdr:col>
      <xdr:colOff>101600</xdr:colOff>
      <xdr:row>94</xdr:row>
      <xdr:rowOff>138227</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1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129354</xdr:rowOff>
    </xdr:from>
    <xdr:ext cx="599010"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08795" y="16245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142539</xdr:rowOff>
    </xdr:from>
    <xdr:to>
      <xdr:col>10</xdr:col>
      <xdr:colOff>114300</xdr:colOff>
      <xdr:row>96</xdr:row>
      <xdr:rowOff>112688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430289"/>
          <a:ext cx="889000" cy="141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135040</xdr:rowOff>
    </xdr:from>
    <xdr:to>
      <xdr:col>10</xdr:col>
      <xdr:colOff>165100</xdr:colOff>
      <xdr:row>97</xdr:row>
      <xdr:rowOff>65190</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59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56317</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68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120162</xdr:rowOff>
    </xdr:from>
    <xdr:to>
      <xdr:col>6</xdr:col>
      <xdr:colOff>38100</xdr:colOff>
      <xdr:row>97</xdr:row>
      <xdr:rowOff>50312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41439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6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88557</xdr:rowOff>
    </xdr:from>
    <xdr:to>
      <xdr:col>24</xdr:col>
      <xdr:colOff>114300</xdr:colOff>
      <xdr:row>93</xdr:row>
      <xdr:rowOff>18707</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111434</xdr:rowOff>
    </xdr:from>
    <xdr:ext cx="599010"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5713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2223</xdr:rowOff>
    </xdr:from>
    <xdr:to>
      <xdr:col>20</xdr:col>
      <xdr:colOff>38100</xdr:colOff>
      <xdr:row>94</xdr:row>
      <xdr:rowOff>103823</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1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120350</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497795" y="1589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36207</xdr:rowOff>
    </xdr:from>
    <xdr:to>
      <xdr:col>15</xdr:col>
      <xdr:colOff>101600</xdr:colOff>
      <xdr:row>93</xdr:row>
      <xdr:rowOff>137807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598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154334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08795" y="15756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91739</xdr:rowOff>
    </xdr:from>
    <xdr:to>
      <xdr:col>10</xdr:col>
      <xdr:colOff>165100</xdr:colOff>
      <xdr:row>96</xdr:row>
      <xdr:rowOff>21889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3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38416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15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61888</xdr:rowOff>
    </xdr:from>
    <xdr:to>
      <xdr:col>6</xdr:col>
      <xdr:colOff>38100</xdr:colOff>
      <xdr:row>96</xdr:row>
      <xdr:rowOff>163488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52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2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86716</xdr:rowOff>
    </xdr:from>
    <xdr:to>
      <xdr:col>54</xdr:col>
      <xdr:colOff>189865</xdr:colOff>
      <xdr:row>39</xdr:row>
      <xdr:rowOff>130163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744566"/>
          <a:ext cx="1270" cy="1072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133990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82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130163</xdr:rowOff>
    </xdr:from>
    <xdr:to>
      <xdr:col>55</xdr:col>
      <xdr:colOff>88900</xdr:colOff>
      <xdr:row>39</xdr:row>
      <xdr:rowOff>130163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81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33393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519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86716</xdr:rowOff>
    </xdr:from>
    <xdr:to>
      <xdr:col>55</xdr:col>
      <xdr:colOff>88900</xdr:colOff>
      <xdr:row>33</xdr:row>
      <xdr:rowOff>86716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74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31178</xdr:rowOff>
    </xdr:from>
    <xdr:to>
      <xdr:col>55</xdr:col>
      <xdr:colOff>0</xdr:colOff>
      <xdr:row>39</xdr:row>
      <xdr:rowOff>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374828"/>
          <a:ext cx="838200" cy="3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142968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437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120091</xdr:rowOff>
    </xdr:from>
    <xdr:to>
      <xdr:col>55</xdr:col>
      <xdr:colOff>50800</xdr:colOff>
      <xdr:row>37</xdr:row>
      <xdr:rowOff>50241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92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203</xdr:rowOff>
    </xdr:from>
    <xdr:to>
      <xdr:col>50</xdr:col>
      <xdr:colOff>114300</xdr:colOff>
      <xdr:row>39</xdr:row>
      <xdr:rowOff>78575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686753"/>
          <a:ext cx="889000" cy="7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128321</xdr:rowOff>
    </xdr:from>
    <xdr:to>
      <xdr:col>50</xdr:col>
      <xdr:colOff>165100</xdr:colOff>
      <xdr:row>37</xdr:row>
      <xdr:rowOff>58471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0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74998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07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14973</xdr:rowOff>
    </xdr:from>
    <xdr:to>
      <xdr:col>45</xdr:col>
      <xdr:colOff>177800</xdr:colOff>
      <xdr:row>39</xdr:row>
      <xdr:rowOff>78575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158473"/>
          <a:ext cx="889000" cy="160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66929</xdr:rowOff>
    </xdr:from>
    <xdr:to>
      <xdr:col>46</xdr:col>
      <xdr:colOff>38100</xdr:colOff>
      <xdr:row>37</xdr:row>
      <xdr:rowOff>168529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41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13606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85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14973</xdr:rowOff>
    </xdr:from>
    <xdr:to>
      <xdr:col>41</xdr:col>
      <xdr:colOff>50800</xdr:colOff>
      <xdr:row>39</xdr:row>
      <xdr:rowOff>61125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158473"/>
          <a:ext cx="889000" cy="158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29</xdr:row>
      <xdr:rowOff>98044</xdr:rowOff>
    </xdr:from>
    <xdr:to>
      <xdr:col>41</xdr:col>
      <xdr:colOff>101600</xdr:colOff>
      <xdr:row>30</xdr:row>
      <xdr:rowOff>28194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50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44721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484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51562</xdr:rowOff>
    </xdr:from>
    <xdr:to>
      <xdr:col>36</xdr:col>
      <xdr:colOff>165100</xdr:colOff>
      <xdr:row>38</xdr:row>
      <xdr:rowOff>153162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56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169689</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34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151828</xdr:rowOff>
    </xdr:from>
    <xdr:to>
      <xdr:col>55</xdr:col>
      <xdr:colOff>50800</xdr:colOff>
      <xdr:row>37</xdr:row>
      <xdr:rowOff>81978</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32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130255</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30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120853</xdr:rowOff>
    </xdr:from>
    <xdr:to>
      <xdr:col>50</xdr:col>
      <xdr:colOff>165100</xdr:colOff>
      <xdr:row>39</xdr:row>
      <xdr:rowOff>51003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6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42130</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728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27775</xdr:rowOff>
    </xdr:from>
    <xdr:to>
      <xdr:col>46</xdr:col>
      <xdr:colOff>38100</xdr:colOff>
      <xdr:row>39</xdr:row>
      <xdr:rowOff>129375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71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120502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80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135623</xdr:rowOff>
    </xdr:from>
    <xdr:to>
      <xdr:col>41</xdr:col>
      <xdr:colOff>101600</xdr:colOff>
      <xdr:row>30</xdr:row>
      <xdr:rowOff>65773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1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56900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200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10325</xdr:rowOff>
    </xdr:from>
    <xdr:to>
      <xdr:col>36</xdr:col>
      <xdr:colOff>165100</xdr:colOff>
      <xdr:row>39</xdr:row>
      <xdr:rowOff>111925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69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103052</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78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162921</xdr:rowOff>
    </xdr:from>
    <xdr:to>
      <xdr:col>54</xdr:col>
      <xdr:colOff>189865</xdr:colOff>
      <xdr:row>57</xdr:row>
      <xdr:rowOff>127726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906871"/>
          <a:ext cx="1270" cy="99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131553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990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127726</xdr:rowOff>
    </xdr:from>
    <xdr:to>
      <xdr:col>55</xdr:col>
      <xdr:colOff>88900</xdr:colOff>
      <xdr:row>57</xdr:row>
      <xdr:rowOff>127726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990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109598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682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162921</xdr:rowOff>
    </xdr:from>
    <xdr:to>
      <xdr:col>55</xdr:col>
      <xdr:colOff>88900</xdr:colOff>
      <xdr:row>51</xdr:row>
      <xdr:rowOff>162921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90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32212</xdr:rowOff>
    </xdr:from>
    <xdr:to>
      <xdr:col>55</xdr:col>
      <xdr:colOff>0</xdr:colOff>
      <xdr:row>57</xdr:row>
      <xdr:rowOff>135082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804862"/>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90097</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3483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67220</xdr:rowOff>
    </xdr:from>
    <xdr:to>
      <xdr:col>55</xdr:col>
      <xdr:colOff>50800</xdr:colOff>
      <xdr:row>55</xdr:row>
      <xdr:rowOff>168820</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496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135082</xdr:rowOff>
    </xdr:from>
    <xdr:to>
      <xdr:col>50</xdr:col>
      <xdr:colOff>114300</xdr:colOff>
      <xdr:row>57</xdr:row>
      <xdr:rowOff>136289</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907732"/>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61655</xdr:rowOff>
    </xdr:from>
    <xdr:to>
      <xdr:col>50</xdr:col>
      <xdr:colOff>165100</xdr:colOff>
      <xdr:row>56</xdr:row>
      <xdr:rowOff>163255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66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8332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94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136289</xdr:rowOff>
    </xdr:from>
    <xdr:to>
      <xdr:col>45</xdr:col>
      <xdr:colOff>177800</xdr:colOff>
      <xdr:row>57</xdr:row>
      <xdr:rowOff>163657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908939"/>
          <a:ext cx="889000" cy="2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107718</xdr:rowOff>
    </xdr:from>
    <xdr:to>
      <xdr:col>46</xdr:col>
      <xdr:colOff>38100</xdr:colOff>
      <xdr:row>56</xdr:row>
      <xdr:rowOff>37868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53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54395</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312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93769</xdr:rowOff>
    </xdr:from>
    <xdr:to>
      <xdr:col>41</xdr:col>
      <xdr:colOff>50800</xdr:colOff>
      <xdr:row>57</xdr:row>
      <xdr:rowOff>163657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66419"/>
          <a:ext cx="889000" cy="69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29839</xdr:rowOff>
    </xdr:from>
    <xdr:to>
      <xdr:col>41</xdr:col>
      <xdr:colOff>101600</xdr:colOff>
      <xdr:row>55</xdr:row>
      <xdr:rowOff>131439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45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147966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61795" y="9234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85027</xdr:rowOff>
    </xdr:from>
    <xdr:to>
      <xdr:col>36</xdr:col>
      <xdr:colOff>165100</xdr:colOff>
      <xdr:row>56</xdr:row>
      <xdr:rowOff>15177</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51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31704</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672795" y="9290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152862</xdr:rowOff>
    </xdr:from>
    <xdr:to>
      <xdr:col>55</xdr:col>
      <xdr:colOff>50800</xdr:colOff>
      <xdr:row>57</xdr:row>
      <xdr:rowOff>83012</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67789</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66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84282</xdr:rowOff>
    </xdr:from>
    <xdr:to>
      <xdr:col>50</xdr:col>
      <xdr:colOff>165100</xdr:colOff>
      <xdr:row>58</xdr:row>
      <xdr:rowOff>14432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85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5559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72111" y="994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85489</xdr:rowOff>
    </xdr:from>
    <xdr:to>
      <xdr:col>46</xdr:col>
      <xdr:colOff>38100</xdr:colOff>
      <xdr:row>58</xdr:row>
      <xdr:rowOff>15639</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5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95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112857</xdr:rowOff>
    </xdr:from>
    <xdr:to>
      <xdr:col>41</xdr:col>
      <xdr:colOff>101600</xdr:colOff>
      <xdr:row>58</xdr:row>
      <xdr:rowOff>43007</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88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34134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97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42969</xdr:rowOff>
    </xdr:from>
    <xdr:to>
      <xdr:col>36</xdr:col>
      <xdr:colOff>165100</xdr:colOff>
      <xdr:row>57</xdr:row>
      <xdr:rowOff>144569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1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135696</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90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36258</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2037758"/>
          <a:ext cx="1270" cy="155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154385</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18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36258</xdr:rowOff>
    </xdr:from>
    <xdr:to>
      <xdr:col>55</xdr:col>
      <xdr:colOff>88900</xdr:colOff>
      <xdr:row>70</xdr:row>
      <xdr:rowOff>36258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2037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119977</xdr:rowOff>
    </xdr:from>
    <xdr:to>
      <xdr:col>55</xdr:col>
      <xdr:colOff>0</xdr:colOff>
      <xdr:row>79</xdr:row>
      <xdr:rowOff>18047</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93077"/>
          <a:ext cx="838200" cy="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54881</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085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32004</xdr:rowOff>
    </xdr:from>
    <xdr:to>
      <xdr:col>55</xdr:col>
      <xdr:colOff>50800</xdr:colOff>
      <xdr:row>77</xdr:row>
      <xdr:rowOff>133604</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2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159462</xdr:rowOff>
    </xdr:from>
    <xdr:to>
      <xdr:col>50</xdr:col>
      <xdr:colOff>114300</xdr:colOff>
      <xdr:row>79</xdr:row>
      <xdr:rowOff>18047</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8750300" y="13532562"/>
          <a:ext cx="889000" cy="3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39573</xdr:rowOff>
    </xdr:from>
    <xdr:to>
      <xdr:col>50</xdr:col>
      <xdr:colOff>165100</xdr:colOff>
      <xdr:row>78</xdr:row>
      <xdr:rowOff>141173</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157700</xdr:rowOff>
    </xdr:from>
    <xdr:ext cx="469744"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404428" y="131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159462</xdr:rowOff>
    </xdr:from>
    <xdr:to>
      <xdr:col>45</xdr:col>
      <xdr:colOff>177800</xdr:colOff>
      <xdr:row>79</xdr:row>
      <xdr:rowOff>33173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7861300" y="13532562"/>
          <a:ext cx="889000" cy="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111061</xdr:rowOff>
    </xdr:from>
    <xdr:to>
      <xdr:col>46</xdr:col>
      <xdr:colOff>38100</xdr:colOff>
      <xdr:row>78</xdr:row>
      <xdr:rowOff>41211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31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57738</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08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24498</xdr:rowOff>
    </xdr:from>
    <xdr:to>
      <xdr:col>41</xdr:col>
      <xdr:colOff>50800</xdr:colOff>
      <xdr:row>79</xdr:row>
      <xdr:rowOff>33173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3569048"/>
          <a:ext cx="889000" cy="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125082</xdr:rowOff>
    </xdr:from>
    <xdr:to>
      <xdr:col>41</xdr:col>
      <xdr:colOff>101600</xdr:colOff>
      <xdr:row>77</xdr:row>
      <xdr:rowOff>55232</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71759</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133122</xdr:rowOff>
    </xdr:from>
    <xdr:to>
      <xdr:col>36</xdr:col>
      <xdr:colOff>165100</xdr:colOff>
      <xdr:row>77</xdr:row>
      <xdr:rowOff>63272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163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79798</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293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69177</xdr:rowOff>
    </xdr:from>
    <xdr:to>
      <xdr:col>55</xdr:col>
      <xdr:colOff>50800</xdr:colOff>
      <xdr:row>78</xdr:row>
      <xdr:rowOff>170777</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44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155554</xdr:rowOff>
    </xdr:from>
    <xdr:ext cx="469744"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35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138697</xdr:rowOff>
    </xdr:from>
    <xdr:to>
      <xdr:col>50</xdr:col>
      <xdr:colOff>165100</xdr:colOff>
      <xdr:row>79</xdr:row>
      <xdr:rowOff>68847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51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59974</xdr:rowOff>
    </xdr:from>
    <xdr:ext cx="469744"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04428" y="13604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108662</xdr:rowOff>
    </xdr:from>
    <xdr:to>
      <xdr:col>46</xdr:col>
      <xdr:colOff>38100</xdr:colOff>
      <xdr:row>79</xdr:row>
      <xdr:rowOff>38812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29939</xdr:rowOff>
    </xdr:from>
    <xdr:ext cx="469744"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515428" y="13574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153823</xdr:rowOff>
    </xdr:from>
    <xdr:to>
      <xdr:col>41</xdr:col>
      <xdr:colOff>101600</xdr:colOff>
      <xdr:row>79</xdr:row>
      <xdr:rowOff>83973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52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75100</xdr:rowOff>
    </xdr:from>
    <xdr:ext cx="378565"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2017" y="13619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145148</xdr:rowOff>
    </xdr:from>
    <xdr:to>
      <xdr:col>36</xdr:col>
      <xdr:colOff>165100</xdr:colOff>
      <xdr:row>79</xdr:row>
      <xdr:rowOff>75298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351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66425</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37428" y="13610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31192</xdr:rowOff>
    </xdr:from>
    <xdr:to>
      <xdr:col>54</xdr:col>
      <xdr:colOff>189865</xdr:colOff>
      <xdr:row>98</xdr:row>
      <xdr:rowOff>112170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461692"/>
          <a:ext cx="1270" cy="1452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115997</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1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112170</xdr:rowOff>
    </xdr:from>
    <xdr:to>
      <xdr:col>55</xdr:col>
      <xdr:colOff>88900</xdr:colOff>
      <xdr:row>98</xdr:row>
      <xdr:rowOff>112170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1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149319</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36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31192</xdr:rowOff>
    </xdr:from>
    <xdr:to>
      <xdr:col>55</xdr:col>
      <xdr:colOff>88900</xdr:colOff>
      <xdr:row>90</xdr:row>
      <xdr:rowOff>31192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46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60985</xdr:rowOff>
    </xdr:from>
    <xdr:to>
      <xdr:col>55</xdr:col>
      <xdr:colOff>0</xdr:colOff>
      <xdr:row>97</xdr:row>
      <xdr:rowOff>66015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520185"/>
          <a:ext cx="838200" cy="176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18073</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1343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166646</xdr:rowOff>
    </xdr:from>
    <xdr:to>
      <xdr:col>55</xdr:col>
      <xdr:colOff>50800</xdr:colOff>
      <xdr:row>95</xdr:row>
      <xdr:rowOff>96796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28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66015</xdr:rowOff>
    </xdr:from>
    <xdr:to>
      <xdr:col>50</xdr:col>
      <xdr:colOff>114300</xdr:colOff>
      <xdr:row>97</xdr:row>
      <xdr:rowOff>140864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96665"/>
          <a:ext cx="889000" cy="7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153442</xdr:rowOff>
    </xdr:from>
    <xdr:to>
      <xdr:col>50</xdr:col>
      <xdr:colOff>165100</xdr:colOff>
      <xdr:row>96</xdr:row>
      <xdr:rowOff>83592</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4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100119</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21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140864</xdr:rowOff>
    </xdr:from>
    <xdr:to>
      <xdr:col>45</xdr:col>
      <xdr:colOff>177800</xdr:colOff>
      <xdr:row>98</xdr:row>
      <xdr:rowOff>10421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71514"/>
          <a:ext cx="8890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2761</xdr:rowOff>
    </xdr:from>
    <xdr:to>
      <xdr:col>46</xdr:col>
      <xdr:colOff>38100</xdr:colOff>
      <xdr:row>95</xdr:row>
      <xdr:rowOff>104361</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2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120888</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06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124623</xdr:rowOff>
    </xdr:from>
    <xdr:to>
      <xdr:col>41</xdr:col>
      <xdr:colOff>50800</xdr:colOff>
      <xdr:row>98</xdr:row>
      <xdr:rowOff>10421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972300" y="16755273"/>
          <a:ext cx="889000" cy="5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20799</xdr:rowOff>
    </xdr:from>
    <xdr:to>
      <xdr:col>41</xdr:col>
      <xdr:colOff>101600</xdr:colOff>
      <xdr:row>95</xdr:row>
      <xdr:rowOff>122399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30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138926</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08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132552</xdr:rowOff>
    </xdr:from>
    <xdr:to>
      <xdr:col>36</xdr:col>
      <xdr:colOff>165100</xdr:colOff>
      <xdr:row>96</xdr:row>
      <xdr:rowOff>62702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42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79229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19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10185</xdr:rowOff>
    </xdr:from>
    <xdr:to>
      <xdr:col>55</xdr:col>
      <xdr:colOff>50800</xdr:colOff>
      <xdr:row>96</xdr:row>
      <xdr:rowOff>111785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46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160062</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44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15215</xdr:rowOff>
    </xdr:from>
    <xdr:to>
      <xdr:col>50</xdr:col>
      <xdr:colOff>165100</xdr:colOff>
      <xdr:row>97</xdr:row>
      <xdr:rowOff>116815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107942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3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90064</xdr:rowOff>
    </xdr:from>
    <xdr:to>
      <xdr:col>46</xdr:col>
      <xdr:colOff>38100</xdr:colOff>
      <xdr:row>98</xdr:row>
      <xdr:rowOff>20214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72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11341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813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131071</xdr:rowOff>
    </xdr:from>
    <xdr:to>
      <xdr:col>41</xdr:col>
      <xdr:colOff>101600</xdr:colOff>
      <xdr:row>98</xdr:row>
      <xdr:rowOff>61221</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7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52348</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85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73823</xdr:rowOff>
    </xdr:from>
    <xdr:to>
      <xdr:col>36</xdr:col>
      <xdr:colOff>165100</xdr:colOff>
      <xdr:row>98</xdr:row>
      <xdr:rowOff>3973</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70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166550</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79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77338</xdr:rowOff>
    </xdr:from>
    <xdr:to>
      <xdr:col>85</xdr:col>
      <xdr:colOff>126364</xdr:colOff>
      <xdr:row>38</xdr:row>
      <xdr:rowOff>139609</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flipV="1">
          <a:off x="16317595" y="5392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143436</xdr:rowOff>
    </xdr:from>
    <xdr:ext cx="249299" cy="259045"/>
    <xdr:sp macro="" textlink="">
      <xdr:nvSpPr>
        <xdr:cNvPr id="508" name="災害復旧事業費最小値テキスト">
          <a:extLst>
            <a:ext uri="{FF2B5EF4-FFF2-40B4-BE49-F238E27FC236}">
              <a16:creationId xmlns:a16="http://schemas.microsoft.com/office/drawing/2014/main" id="{00000000-0008-0000-0600-0000FC010000}"/>
            </a:ext>
          </a:extLst>
        </xdr:cNvPr>
        <xdr:cNvSpPr txBox="1"/>
      </xdr:nvSpPr>
      <xdr:spPr>
        <a:xfrm>
          <a:off x="16370300" y="6658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139609</xdr:rowOff>
    </xdr:from>
    <xdr:to>
      <xdr:col>86</xdr:col>
      <xdr:colOff>25400</xdr:colOff>
      <xdr:row>38</xdr:row>
      <xdr:rowOff>139609</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665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24015</xdr:rowOff>
    </xdr:from>
    <xdr:ext cx="534377" cy="259045"/>
    <xdr:sp macro="" textlink="">
      <xdr:nvSpPr>
        <xdr:cNvPr id="510" name="災害復旧事業費最大値テキスト">
          <a:extLst>
            <a:ext uri="{FF2B5EF4-FFF2-40B4-BE49-F238E27FC236}">
              <a16:creationId xmlns:a16="http://schemas.microsoft.com/office/drawing/2014/main" id="{00000000-0008-0000-0600-0000FE010000}"/>
            </a:ext>
          </a:extLst>
        </xdr:cNvPr>
        <xdr:cNvSpPr txBox="1"/>
      </xdr:nvSpPr>
      <xdr:spPr>
        <a:xfrm>
          <a:off x="16370300" y="516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77338</xdr:rowOff>
    </xdr:from>
    <xdr:to>
      <xdr:col>86</xdr:col>
      <xdr:colOff>25400</xdr:colOff>
      <xdr:row>31</xdr:row>
      <xdr:rowOff>77338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539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24988</xdr:rowOff>
    </xdr:from>
    <xdr:to>
      <xdr:col>85</xdr:col>
      <xdr:colOff>127000</xdr:colOff>
      <xdr:row>38</xdr:row>
      <xdr:rowOff>75006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5481300" y="6540088"/>
          <a:ext cx="838200" cy="5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120692</xdr:rowOff>
    </xdr:from>
    <xdr:ext cx="469744" cy="259045"/>
    <xdr:sp macro="" textlink="">
      <xdr:nvSpPr>
        <xdr:cNvPr id="513" name="災害復旧事業費平均値テキスト">
          <a:extLst>
            <a:ext uri="{FF2B5EF4-FFF2-40B4-BE49-F238E27FC236}">
              <a16:creationId xmlns:a16="http://schemas.microsoft.com/office/drawing/2014/main" id="{00000000-0008-0000-0600-000001020000}"/>
            </a:ext>
          </a:extLst>
        </xdr:cNvPr>
        <xdr:cNvSpPr txBox="1"/>
      </xdr:nvSpPr>
      <xdr:spPr>
        <a:xfrm>
          <a:off x="16370300" y="6121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97815</xdr:rowOff>
    </xdr:from>
    <xdr:to>
      <xdr:col>85</xdr:col>
      <xdr:colOff>177800</xdr:colOff>
      <xdr:row>37</xdr:row>
      <xdr:rowOff>27965</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6268700" y="62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75006</xdr:rowOff>
    </xdr:from>
    <xdr:to>
      <xdr:col>81</xdr:col>
      <xdr:colOff>50800</xdr:colOff>
      <xdr:row>38</xdr:row>
      <xdr:rowOff>99466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4592300" y="6590106"/>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90134</xdr:rowOff>
    </xdr:from>
    <xdr:to>
      <xdr:col>81</xdr:col>
      <xdr:colOff>101600</xdr:colOff>
      <xdr:row>37</xdr:row>
      <xdr:rowOff>20284</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5430500" y="626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36811</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5246428" y="6037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63439</xdr:rowOff>
    </xdr:from>
    <xdr:to>
      <xdr:col>76</xdr:col>
      <xdr:colOff>114300</xdr:colOff>
      <xdr:row>38</xdr:row>
      <xdr:rowOff>99466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3703300" y="6578539"/>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156200</xdr:rowOff>
    </xdr:from>
    <xdr:to>
      <xdr:col>76</xdr:col>
      <xdr:colOff>165100</xdr:colOff>
      <xdr:row>37</xdr:row>
      <xdr:rowOff>86350</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4541500" y="632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102877</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357428" y="610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63439</xdr:rowOff>
    </xdr:from>
    <xdr:to>
      <xdr:col>71</xdr:col>
      <xdr:colOff>177800</xdr:colOff>
      <xdr:row>38</xdr:row>
      <xdr:rowOff>107513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2814300" y="6578539"/>
          <a:ext cx="889000" cy="4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98547</xdr:rowOff>
    </xdr:from>
    <xdr:to>
      <xdr:col>72</xdr:col>
      <xdr:colOff>38100</xdr:colOff>
      <xdr:row>37</xdr:row>
      <xdr:rowOff>28697</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3652500" y="627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45224</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468428" y="6045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6558</xdr:rowOff>
    </xdr:from>
    <xdr:to>
      <xdr:col>67</xdr:col>
      <xdr:colOff>101600</xdr:colOff>
      <xdr:row>35</xdr:row>
      <xdr:rowOff>108158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2763500" y="60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124685</xdr:rowOff>
    </xdr:from>
    <xdr:ext cx="534377"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2547111" y="57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145638</xdr:rowOff>
    </xdr:from>
    <xdr:to>
      <xdr:col>85</xdr:col>
      <xdr:colOff>177800</xdr:colOff>
      <xdr:row>38</xdr:row>
      <xdr:rowOff>75788</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6268700" y="6489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60565</xdr:rowOff>
    </xdr:from>
    <xdr:ext cx="469744" cy="259045"/>
    <xdr:sp macro="" textlink="">
      <xdr:nvSpPr>
        <xdr:cNvPr id="532" name="災害復旧事業費該当値テキスト">
          <a:extLst>
            <a:ext uri="{FF2B5EF4-FFF2-40B4-BE49-F238E27FC236}">
              <a16:creationId xmlns:a16="http://schemas.microsoft.com/office/drawing/2014/main" id="{00000000-0008-0000-0600-000014020000}"/>
            </a:ext>
          </a:extLst>
        </xdr:cNvPr>
        <xdr:cNvSpPr txBox="1"/>
      </xdr:nvSpPr>
      <xdr:spPr>
        <a:xfrm>
          <a:off x="16370300" y="6404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24206</xdr:rowOff>
    </xdr:from>
    <xdr:to>
      <xdr:col>81</xdr:col>
      <xdr:colOff>101600</xdr:colOff>
      <xdr:row>38</xdr:row>
      <xdr:rowOff>125806</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5430500" y="653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116933</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632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48666</xdr:rowOff>
    </xdr:from>
    <xdr:to>
      <xdr:col>76</xdr:col>
      <xdr:colOff>165100</xdr:colOff>
      <xdr:row>38</xdr:row>
      <xdr:rowOff>150266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4541500" y="65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141393</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6564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12639</xdr:rowOff>
    </xdr:from>
    <xdr:to>
      <xdr:col>72</xdr:col>
      <xdr:colOff>38100</xdr:colOff>
      <xdr:row>38</xdr:row>
      <xdr:rowOff>114239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3652500" y="652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105366</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468428" y="662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56713</xdr:rowOff>
    </xdr:from>
    <xdr:to>
      <xdr:col>67</xdr:col>
      <xdr:colOff>101600</xdr:colOff>
      <xdr:row>38</xdr:row>
      <xdr:rowOff>158313</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2763500" y="6571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149440</xdr:rowOff>
    </xdr:from>
    <xdr:ext cx="378565"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5017" y="6664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136157</xdr:rowOff>
    </xdr:from>
    <xdr:to>
      <xdr:col>85</xdr:col>
      <xdr:colOff>126364</xdr:colOff>
      <xdr:row>78</xdr:row>
      <xdr:rowOff>95847</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1966207"/>
          <a:ext cx="1269" cy="1502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99674</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47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95847</xdr:rowOff>
    </xdr:from>
    <xdr:to>
      <xdr:col>86</xdr:col>
      <xdr:colOff>25400</xdr:colOff>
      <xdr:row>78</xdr:row>
      <xdr:rowOff>95847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468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82834</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741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136157</xdr:rowOff>
    </xdr:from>
    <xdr:to>
      <xdr:col>86</xdr:col>
      <xdr:colOff>25400</xdr:colOff>
      <xdr:row>69</xdr:row>
      <xdr:rowOff>136157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19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54966</xdr:rowOff>
    </xdr:from>
    <xdr:to>
      <xdr:col>85</xdr:col>
      <xdr:colOff>127000</xdr:colOff>
      <xdr:row>76</xdr:row>
      <xdr:rowOff>72664</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085166"/>
          <a:ext cx="8382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71753</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2587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48876</xdr:rowOff>
    </xdr:from>
    <xdr:to>
      <xdr:col>85</xdr:col>
      <xdr:colOff>177800</xdr:colOff>
      <xdr:row>74</xdr:row>
      <xdr:rowOff>150476</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273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72664</xdr:rowOff>
    </xdr:from>
    <xdr:to>
      <xdr:col>81</xdr:col>
      <xdr:colOff>50800</xdr:colOff>
      <xdr:row>76</xdr:row>
      <xdr:rowOff>118726</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102864"/>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106635</xdr:rowOff>
    </xdr:from>
    <xdr:to>
      <xdr:col>81</xdr:col>
      <xdr:colOff>101600</xdr:colOff>
      <xdr:row>75</xdr:row>
      <xdr:rowOff>36785</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279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53312</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569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118726</xdr:rowOff>
    </xdr:from>
    <xdr:to>
      <xdr:col>76</xdr:col>
      <xdr:colOff>114300</xdr:colOff>
      <xdr:row>76</xdr:row>
      <xdr:rowOff>148901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3703300" y="131489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77889</xdr:rowOff>
    </xdr:from>
    <xdr:to>
      <xdr:col>76</xdr:col>
      <xdr:colOff>165100</xdr:colOff>
      <xdr:row>75</xdr:row>
      <xdr:rowOff>8039</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27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24566</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54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140709</xdr:rowOff>
    </xdr:from>
    <xdr:to>
      <xdr:col>71</xdr:col>
      <xdr:colOff>177800</xdr:colOff>
      <xdr:row>76</xdr:row>
      <xdr:rowOff>148901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814300" y="1317090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133991</xdr:rowOff>
    </xdr:from>
    <xdr:to>
      <xdr:col>72</xdr:col>
      <xdr:colOff>38100</xdr:colOff>
      <xdr:row>75</xdr:row>
      <xdr:rowOff>64141</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282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80668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59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16872</xdr:rowOff>
    </xdr:from>
    <xdr:to>
      <xdr:col>67</xdr:col>
      <xdr:colOff>101600</xdr:colOff>
      <xdr:row>75</xdr:row>
      <xdr:rowOff>118472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287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134999</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65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4166</xdr:rowOff>
    </xdr:from>
    <xdr:to>
      <xdr:col>85</xdr:col>
      <xdr:colOff>177800</xdr:colOff>
      <xdr:row>76</xdr:row>
      <xdr:rowOff>105766</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03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154043</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01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21864</xdr:rowOff>
    </xdr:from>
    <xdr:to>
      <xdr:col>81</xdr:col>
      <xdr:colOff>101600</xdr:colOff>
      <xdr:row>76</xdr:row>
      <xdr:rowOff>123464</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05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114591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14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67926</xdr:rowOff>
    </xdr:from>
    <xdr:to>
      <xdr:col>76</xdr:col>
      <xdr:colOff>165100</xdr:colOff>
      <xdr:row>76</xdr:row>
      <xdr:rowOff>169526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160653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19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98101</xdr:rowOff>
    </xdr:from>
    <xdr:to>
      <xdr:col>72</xdr:col>
      <xdr:colOff>38100</xdr:colOff>
      <xdr:row>77</xdr:row>
      <xdr:rowOff>28251</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12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19378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221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89909</xdr:rowOff>
    </xdr:from>
    <xdr:to>
      <xdr:col>67</xdr:col>
      <xdr:colOff>101600</xdr:colOff>
      <xdr:row>77</xdr:row>
      <xdr:rowOff>20059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12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11186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21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99626</xdr:rowOff>
    </xdr:from>
    <xdr:to>
      <xdr:col>85</xdr:col>
      <xdr:colOff>126364</xdr:colOff>
      <xdr:row>98</xdr:row>
      <xdr:rowOff>84758</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701576"/>
          <a:ext cx="1269" cy="118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88585</xdr:rowOff>
    </xdr:from>
    <xdr:ext cx="534377"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89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84758</xdr:rowOff>
    </xdr:from>
    <xdr:to>
      <xdr:col>86</xdr:col>
      <xdr:colOff>25400</xdr:colOff>
      <xdr:row>98</xdr:row>
      <xdr:rowOff>84758</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886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46303</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476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99626</xdr:rowOff>
    </xdr:from>
    <xdr:to>
      <xdr:col>86</xdr:col>
      <xdr:colOff>25400</xdr:colOff>
      <xdr:row>91</xdr:row>
      <xdr:rowOff>99626</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70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13815</xdr:rowOff>
    </xdr:from>
    <xdr:to>
      <xdr:col>85</xdr:col>
      <xdr:colOff>127000</xdr:colOff>
      <xdr:row>98</xdr:row>
      <xdr:rowOff>58003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815915"/>
          <a:ext cx="838200" cy="4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135007</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2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112130</xdr:rowOff>
    </xdr:from>
    <xdr:to>
      <xdr:col>85</xdr:col>
      <xdr:colOff>177800</xdr:colOff>
      <xdr:row>97</xdr:row>
      <xdr:rowOff>42280</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7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120790</xdr:rowOff>
    </xdr:from>
    <xdr:to>
      <xdr:col>81</xdr:col>
      <xdr:colOff>50800</xdr:colOff>
      <xdr:row>98</xdr:row>
      <xdr:rowOff>13815</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751440"/>
          <a:ext cx="889000" cy="6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8204</xdr:rowOff>
    </xdr:from>
    <xdr:to>
      <xdr:col>81</xdr:col>
      <xdr:colOff>101600</xdr:colOff>
      <xdr:row>97</xdr:row>
      <xdr:rowOff>109804</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6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126331</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4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120790</xdr:rowOff>
    </xdr:from>
    <xdr:to>
      <xdr:col>76</xdr:col>
      <xdr:colOff>114300</xdr:colOff>
      <xdr:row>98</xdr:row>
      <xdr:rowOff>83094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751440"/>
          <a:ext cx="889000" cy="13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111806</xdr:rowOff>
    </xdr:from>
    <xdr:to>
      <xdr:col>76</xdr:col>
      <xdr:colOff>165100</xdr:colOff>
      <xdr:row>97</xdr:row>
      <xdr:rowOff>41956</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57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58483</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34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83094</xdr:rowOff>
    </xdr:from>
    <xdr:to>
      <xdr:col>71</xdr:col>
      <xdr:colOff>177800</xdr:colOff>
      <xdr:row>98</xdr:row>
      <xdr:rowOff>95191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6885194"/>
          <a:ext cx="889000" cy="12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65483</xdr:rowOff>
    </xdr:from>
    <xdr:to>
      <xdr:col>72</xdr:col>
      <xdr:colOff>38100</xdr:colOff>
      <xdr:row>97</xdr:row>
      <xdr:rowOff>167083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69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12160</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471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103577</xdr:rowOff>
    </xdr:from>
    <xdr:to>
      <xdr:col>67</xdr:col>
      <xdr:colOff>101600</xdr:colOff>
      <xdr:row>98</xdr:row>
      <xdr:rowOff>33727</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3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50254</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50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7203</xdr:rowOff>
    </xdr:from>
    <xdr:to>
      <xdr:col>85</xdr:col>
      <xdr:colOff>177800</xdr:colOff>
      <xdr:row>98</xdr:row>
      <xdr:rowOff>108803</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80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93580</xdr:rowOff>
    </xdr:from>
    <xdr:ext cx="534377"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72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134465</xdr:rowOff>
    </xdr:from>
    <xdr:to>
      <xdr:col>81</xdr:col>
      <xdr:colOff>101600</xdr:colOff>
      <xdr:row>98</xdr:row>
      <xdr:rowOff>64615</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6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55742</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85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69990</xdr:rowOff>
    </xdr:from>
    <xdr:to>
      <xdr:col>76</xdr:col>
      <xdr:colOff>165100</xdr:colOff>
      <xdr:row>98</xdr:row>
      <xdr:rowOff>140</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70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162717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793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32294</xdr:rowOff>
    </xdr:from>
    <xdr:to>
      <xdr:col>72</xdr:col>
      <xdr:colOff>38100</xdr:colOff>
      <xdr:row>98</xdr:row>
      <xdr:rowOff>133894</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3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125021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2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44391</xdr:rowOff>
    </xdr:from>
    <xdr:to>
      <xdr:col>67</xdr:col>
      <xdr:colOff>101600</xdr:colOff>
      <xdr:row>98</xdr:row>
      <xdr:rowOff>145991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84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137118</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939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44983</xdr:rowOff>
    </xdr:from>
    <xdr:to>
      <xdr:col>116</xdr:col>
      <xdr:colOff>62864</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359933"/>
          <a:ext cx="1269" cy="1371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163110</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13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44983</xdr:rowOff>
    </xdr:from>
    <xdr:to>
      <xdr:col>116</xdr:col>
      <xdr:colOff>152400</xdr:colOff>
      <xdr:row>31</xdr:row>
      <xdr:rowOff>44983</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359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162865</xdr:rowOff>
    </xdr:from>
    <xdr:to>
      <xdr:col>116</xdr:col>
      <xdr:colOff>63500</xdr:colOff>
      <xdr:row>31</xdr:row>
      <xdr:rowOff>69672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5306365"/>
          <a:ext cx="838200" cy="7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34942</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07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56515</xdr:rowOff>
    </xdr:from>
    <xdr:to>
      <xdr:col>116</xdr:col>
      <xdr:colOff>114300</xdr:colOff>
      <xdr:row>36</xdr:row>
      <xdr:rowOff>158115</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22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68681</xdr:rowOff>
    </xdr:from>
    <xdr:to>
      <xdr:col>111</xdr:col>
      <xdr:colOff>177800</xdr:colOff>
      <xdr:row>30</xdr:row>
      <xdr:rowOff>162865</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5212181"/>
          <a:ext cx="889000" cy="9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116180</xdr:rowOff>
    </xdr:from>
    <xdr:to>
      <xdr:col>112</xdr:col>
      <xdr:colOff>38100</xdr:colOff>
      <xdr:row>37</xdr:row>
      <xdr:rowOff>46330</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37457</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38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68681</xdr:rowOff>
    </xdr:from>
    <xdr:to>
      <xdr:col>107</xdr:col>
      <xdr:colOff>50800</xdr:colOff>
      <xdr:row>32</xdr:row>
      <xdr:rowOff>18237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19545300" y="5212181"/>
          <a:ext cx="889000" cy="29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129896</xdr:rowOff>
    </xdr:from>
    <xdr:to>
      <xdr:col>107</xdr:col>
      <xdr:colOff>101600</xdr:colOff>
      <xdr:row>37</xdr:row>
      <xdr:rowOff>60046</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51173</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39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18237</xdr:rowOff>
    </xdr:from>
    <xdr:to>
      <xdr:col>102</xdr:col>
      <xdr:colOff>114300</xdr:colOff>
      <xdr:row>32</xdr:row>
      <xdr:rowOff>74168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8656300" y="5504637"/>
          <a:ext cx="889000" cy="5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168377</xdr:rowOff>
    </xdr:from>
    <xdr:to>
      <xdr:col>102</xdr:col>
      <xdr:colOff>165100</xdr:colOff>
      <xdr:row>37</xdr:row>
      <xdr:rowOff>98527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89654</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10428" y="6433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157404</xdr:rowOff>
    </xdr:from>
    <xdr:to>
      <xdr:col>98</xdr:col>
      <xdr:colOff>38100</xdr:colOff>
      <xdr:row>37</xdr:row>
      <xdr:rowOff>87554</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78681</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21428" y="6422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18872</xdr:rowOff>
    </xdr:from>
    <xdr:to>
      <xdr:col>116</xdr:col>
      <xdr:colOff>114300</xdr:colOff>
      <xdr:row>31</xdr:row>
      <xdr:rowOff>120472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53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118660</xdr:rowOff>
    </xdr:from>
    <xdr:ext cx="534377"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526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112065</xdr:rowOff>
    </xdr:from>
    <xdr:to>
      <xdr:col>112</xdr:col>
      <xdr:colOff>38100</xdr:colOff>
      <xdr:row>31</xdr:row>
      <xdr:rowOff>42215</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525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58742</xdr:rowOff>
    </xdr:from>
    <xdr:ext cx="534377"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56111" y="50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17881</xdr:rowOff>
    </xdr:from>
    <xdr:to>
      <xdr:col>107</xdr:col>
      <xdr:colOff>101600</xdr:colOff>
      <xdr:row>30</xdr:row>
      <xdr:rowOff>119481</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516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28</xdr:row>
      <xdr:rowOff>136008</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67111" y="493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138887</xdr:rowOff>
    </xdr:from>
    <xdr:to>
      <xdr:col>102</xdr:col>
      <xdr:colOff>165100</xdr:colOff>
      <xdr:row>32</xdr:row>
      <xdr:rowOff>69037</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545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85564</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278111" y="522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23368</xdr:rowOff>
    </xdr:from>
    <xdr:to>
      <xdr:col>98</xdr:col>
      <xdr:colOff>38100</xdr:colOff>
      <xdr:row>32</xdr:row>
      <xdr:rowOff>124968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55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30</xdr:row>
      <xdr:rowOff>141495</xdr:rowOff>
    </xdr:from>
    <xdr:ext cx="534377"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389111" y="5284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154711</xdr:rowOff>
    </xdr:from>
    <xdr:to>
      <xdr:col>116</xdr:col>
      <xdr:colOff>62864</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27211"/>
          <a:ext cx="1269" cy="143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101388</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50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154711</xdr:rowOff>
    </xdr:from>
    <xdr:to>
      <xdr:col>116</xdr:col>
      <xdr:colOff>152400</xdr:colOff>
      <xdr:row>50</xdr:row>
      <xdr:rowOff>154711</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2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160884</xdr:rowOff>
    </xdr:from>
    <xdr:to>
      <xdr:col>116</xdr:col>
      <xdr:colOff>63500</xdr:colOff>
      <xdr:row>57</xdr:row>
      <xdr:rowOff>171323</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1323300" y="9933534"/>
          <a:ext cx="838200" cy="10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26890</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6280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4013</xdr:rowOff>
    </xdr:from>
    <xdr:to>
      <xdr:col>116</xdr:col>
      <xdr:colOff>114300</xdr:colOff>
      <xdr:row>57</xdr:row>
      <xdr:rowOff>105613</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9776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160045</xdr:rowOff>
    </xdr:from>
    <xdr:to>
      <xdr:col>111</xdr:col>
      <xdr:colOff>177800</xdr:colOff>
      <xdr:row>57</xdr:row>
      <xdr:rowOff>160884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9932695"/>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31826</xdr:rowOff>
    </xdr:from>
    <xdr:to>
      <xdr:col>112</xdr:col>
      <xdr:colOff>38100</xdr:colOff>
      <xdr:row>57</xdr:row>
      <xdr:rowOff>133426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149953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57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160045</xdr:rowOff>
    </xdr:from>
    <xdr:to>
      <xdr:col>107</xdr:col>
      <xdr:colOff>50800</xdr:colOff>
      <xdr:row>57</xdr:row>
      <xdr:rowOff>164694</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9932695"/>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31217</xdr:rowOff>
    </xdr:from>
    <xdr:to>
      <xdr:col>107</xdr:col>
      <xdr:colOff>101600</xdr:colOff>
      <xdr:row>57</xdr:row>
      <xdr:rowOff>132817</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149344</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144958</xdr:rowOff>
    </xdr:from>
    <xdr:to>
      <xdr:col>102</xdr:col>
      <xdr:colOff>114300</xdr:colOff>
      <xdr:row>57</xdr:row>
      <xdr:rowOff>164694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9917608"/>
          <a:ext cx="889000" cy="1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54839</xdr:rowOff>
    </xdr:from>
    <xdr:to>
      <xdr:col>102</xdr:col>
      <xdr:colOff>165100</xdr:colOff>
      <xdr:row>57</xdr:row>
      <xdr:rowOff>156439</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1516</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93091</xdr:rowOff>
    </xdr:from>
    <xdr:to>
      <xdr:col>98</xdr:col>
      <xdr:colOff>38100</xdr:colOff>
      <xdr:row>58</xdr:row>
      <xdr:rowOff>23241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39768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120523</xdr:rowOff>
    </xdr:from>
    <xdr:to>
      <xdr:col>116</xdr:col>
      <xdr:colOff>114300</xdr:colOff>
      <xdr:row>58</xdr:row>
      <xdr:rowOff>50673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9893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98950</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871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110084</xdr:rowOff>
    </xdr:from>
    <xdr:to>
      <xdr:col>112</xdr:col>
      <xdr:colOff>38100</xdr:colOff>
      <xdr:row>58</xdr:row>
      <xdr:rowOff>40234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988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109245</xdr:rowOff>
    </xdr:from>
    <xdr:to>
      <xdr:col>107</xdr:col>
      <xdr:colOff>101600</xdr:colOff>
      <xdr:row>58</xdr:row>
      <xdr:rowOff>39395</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988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30522</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97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113894</xdr:rowOff>
    </xdr:from>
    <xdr:to>
      <xdr:col>102</xdr:col>
      <xdr:colOff>165100</xdr:colOff>
      <xdr:row>58</xdr:row>
      <xdr:rowOff>44044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988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35171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94158</xdr:rowOff>
    </xdr:from>
    <xdr:to>
      <xdr:col>98</xdr:col>
      <xdr:colOff>38100</xdr:colOff>
      <xdr:row>58</xdr:row>
      <xdr:rowOff>24308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986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15435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59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126270</xdr:rowOff>
    </xdr:from>
    <xdr:to>
      <xdr:col>116</xdr:col>
      <xdr:colOff>62864</xdr:colOff>
      <xdr:row>77</xdr:row>
      <xdr:rowOff>144235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27770"/>
          <a:ext cx="1269" cy="121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148062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34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144235</xdr:rowOff>
    </xdr:from>
    <xdr:to>
      <xdr:col>116</xdr:col>
      <xdr:colOff>152400</xdr:colOff>
      <xdr:row>77</xdr:row>
      <xdr:rowOff>144235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34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72947</xdr:rowOff>
    </xdr:from>
    <xdr:ext cx="534377"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0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126270</xdr:rowOff>
    </xdr:from>
    <xdr:to>
      <xdr:col>116</xdr:col>
      <xdr:colOff>152400</xdr:colOff>
      <xdr:row>70</xdr:row>
      <xdr:rowOff>126270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2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169399</xdr:rowOff>
    </xdr:from>
    <xdr:to>
      <xdr:col>116</xdr:col>
      <xdr:colOff>63500</xdr:colOff>
      <xdr:row>72</xdr:row>
      <xdr:rowOff>78587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2342349"/>
          <a:ext cx="838200" cy="8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17530</xdr:rowOff>
    </xdr:from>
    <xdr:ext cx="534377"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2533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39103</xdr:rowOff>
    </xdr:from>
    <xdr:to>
      <xdr:col>116</xdr:col>
      <xdr:colOff>114300</xdr:colOff>
      <xdr:row>73</xdr:row>
      <xdr:rowOff>140703</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25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78587</xdr:rowOff>
    </xdr:from>
    <xdr:to>
      <xdr:col>111</xdr:col>
      <xdr:colOff>177800</xdr:colOff>
      <xdr:row>72</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2422987"/>
          <a:ext cx="889000" cy="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52019</xdr:rowOff>
    </xdr:from>
    <xdr:to>
      <xdr:col>112</xdr:col>
      <xdr:colOff>38100</xdr:colOff>
      <xdr:row>73</xdr:row>
      <xdr:rowOff>153619</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144746</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26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82550</xdr:rowOff>
    </xdr:from>
    <xdr:to>
      <xdr:col>107</xdr:col>
      <xdr:colOff>50800</xdr:colOff>
      <xdr:row>73</xdr:row>
      <xdr:rowOff>60547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2426950"/>
          <a:ext cx="889000" cy="14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95548</xdr:rowOff>
    </xdr:from>
    <xdr:to>
      <xdr:col>107</xdr:col>
      <xdr:colOff>101600</xdr:colOff>
      <xdr:row>74</xdr:row>
      <xdr:rowOff>25698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16825</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67111" y="127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60547</xdr:rowOff>
    </xdr:from>
    <xdr:to>
      <xdr:col>102</xdr:col>
      <xdr:colOff>114300</xdr:colOff>
      <xdr:row>73</xdr:row>
      <xdr:rowOff>113087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18656300" y="12576397"/>
          <a:ext cx="889000" cy="5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148717</xdr:rowOff>
    </xdr:from>
    <xdr:to>
      <xdr:col>102</xdr:col>
      <xdr:colOff>165100</xdr:colOff>
      <xdr:row>74</xdr:row>
      <xdr:rowOff>78867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69994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78111" y="12757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84385</xdr:rowOff>
    </xdr:from>
    <xdr:to>
      <xdr:col>98</xdr:col>
      <xdr:colOff>38100</xdr:colOff>
      <xdr:row>74</xdr:row>
      <xdr:rowOff>14535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5662</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89111" y="1269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118599</xdr:rowOff>
    </xdr:from>
    <xdr:to>
      <xdr:col>116</xdr:col>
      <xdr:colOff>114300</xdr:colOff>
      <xdr:row>72</xdr:row>
      <xdr:rowOff>48749</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29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70</xdr:row>
      <xdr:rowOff>141476</xdr:rowOff>
    </xdr:from>
    <xdr:ext cx="534377"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1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27787</xdr:rowOff>
    </xdr:from>
    <xdr:to>
      <xdr:col>112</xdr:col>
      <xdr:colOff>38100</xdr:colOff>
      <xdr:row>72</xdr:row>
      <xdr:rowOff>129387</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237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70</xdr:row>
      <xdr:rowOff>145914</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56111" y="1214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31750</xdr:rowOff>
    </xdr:from>
    <xdr:to>
      <xdr:col>107</xdr:col>
      <xdr:colOff>101600</xdr:colOff>
      <xdr:row>72</xdr:row>
      <xdr:rowOff>133350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237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149877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15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9747</xdr:rowOff>
    </xdr:from>
    <xdr:to>
      <xdr:col>102</xdr:col>
      <xdr:colOff>165100</xdr:colOff>
      <xdr:row>73</xdr:row>
      <xdr:rowOff>111347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252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127874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30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62287</xdr:rowOff>
    </xdr:from>
    <xdr:to>
      <xdr:col>98</xdr:col>
      <xdr:colOff>38100</xdr:colOff>
      <xdr:row>73</xdr:row>
      <xdr:rowOff>163887</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2578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8964</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235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歳出決算額は、住民一人当たり</a:t>
          </a:r>
          <a:r>
            <a:rPr kumimoji="1" lang="en-US" altLang="ja-JP" sz="1300">
              <a:latin typeface="ＭＳ Ｐゴシック" panose="020B0600070205080204" pitchFamily="50" charset="-128"/>
              <a:ea typeface="ＭＳ Ｐゴシック" panose="020B0600070205080204" pitchFamily="50" charset="-128"/>
            </a:rPr>
            <a:t>671,899</a:t>
          </a:r>
          <a:r>
            <a:rPr kumimoji="1" lang="ja-JP" altLang="en-US" sz="1300">
              <a:latin typeface="ＭＳ Ｐゴシック" panose="020B0600070205080204" pitchFamily="50" charset="-128"/>
              <a:ea typeface="ＭＳ Ｐゴシック" panose="020B0600070205080204" pitchFamily="50" charset="-128"/>
            </a:rPr>
            <a:t>円となっている。</a:t>
          </a:r>
        </a:p>
        <a:p>
          <a:r>
            <a:rPr kumimoji="1" lang="ja-JP" altLang="en-US" sz="1300">
              <a:latin typeface="ＭＳ Ｐゴシック" panose="020B0600070205080204" pitchFamily="50" charset="-128"/>
              <a:ea typeface="ＭＳ Ｐゴシック" panose="020B0600070205080204" pitchFamily="50" charset="-128"/>
            </a:rPr>
            <a:t>　構成項目の中でも投資及び出資金は、住民一人当たり</a:t>
          </a:r>
          <a:r>
            <a:rPr kumimoji="1" lang="en-US" altLang="ja-JP" sz="1300">
              <a:latin typeface="ＭＳ Ｐゴシック" panose="020B0600070205080204" pitchFamily="50" charset="-128"/>
              <a:ea typeface="ＭＳ Ｐゴシック" panose="020B0600070205080204" pitchFamily="50" charset="-128"/>
            </a:rPr>
            <a:t>17,669</a:t>
          </a:r>
          <a:r>
            <a:rPr kumimoji="1" lang="ja-JP" altLang="en-US" sz="1300">
              <a:latin typeface="ＭＳ Ｐゴシック" panose="020B0600070205080204" pitchFamily="50" charset="-128"/>
              <a:ea typeface="ＭＳ Ｐゴシック" panose="020B0600070205080204" pitchFamily="50" charset="-128"/>
            </a:rPr>
            <a:t>円と高止まりしており、類似団体内平均値と比較しても高い値となっている。</a:t>
          </a:r>
        </a:p>
        <a:p>
          <a:r>
            <a:rPr kumimoji="1" lang="ja-JP" altLang="en-US" sz="1300">
              <a:latin typeface="ＭＳ Ｐゴシック" panose="020B0600070205080204" pitchFamily="50" charset="-128"/>
              <a:ea typeface="ＭＳ Ｐゴシック" panose="020B0600070205080204" pitchFamily="50" charset="-128"/>
            </a:rPr>
            <a:t>　主な要因としては、病院事業会計への出資金（病院建設等に係る地方債元金償還分）であり、当初建設の地方債元金償還は令和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年度まで発生するため、今後も高止まりする見込みである。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青森県五戸町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15,653
15,571
177.67
10,729,598
10,517,230
212,337
6,295,719
9,089,155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92075</xdr:rowOff>
    </xdr:from>
    <xdr:to>
      <xdr:col>24</xdr:col>
      <xdr:colOff>62865</xdr:colOff>
      <xdr:row>37</xdr:row>
      <xdr:rowOff>159893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7025"/>
          <a:ext cx="1270" cy="109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163720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159893</xdr:rowOff>
    </xdr:from>
    <xdr:to>
      <xdr:col>24</xdr:col>
      <xdr:colOff>152400</xdr:colOff>
      <xdr:row>37</xdr:row>
      <xdr:rowOff>159893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38752</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92075</xdr:rowOff>
    </xdr:from>
    <xdr:to>
      <xdr:col>24</xdr:col>
      <xdr:colOff>152400</xdr:colOff>
      <xdr:row>31</xdr:row>
      <xdr:rowOff>92075</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7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121031</xdr:rowOff>
    </xdr:from>
    <xdr:to>
      <xdr:col>24</xdr:col>
      <xdr:colOff>63500</xdr:colOff>
      <xdr:row>35</xdr:row>
      <xdr:rowOff>102743</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950331"/>
          <a:ext cx="8382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62374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16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83947</xdr:rowOff>
    </xdr:from>
    <xdr:to>
      <xdr:col>24</xdr:col>
      <xdr:colOff>114300</xdr:colOff>
      <xdr:row>35</xdr:row>
      <xdr:rowOff>14097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102743</xdr:rowOff>
    </xdr:from>
    <xdr:to>
      <xdr:col>19</xdr:col>
      <xdr:colOff>177800</xdr:colOff>
      <xdr:row>36</xdr:row>
      <xdr:rowOff>12827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03493"/>
          <a:ext cx="889000" cy="8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102616</xdr:rowOff>
    </xdr:from>
    <xdr:to>
      <xdr:col>20</xdr:col>
      <xdr:colOff>38100</xdr:colOff>
      <xdr:row>35</xdr:row>
      <xdr:rowOff>32766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31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49293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70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160274</xdr:rowOff>
    </xdr:from>
    <xdr:to>
      <xdr:col>15</xdr:col>
      <xdr:colOff>50800</xdr:colOff>
      <xdr:row>36</xdr:row>
      <xdr:rowOff>12827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6102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21844</xdr:rowOff>
    </xdr:from>
    <xdr:to>
      <xdr:col>15</xdr:col>
      <xdr:colOff>101600</xdr:colOff>
      <xdr:row>35</xdr:row>
      <xdr:rowOff>123444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2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139971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97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39116</xdr:rowOff>
    </xdr:from>
    <xdr:to>
      <xdr:col>10</xdr:col>
      <xdr:colOff>114300</xdr:colOff>
      <xdr:row>35</xdr:row>
      <xdr:rowOff>160274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39866"/>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85090</xdr:rowOff>
    </xdr:from>
    <xdr:to>
      <xdr:col>10</xdr:col>
      <xdr:colOff>165100</xdr:colOff>
      <xdr:row>36</xdr:row>
      <xdr:rowOff>15240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31767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97663</xdr:rowOff>
    </xdr:from>
    <xdr:to>
      <xdr:col>6</xdr:col>
      <xdr:colOff>38100</xdr:colOff>
      <xdr:row>35</xdr:row>
      <xdr:rowOff>27813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2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44340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0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70231</xdr:rowOff>
    </xdr:from>
    <xdr:to>
      <xdr:col>24</xdr:col>
      <xdr:colOff>114300</xdr:colOff>
      <xdr:row>35</xdr:row>
      <xdr:rowOff>381</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89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93108</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50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51943</xdr:rowOff>
    </xdr:from>
    <xdr:to>
      <xdr:col>20</xdr:col>
      <xdr:colOff>38100</xdr:colOff>
      <xdr:row>35</xdr:row>
      <xdr:rowOff>153543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144670</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133477</xdr:rowOff>
    </xdr:from>
    <xdr:to>
      <xdr:col>15</xdr:col>
      <xdr:colOff>101600</xdr:colOff>
      <xdr:row>36</xdr:row>
      <xdr:rowOff>63627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3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54754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2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109474</xdr:rowOff>
    </xdr:from>
    <xdr:to>
      <xdr:col>10</xdr:col>
      <xdr:colOff>165100</xdr:colOff>
      <xdr:row>36</xdr:row>
      <xdr:rowOff>39624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110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30751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159766</xdr:rowOff>
    </xdr:from>
    <xdr:to>
      <xdr:col>6</xdr:col>
      <xdr:colOff>38100</xdr:colOff>
      <xdr:row>35</xdr:row>
      <xdr:rowOff>89916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8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81043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8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139700</xdr:rowOff>
    </xdr:from>
    <xdr:to>
      <xdr:col>28</xdr:col>
      <xdr:colOff>114300</xdr:colOff>
      <xdr:row>59</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25400</xdr:rowOff>
    </xdr:from>
    <xdr:to>
      <xdr:col>28</xdr:col>
      <xdr:colOff>114300</xdr:colOff>
      <xdr:row>58</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57</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827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82550</xdr:rowOff>
    </xdr:from>
    <xdr:to>
      <xdr:col>28</xdr:col>
      <xdr:colOff>114300</xdr:colOff>
      <xdr:row>56</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541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25400</xdr:rowOff>
    </xdr:from>
    <xdr:to>
      <xdr:col>28</xdr:col>
      <xdr:colOff>114300</xdr:colOff>
      <xdr:row>53</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50</xdr:row>
      <xdr:rowOff>111777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49</xdr:row>
      <xdr:rowOff>139700</xdr:rowOff>
    </xdr:from>
    <xdr:to>
      <xdr:col>28</xdr:col>
      <xdr:colOff>114300</xdr:colOff>
      <xdr:row>49</xdr:row>
      <xdr:rowOff>139700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48</xdr:row>
      <xdr:rowOff>168927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a:extLst>
            <a:ext uri="{FF2B5EF4-FFF2-40B4-BE49-F238E27FC236}">
              <a16:creationId xmlns:a16="http://schemas.microsoft.com/office/drawing/2014/main" id="{00000000-0008-0000-0700-000074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130176</xdr:rowOff>
    </xdr:from>
    <xdr:to>
      <xdr:col>24</xdr:col>
      <xdr:colOff>62865</xdr:colOff>
      <xdr:row>58</xdr:row>
      <xdr:rowOff>70717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4633595" y="8702676"/>
          <a:ext cx="1270" cy="1312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74544</xdr:rowOff>
    </xdr:from>
    <xdr:ext cx="534377" cy="259045"/>
    <xdr:sp macro="" textlink="">
      <xdr:nvSpPr>
        <xdr:cNvPr id="118" name="総務費最小値テキスト">
          <a:extLst>
            <a:ext uri="{FF2B5EF4-FFF2-40B4-BE49-F238E27FC236}">
              <a16:creationId xmlns:a16="http://schemas.microsoft.com/office/drawing/2014/main" id="{00000000-0008-0000-0700-000076000000}"/>
            </a:ext>
          </a:extLst>
        </xdr:cNvPr>
        <xdr:cNvSpPr txBox="1"/>
      </xdr:nvSpPr>
      <xdr:spPr>
        <a:xfrm>
          <a:off x="4686300" y="1001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70717</xdr:rowOff>
    </xdr:from>
    <xdr:to>
      <xdr:col>24</xdr:col>
      <xdr:colOff>152400</xdr:colOff>
      <xdr:row>58</xdr:row>
      <xdr:rowOff>70717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1001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76853</xdr:rowOff>
    </xdr:from>
    <xdr:ext cx="599010" cy="259045"/>
    <xdr:sp macro="" textlink="">
      <xdr:nvSpPr>
        <xdr:cNvPr id="120" name="総務費最大値テキスト">
          <a:extLst>
            <a:ext uri="{FF2B5EF4-FFF2-40B4-BE49-F238E27FC236}">
              <a16:creationId xmlns:a16="http://schemas.microsoft.com/office/drawing/2014/main" id="{00000000-0008-0000-0700-000078000000}"/>
            </a:ext>
          </a:extLst>
        </xdr:cNvPr>
        <xdr:cNvSpPr txBox="1"/>
      </xdr:nvSpPr>
      <xdr:spPr>
        <a:xfrm>
          <a:off x="4686300" y="8477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130176</xdr:rowOff>
    </xdr:from>
    <xdr:to>
      <xdr:col>24</xdr:col>
      <xdr:colOff>152400</xdr:colOff>
      <xdr:row>50</xdr:row>
      <xdr:rowOff>130176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4546600" y="8702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55641</xdr:rowOff>
    </xdr:from>
    <xdr:to>
      <xdr:col>24</xdr:col>
      <xdr:colOff>63500</xdr:colOff>
      <xdr:row>58</xdr:row>
      <xdr:rowOff>70717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3797300" y="9999741"/>
          <a:ext cx="838200" cy="1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96300</xdr:rowOff>
    </xdr:from>
    <xdr:ext cx="599010" cy="259045"/>
    <xdr:sp macro="" textlink="">
      <xdr:nvSpPr>
        <xdr:cNvPr id="123" name="総務費平均値テキスト">
          <a:extLst>
            <a:ext uri="{FF2B5EF4-FFF2-40B4-BE49-F238E27FC236}">
              <a16:creationId xmlns:a16="http://schemas.microsoft.com/office/drawing/2014/main" id="{00000000-0008-0000-0700-00007B000000}"/>
            </a:ext>
          </a:extLst>
        </xdr:cNvPr>
        <xdr:cNvSpPr txBox="1"/>
      </xdr:nvSpPr>
      <xdr:spPr>
        <a:xfrm>
          <a:off x="4686300" y="9526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73423</xdr:rowOff>
    </xdr:from>
    <xdr:to>
      <xdr:col>24</xdr:col>
      <xdr:colOff>114300</xdr:colOff>
      <xdr:row>57</xdr:row>
      <xdr:rowOff>3573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4584700" y="967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41111</xdr:rowOff>
    </xdr:from>
    <xdr:to>
      <xdr:col>19</xdr:col>
      <xdr:colOff>177800</xdr:colOff>
      <xdr:row>58</xdr:row>
      <xdr:rowOff>55641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908300" y="9985211"/>
          <a:ext cx="889000" cy="1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145270</xdr:rowOff>
    </xdr:from>
    <xdr:to>
      <xdr:col>20</xdr:col>
      <xdr:colOff>38100</xdr:colOff>
      <xdr:row>57</xdr:row>
      <xdr:rowOff>75420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3746500" y="974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91947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3497795" y="952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7689</xdr:rowOff>
    </xdr:from>
    <xdr:to>
      <xdr:col>15</xdr:col>
      <xdr:colOff>50800</xdr:colOff>
      <xdr:row>58</xdr:row>
      <xdr:rowOff>41111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2019300" y="9780339"/>
          <a:ext cx="889000" cy="20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111420</xdr:rowOff>
    </xdr:from>
    <xdr:to>
      <xdr:col>15</xdr:col>
      <xdr:colOff>101600</xdr:colOff>
      <xdr:row>57</xdr:row>
      <xdr:rowOff>41570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2857500" y="97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58097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608795" y="948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7689</xdr:rowOff>
    </xdr:from>
    <xdr:to>
      <xdr:col>10</xdr:col>
      <xdr:colOff>114300</xdr:colOff>
      <xdr:row>58</xdr:row>
      <xdr:rowOff>125184</xdr:rowOff>
    </xdr:to>
    <xdr:cxnSp macro="">
      <xdr:nvCxnSpPr>
        <xdr:cNvPr id="131" name="直線コネクタ 130">
          <a:extLst>
            <a:ext uri="{FF2B5EF4-FFF2-40B4-BE49-F238E27FC236}">
              <a16:creationId xmlns:a16="http://schemas.microsoft.com/office/drawing/2014/main" id="{00000000-0008-0000-0700-000083000000}"/>
            </a:ext>
          </a:extLst>
        </xdr:cNvPr>
        <xdr:cNvCxnSpPr/>
      </xdr:nvCxnSpPr>
      <xdr:spPr>
        <a:xfrm flipV="1">
          <a:off x="1130300" y="9780339"/>
          <a:ext cx="889000" cy="28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101919</xdr:rowOff>
    </xdr:from>
    <xdr:to>
      <xdr:col>10</xdr:col>
      <xdr:colOff>165100</xdr:colOff>
      <xdr:row>56</xdr:row>
      <xdr:rowOff>32069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968500" y="953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48596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719795" y="9306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115777</xdr:rowOff>
    </xdr:from>
    <xdr:to>
      <xdr:col>6</xdr:col>
      <xdr:colOff>38100</xdr:colOff>
      <xdr:row>58</xdr:row>
      <xdr:rowOff>45927</xdr:rowOff>
    </xdr:to>
    <xdr:sp macro="" textlink="">
      <xdr:nvSpPr>
        <xdr:cNvPr id="134" name="フローチャート: 判断 133">
          <a:extLst>
            <a:ext uri="{FF2B5EF4-FFF2-40B4-BE49-F238E27FC236}">
              <a16:creationId xmlns:a16="http://schemas.microsoft.com/office/drawing/2014/main" id="{00000000-0008-0000-0700-000086000000}"/>
            </a:ext>
          </a:extLst>
        </xdr:cNvPr>
        <xdr:cNvSpPr/>
      </xdr:nvSpPr>
      <xdr:spPr>
        <a:xfrm>
          <a:off x="1079500" y="988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62454</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830795" y="966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19917</xdr:rowOff>
    </xdr:from>
    <xdr:to>
      <xdr:col>24</xdr:col>
      <xdr:colOff>114300</xdr:colOff>
      <xdr:row>58</xdr:row>
      <xdr:rowOff>121517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4584700" y="9964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106294</xdr:rowOff>
    </xdr:from>
    <xdr:ext cx="534377" cy="259045"/>
    <xdr:sp macro="" textlink="">
      <xdr:nvSpPr>
        <xdr:cNvPr id="142" name="総務費該当値テキスト">
          <a:extLst>
            <a:ext uri="{FF2B5EF4-FFF2-40B4-BE49-F238E27FC236}">
              <a16:creationId xmlns:a16="http://schemas.microsoft.com/office/drawing/2014/main" id="{00000000-0008-0000-0700-00008E000000}"/>
            </a:ext>
          </a:extLst>
        </xdr:cNvPr>
        <xdr:cNvSpPr txBox="1"/>
      </xdr:nvSpPr>
      <xdr:spPr>
        <a:xfrm>
          <a:off x="4686300" y="987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4841</xdr:rowOff>
    </xdr:from>
    <xdr:to>
      <xdr:col>20</xdr:col>
      <xdr:colOff>38100</xdr:colOff>
      <xdr:row>58</xdr:row>
      <xdr:rowOff>106441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3746500" y="994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97568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3530111" y="1004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161761</xdr:rowOff>
    </xdr:from>
    <xdr:to>
      <xdr:col>15</xdr:col>
      <xdr:colOff>101600</xdr:colOff>
      <xdr:row>58</xdr:row>
      <xdr:rowOff>91911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2857500" y="993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83038</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2641111" y="1002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128339</xdr:rowOff>
    </xdr:from>
    <xdr:to>
      <xdr:col>10</xdr:col>
      <xdr:colOff>165100</xdr:colOff>
      <xdr:row>57</xdr:row>
      <xdr:rowOff>58489</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968500" y="972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49616</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1719795" y="9822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74384</xdr:rowOff>
    </xdr:from>
    <xdr:to>
      <xdr:col>6</xdr:col>
      <xdr:colOff>38100</xdr:colOff>
      <xdr:row>59</xdr:row>
      <xdr:rowOff>4534</xdr:rowOff>
    </xdr:to>
    <xdr:sp macro="" textlink="">
      <xdr:nvSpPr>
        <xdr:cNvPr id="149" name="楕円 148">
          <a:extLst>
            <a:ext uri="{FF2B5EF4-FFF2-40B4-BE49-F238E27FC236}">
              <a16:creationId xmlns:a16="http://schemas.microsoft.com/office/drawing/2014/main" id="{00000000-0008-0000-0700-000095000000}"/>
            </a:ext>
          </a:extLst>
        </xdr:cNvPr>
        <xdr:cNvSpPr/>
      </xdr:nvSpPr>
      <xdr:spPr>
        <a:xfrm>
          <a:off x="1079500" y="1001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167111</xdr:rowOff>
    </xdr:from>
    <xdr:ext cx="534377"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863111" y="1011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8" name="民生費グラフ枠">
          <a:extLst>
            <a:ext uri="{FF2B5EF4-FFF2-40B4-BE49-F238E27FC236}">
              <a16:creationId xmlns:a16="http://schemas.microsoft.com/office/drawing/2014/main" id="{00000000-0008-0000-0700-0000B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89480</xdr:rowOff>
    </xdr:from>
    <xdr:to>
      <xdr:col>24</xdr:col>
      <xdr:colOff>62865</xdr:colOff>
      <xdr:row>78</xdr:row>
      <xdr:rowOff>99809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4633595" y="12090980"/>
          <a:ext cx="1270" cy="1381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103636</xdr:rowOff>
    </xdr:from>
    <xdr:ext cx="599010" cy="259045"/>
    <xdr:sp macro="" textlink="">
      <xdr:nvSpPr>
        <xdr:cNvPr id="180" name="民生費最小値テキスト">
          <a:extLst>
            <a:ext uri="{FF2B5EF4-FFF2-40B4-BE49-F238E27FC236}">
              <a16:creationId xmlns:a16="http://schemas.microsoft.com/office/drawing/2014/main" id="{00000000-0008-0000-0700-0000B4000000}"/>
            </a:ext>
          </a:extLst>
        </xdr:cNvPr>
        <xdr:cNvSpPr txBox="1"/>
      </xdr:nvSpPr>
      <xdr:spPr>
        <a:xfrm>
          <a:off x="4686300" y="1347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99809</xdr:rowOff>
    </xdr:from>
    <xdr:to>
      <xdr:col>24</xdr:col>
      <xdr:colOff>152400</xdr:colOff>
      <xdr:row>78</xdr:row>
      <xdr:rowOff>99809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4546600" y="134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36157</xdr:rowOff>
    </xdr:from>
    <xdr:ext cx="599010" cy="259045"/>
    <xdr:sp macro="" textlink="">
      <xdr:nvSpPr>
        <xdr:cNvPr id="182" name="民生費最大値テキスト">
          <a:extLst>
            <a:ext uri="{FF2B5EF4-FFF2-40B4-BE49-F238E27FC236}">
              <a16:creationId xmlns:a16="http://schemas.microsoft.com/office/drawing/2014/main" id="{00000000-0008-0000-0700-0000B6000000}"/>
            </a:ext>
          </a:extLst>
        </xdr:cNvPr>
        <xdr:cNvSpPr txBox="1"/>
      </xdr:nvSpPr>
      <xdr:spPr>
        <a:xfrm>
          <a:off x="4686300" y="1186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251,515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89480</xdr:rowOff>
    </xdr:from>
    <xdr:to>
      <xdr:col>24</xdr:col>
      <xdr:colOff>152400</xdr:colOff>
      <xdr:row>70</xdr:row>
      <xdr:rowOff>89480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4546600" y="1209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31858</xdr:rowOff>
    </xdr:from>
    <xdr:to>
      <xdr:col>24</xdr:col>
      <xdr:colOff>63500</xdr:colOff>
      <xdr:row>77</xdr:row>
      <xdr:rowOff>10441</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3797300" y="12890608"/>
          <a:ext cx="838200" cy="32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103433</xdr:rowOff>
    </xdr:from>
    <xdr:ext cx="599010" cy="259045"/>
    <xdr:sp macro="" textlink="">
      <xdr:nvSpPr>
        <xdr:cNvPr id="185" name="民生費平均値テキスト">
          <a:extLst>
            <a:ext uri="{FF2B5EF4-FFF2-40B4-BE49-F238E27FC236}">
              <a16:creationId xmlns:a16="http://schemas.microsoft.com/office/drawing/2014/main" id="{00000000-0008-0000-0700-0000B9000000}"/>
            </a:ext>
          </a:extLst>
        </xdr:cNvPr>
        <xdr:cNvSpPr txBox="1"/>
      </xdr:nvSpPr>
      <xdr:spPr>
        <a:xfrm>
          <a:off x="4686300" y="124478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80556</xdr:rowOff>
    </xdr:from>
    <xdr:to>
      <xdr:col>24</xdr:col>
      <xdr:colOff>114300</xdr:colOff>
      <xdr:row>74</xdr:row>
      <xdr:rowOff>10706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4584700" y="1259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121397</xdr:rowOff>
    </xdr:from>
    <xdr:to>
      <xdr:col>19</xdr:col>
      <xdr:colOff>177800</xdr:colOff>
      <xdr:row>77</xdr:row>
      <xdr:rowOff>10441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2908300" y="13151597"/>
          <a:ext cx="889000" cy="60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120747</xdr:rowOff>
    </xdr:from>
    <xdr:to>
      <xdr:col>20</xdr:col>
      <xdr:colOff>38100</xdr:colOff>
      <xdr:row>75</xdr:row>
      <xdr:rowOff>50897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3746500" y="12808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67424</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497795" y="12583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121397</xdr:rowOff>
    </xdr:from>
    <xdr:to>
      <xdr:col>15</xdr:col>
      <xdr:colOff>50800</xdr:colOff>
      <xdr:row>77</xdr:row>
      <xdr:rowOff>139957</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2019300" y="13151597"/>
          <a:ext cx="889000" cy="19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36565</xdr:rowOff>
    </xdr:from>
    <xdr:to>
      <xdr:col>15</xdr:col>
      <xdr:colOff>101600</xdr:colOff>
      <xdr:row>74</xdr:row>
      <xdr:rowOff>138165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2857500" y="1272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154692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608795" y="12499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139957</xdr:rowOff>
    </xdr:from>
    <xdr:to>
      <xdr:col>10</xdr:col>
      <xdr:colOff>114300</xdr:colOff>
      <xdr:row>78</xdr:row>
      <xdr:rowOff>65134</xdr:rowOff>
    </xdr:to>
    <xdr:cxnSp macro="">
      <xdr:nvCxnSpPr>
        <xdr:cNvPr id="193" name="直線コネクタ 192">
          <a:extLst>
            <a:ext uri="{FF2B5EF4-FFF2-40B4-BE49-F238E27FC236}">
              <a16:creationId xmlns:a16="http://schemas.microsoft.com/office/drawing/2014/main" id="{00000000-0008-0000-0700-0000C1000000}"/>
            </a:ext>
          </a:extLst>
        </xdr:cNvPr>
        <xdr:cNvCxnSpPr/>
      </xdr:nvCxnSpPr>
      <xdr:spPr>
        <a:xfrm flipV="1">
          <a:off x="1130300" y="13341607"/>
          <a:ext cx="889000" cy="96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71397</xdr:rowOff>
    </xdr:from>
    <xdr:to>
      <xdr:col>10</xdr:col>
      <xdr:colOff>165100</xdr:colOff>
      <xdr:row>77</xdr:row>
      <xdr:rowOff>1547</xdr:rowOff>
    </xdr:to>
    <xdr:sp macro="" textlink="">
      <xdr:nvSpPr>
        <xdr:cNvPr id="194" name="フローチャート: 判断 193">
          <a:extLst>
            <a:ext uri="{FF2B5EF4-FFF2-40B4-BE49-F238E27FC236}">
              <a16:creationId xmlns:a16="http://schemas.microsoft.com/office/drawing/2014/main" id="{00000000-0008-0000-0700-0000C2000000}"/>
            </a:ext>
          </a:extLst>
        </xdr:cNvPr>
        <xdr:cNvSpPr/>
      </xdr:nvSpPr>
      <xdr:spPr>
        <a:xfrm>
          <a:off x="1968500" y="1310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18075</xdr:rowOff>
    </xdr:from>
    <xdr:ext cx="59901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719795" y="1287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161680</xdr:rowOff>
    </xdr:from>
    <xdr:to>
      <xdr:col>6</xdr:col>
      <xdr:colOff>38100</xdr:colOff>
      <xdr:row>77</xdr:row>
      <xdr:rowOff>91830</xdr:rowOff>
    </xdr:to>
    <xdr:sp macro="" textlink="">
      <xdr:nvSpPr>
        <xdr:cNvPr id="196" name="フローチャート: 判断 195">
          <a:extLst>
            <a:ext uri="{FF2B5EF4-FFF2-40B4-BE49-F238E27FC236}">
              <a16:creationId xmlns:a16="http://schemas.microsoft.com/office/drawing/2014/main" id="{00000000-0008-0000-0700-0000C4000000}"/>
            </a:ext>
          </a:extLst>
        </xdr:cNvPr>
        <xdr:cNvSpPr/>
      </xdr:nvSpPr>
      <xdr:spPr>
        <a:xfrm>
          <a:off x="1079500" y="1319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108358</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830795" y="1296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152508</xdr:rowOff>
    </xdr:from>
    <xdr:to>
      <xdr:col>24</xdr:col>
      <xdr:colOff>114300</xdr:colOff>
      <xdr:row>75</xdr:row>
      <xdr:rowOff>82658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4584700" y="1283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130935</xdr:rowOff>
    </xdr:from>
    <xdr:ext cx="599010" cy="259045"/>
    <xdr:sp macro="" textlink="">
      <xdr:nvSpPr>
        <xdr:cNvPr id="204" name="民生費該当値テキスト">
          <a:extLst>
            <a:ext uri="{FF2B5EF4-FFF2-40B4-BE49-F238E27FC236}">
              <a16:creationId xmlns:a16="http://schemas.microsoft.com/office/drawing/2014/main" id="{00000000-0008-0000-0700-0000CC000000}"/>
            </a:ext>
          </a:extLst>
        </xdr:cNvPr>
        <xdr:cNvSpPr txBox="1"/>
      </xdr:nvSpPr>
      <xdr:spPr>
        <a:xfrm>
          <a:off x="4686300" y="12818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131091</xdr:rowOff>
    </xdr:from>
    <xdr:to>
      <xdr:col>20</xdr:col>
      <xdr:colOff>38100</xdr:colOff>
      <xdr:row>77</xdr:row>
      <xdr:rowOff>61241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3746500" y="1316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52368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3497795" y="13254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70597</xdr:rowOff>
    </xdr:from>
    <xdr:to>
      <xdr:col>15</xdr:col>
      <xdr:colOff>101600</xdr:colOff>
      <xdr:row>77</xdr:row>
      <xdr:rowOff>747</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2857500" y="13100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163324</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2608795" y="1319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89157</xdr:rowOff>
    </xdr:from>
    <xdr:to>
      <xdr:col>10</xdr:col>
      <xdr:colOff>165100</xdr:colOff>
      <xdr:row>78</xdr:row>
      <xdr:rowOff>19307</xdr:rowOff>
    </xdr:to>
    <xdr:sp macro="" textlink="">
      <xdr:nvSpPr>
        <xdr:cNvPr id="209" name="楕円 208">
          <a:extLst>
            <a:ext uri="{FF2B5EF4-FFF2-40B4-BE49-F238E27FC236}">
              <a16:creationId xmlns:a16="http://schemas.microsoft.com/office/drawing/2014/main" id="{00000000-0008-0000-0700-0000D1000000}"/>
            </a:ext>
          </a:extLst>
        </xdr:cNvPr>
        <xdr:cNvSpPr/>
      </xdr:nvSpPr>
      <xdr:spPr>
        <a:xfrm>
          <a:off x="1968500" y="1329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10434</xdr:rowOff>
    </xdr:from>
    <xdr:ext cx="599010"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1719795" y="13383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14334</xdr:rowOff>
    </xdr:from>
    <xdr:to>
      <xdr:col>6</xdr:col>
      <xdr:colOff>38100</xdr:colOff>
      <xdr:row>78</xdr:row>
      <xdr:rowOff>115934</xdr:rowOff>
    </xdr:to>
    <xdr:sp macro="" textlink="">
      <xdr:nvSpPr>
        <xdr:cNvPr id="211" name="楕円 210">
          <a:extLst>
            <a:ext uri="{FF2B5EF4-FFF2-40B4-BE49-F238E27FC236}">
              <a16:creationId xmlns:a16="http://schemas.microsoft.com/office/drawing/2014/main" id="{00000000-0008-0000-0700-0000D3000000}"/>
            </a:ext>
          </a:extLst>
        </xdr:cNvPr>
        <xdr:cNvSpPr/>
      </xdr:nvSpPr>
      <xdr:spPr>
        <a:xfrm>
          <a:off x="1079500" y="1338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107061</xdr:rowOff>
    </xdr:from>
    <xdr:ext cx="599010"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830795" y="13480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20" name="正方形/長方形 219">
          <a:extLst>
            <a:ext uri="{FF2B5EF4-FFF2-40B4-BE49-F238E27FC236}">
              <a16:creationId xmlns:a16="http://schemas.microsoft.com/office/drawing/2014/main" id="{00000000-0008-0000-0700-0000D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3" name="テキスト ボックス 232">
          <a:extLst>
            <a:ext uri="{FF2B5EF4-FFF2-40B4-BE49-F238E27FC236}">
              <a16:creationId xmlns:a16="http://schemas.microsoft.com/office/drawing/2014/main" id="{00000000-0008-0000-0700-0000E9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衛生費グラフ枠">
          <a:extLst>
            <a:ext uri="{FF2B5EF4-FFF2-40B4-BE49-F238E27FC236}">
              <a16:creationId xmlns:a16="http://schemas.microsoft.com/office/drawing/2014/main" id="{00000000-0008-0000-0700-0000EC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97002</xdr:rowOff>
    </xdr:from>
    <xdr:to>
      <xdr:col>24</xdr:col>
      <xdr:colOff>62865</xdr:colOff>
      <xdr:row>98</xdr:row>
      <xdr:rowOff>164655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4633595" y="15527502"/>
          <a:ext cx="1270" cy="1439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168482</xdr:rowOff>
    </xdr:from>
    <xdr:ext cx="534377" cy="259045"/>
    <xdr:sp macro="" textlink="">
      <xdr:nvSpPr>
        <xdr:cNvPr id="238" name="衛生費最小値テキスト">
          <a:extLst>
            <a:ext uri="{FF2B5EF4-FFF2-40B4-BE49-F238E27FC236}">
              <a16:creationId xmlns:a16="http://schemas.microsoft.com/office/drawing/2014/main" id="{00000000-0008-0000-0700-0000EE000000}"/>
            </a:ext>
          </a:extLst>
        </xdr:cNvPr>
        <xdr:cNvSpPr txBox="1"/>
      </xdr:nvSpPr>
      <xdr:spPr>
        <a:xfrm>
          <a:off x="4686300" y="1697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164655</xdr:rowOff>
    </xdr:from>
    <xdr:to>
      <xdr:col>24</xdr:col>
      <xdr:colOff>152400</xdr:colOff>
      <xdr:row>98</xdr:row>
      <xdr:rowOff>164655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4546600" y="16966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43679</xdr:rowOff>
    </xdr:from>
    <xdr:ext cx="599010" cy="259045"/>
    <xdr:sp macro="" textlink="">
      <xdr:nvSpPr>
        <xdr:cNvPr id="240" name="衛生費最大値テキスト">
          <a:extLst>
            <a:ext uri="{FF2B5EF4-FFF2-40B4-BE49-F238E27FC236}">
              <a16:creationId xmlns:a16="http://schemas.microsoft.com/office/drawing/2014/main" id="{00000000-0008-0000-0700-0000F0000000}"/>
            </a:ext>
          </a:extLst>
        </xdr:cNvPr>
        <xdr:cNvSpPr txBox="1"/>
      </xdr:nvSpPr>
      <xdr:spPr>
        <a:xfrm>
          <a:off x="4686300" y="1530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97002</xdr:rowOff>
    </xdr:from>
    <xdr:to>
      <xdr:col>24</xdr:col>
      <xdr:colOff>152400</xdr:colOff>
      <xdr:row>90</xdr:row>
      <xdr:rowOff>97002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4546600" y="1552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73685</xdr:rowOff>
    </xdr:from>
    <xdr:to>
      <xdr:col>24</xdr:col>
      <xdr:colOff>63500</xdr:colOff>
      <xdr:row>95</xdr:row>
      <xdr:rowOff>63348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3797300" y="16018535"/>
          <a:ext cx="838200" cy="332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73244</xdr:rowOff>
    </xdr:from>
    <xdr:ext cx="534377" cy="259045"/>
    <xdr:sp macro="" textlink="">
      <xdr:nvSpPr>
        <xdr:cNvPr id="243" name="衛生費平均値テキスト">
          <a:extLst>
            <a:ext uri="{FF2B5EF4-FFF2-40B4-BE49-F238E27FC236}">
              <a16:creationId xmlns:a16="http://schemas.microsoft.com/office/drawing/2014/main" id="{00000000-0008-0000-0700-0000F3000000}"/>
            </a:ext>
          </a:extLst>
        </xdr:cNvPr>
        <xdr:cNvSpPr txBox="1"/>
      </xdr:nvSpPr>
      <xdr:spPr>
        <a:xfrm>
          <a:off x="4686300" y="163609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94817</xdr:rowOff>
    </xdr:from>
    <xdr:to>
      <xdr:col>24</xdr:col>
      <xdr:colOff>114300</xdr:colOff>
      <xdr:row>96</xdr:row>
      <xdr:rowOff>24967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4584700" y="16382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149530</xdr:rowOff>
    </xdr:from>
    <xdr:to>
      <xdr:col>19</xdr:col>
      <xdr:colOff>177800</xdr:colOff>
      <xdr:row>95</xdr:row>
      <xdr:rowOff>63348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2908300" y="16265830"/>
          <a:ext cx="889000" cy="8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120941</xdr:rowOff>
    </xdr:from>
    <xdr:to>
      <xdr:col>20</xdr:col>
      <xdr:colOff>38100</xdr:colOff>
      <xdr:row>96</xdr:row>
      <xdr:rowOff>51091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37465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42218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530111" y="1650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79781</xdr:rowOff>
    </xdr:from>
    <xdr:to>
      <xdr:col>15</xdr:col>
      <xdr:colOff>50800</xdr:colOff>
      <xdr:row>94</xdr:row>
      <xdr:rowOff>149530</xdr:rowOff>
    </xdr:to>
    <xdr:cxnSp macro="">
      <xdr:nvCxnSpPr>
        <xdr:cNvPr id="248" name="直線コネクタ 247">
          <a:extLst>
            <a:ext uri="{FF2B5EF4-FFF2-40B4-BE49-F238E27FC236}">
              <a16:creationId xmlns:a16="http://schemas.microsoft.com/office/drawing/2014/main" id="{00000000-0008-0000-0700-0000F8000000}"/>
            </a:ext>
          </a:extLst>
        </xdr:cNvPr>
        <xdr:cNvCxnSpPr/>
      </xdr:nvCxnSpPr>
      <xdr:spPr>
        <a:xfrm>
          <a:off x="2019300" y="16196081"/>
          <a:ext cx="889000" cy="69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73749</xdr:rowOff>
    </xdr:from>
    <xdr:to>
      <xdr:col>15</xdr:col>
      <xdr:colOff>101600</xdr:colOff>
      <xdr:row>96</xdr:row>
      <xdr:rowOff>3899</xdr:rowOff>
    </xdr:to>
    <xdr:sp macro="" textlink="">
      <xdr:nvSpPr>
        <xdr:cNvPr id="249" name="フローチャート: 判断 248">
          <a:extLst>
            <a:ext uri="{FF2B5EF4-FFF2-40B4-BE49-F238E27FC236}">
              <a16:creationId xmlns:a16="http://schemas.microsoft.com/office/drawing/2014/main" id="{00000000-0008-0000-0700-0000F9000000}"/>
            </a:ext>
          </a:extLst>
        </xdr:cNvPr>
        <xdr:cNvSpPr/>
      </xdr:nvSpPr>
      <xdr:spPr>
        <a:xfrm>
          <a:off x="2857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166476</xdr:rowOff>
    </xdr:from>
    <xdr:ext cx="534377"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641111" y="16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79781</xdr:rowOff>
    </xdr:from>
    <xdr:to>
      <xdr:col>10</xdr:col>
      <xdr:colOff>114300</xdr:colOff>
      <xdr:row>95</xdr:row>
      <xdr:rowOff>91580</xdr:rowOff>
    </xdr:to>
    <xdr:cxnSp macro="">
      <xdr:nvCxnSpPr>
        <xdr:cNvPr id="251" name="直線コネクタ 250">
          <a:extLst>
            <a:ext uri="{FF2B5EF4-FFF2-40B4-BE49-F238E27FC236}">
              <a16:creationId xmlns:a16="http://schemas.microsoft.com/office/drawing/2014/main" id="{00000000-0008-0000-0700-0000FB000000}"/>
            </a:ext>
          </a:extLst>
        </xdr:cNvPr>
        <xdr:cNvCxnSpPr/>
      </xdr:nvCxnSpPr>
      <xdr:spPr>
        <a:xfrm flipV="1">
          <a:off x="1130300" y="16196081"/>
          <a:ext cx="889000" cy="18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135573</xdr:rowOff>
    </xdr:from>
    <xdr:to>
      <xdr:col>10</xdr:col>
      <xdr:colOff>165100</xdr:colOff>
      <xdr:row>96</xdr:row>
      <xdr:rowOff>65723</xdr:rowOff>
    </xdr:to>
    <xdr:sp macro="" textlink="">
      <xdr:nvSpPr>
        <xdr:cNvPr id="252" name="フローチャート: 判断 251">
          <a:extLst>
            <a:ext uri="{FF2B5EF4-FFF2-40B4-BE49-F238E27FC236}">
              <a16:creationId xmlns:a16="http://schemas.microsoft.com/office/drawing/2014/main" id="{00000000-0008-0000-0700-0000FC000000}"/>
            </a:ext>
          </a:extLst>
        </xdr:cNvPr>
        <xdr:cNvSpPr/>
      </xdr:nvSpPr>
      <xdr:spPr>
        <a:xfrm>
          <a:off x="1968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56850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51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98679</xdr:rowOff>
    </xdr:from>
    <xdr:to>
      <xdr:col>6</xdr:col>
      <xdr:colOff>38100</xdr:colOff>
      <xdr:row>97</xdr:row>
      <xdr:rowOff>28829</xdr:rowOff>
    </xdr:to>
    <xdr:sp macro="" textlink="">
      <xdr:nvSpPr>
        <xdr:cNvPr id="254" name="フローチャート: 判断 253">
          <a:extLst>
            <a:ext uri="{FF2B5EF4-FFF2-40B4-BE49-F238E27FC236}">
              <a16:creationId xmlns:a16="http://schemas.microsoft.com/office/drawing/2014/main" id="{00000000-0008-0000-0700-0000FE000000}"/>
            </a:ext>
          </a:extLst>
        </xdr:cNvPr>
        <xdr:cNvSpPr/>
      </xdr:nvSpPr>
      <xdr:spPr>
        <a:xfrm>
          <a:off x="1079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19956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5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22885</xdr:rowOff>
    </xdr:from>
    <xdr:to>
      <xdr:col>24</xdr:col>
      <xdr:colOff>114300</xdr:colOff>
      <xdr:row>93</xdr:row>
      <xdr:rowOff>124485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4584700" y="15967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45762</xdr:rowOff>
    </xdr:from>
    <xdr:ext cx="599010" cy="259045"/>
    <xdr:sp macro="" textlink="">
      <xdr:nvSpPr>
        <xdr:cNvPr id="262" name="衛生費該当値テキスト">
          <a:extLst>
            <a:ext uri="{FF2B5EF4-FFF2-40B4-BE49-F238E27FC236}">
              <a16:creationId xmlns:a16="http://schemas.microsoft.com/office/drawing/2014/main" id="{00000000-0008-0000-0700-000006010000}"/>
            </a:ext>
          </a:extLst>
        </xdr:cNvPr>
        <xdr:cNvSpPr txBox="1"/>
      </xdr:nvSpPr>
      <xdr:spPr>
        <a:xfrm>
          <a:off x="4686300" y="1581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12548</xdr:rowOff>
    </xdr:from>
    <xdr:to>
      <xdr:col>20</xdr:col>
      <xdr:colOff>38100</xdr:colOff>
      <xdr:row>95</xdr:row>
      <xdr:rowOff>114148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3746500" y="1630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130675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3530111" y="16075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98730</xdr:rowOff>
    </xdr:from>
    <xdr:to>
      <xdr:col>15</xdr:col>
      <xdr:colOff>101600</xdr:colOff>
      <xdr:row>95</xdr:row>
      <xdr:rowOff>28880</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2857500" y="1621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45407</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2641111" y="1599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28981</xdr:rowOff>
    </xdr:from>
    <xdr:to>
      <xdr:col>10</xdr:col>
      <xdr:colOff>165100</xdr:colOff>
      <xdr:row>94</xdr:row>
      <xdr:rowOff>130581</xdr:rowOff>
    </xdr:to>
    <xdr:sp macro="" textlink="">
      <xdr:nvSpPr>
        <xdr:cNvPr id="267" name="楕円 266">
          <a:extLst>
            <a:ext uri="{FF2B5EF4-FFF2-40B4-BE49-F238E27FC236}">
              <a16:creationId xmlns:a16="http://schemas.microsoft.com/office/drawing/2014/main" id="{00000000-0008-0000-0700-00000B010000}"/>
            </a:ext>
          </a:extLst>
        </xdr:cNvPr>
        <xdr:cNvSpPr/>
      </xdr:nvSpPr>
      <xdr:spPr>
        <a:xfrm>
          <a:off x="1968500" y="1614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147108</xdr:rowOff>
    </xdr:from>
    <xdr:ext cx="534377"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1752111" y="1592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40780</xdr:rowOff>
    </xdr:from>
    <xdr:to>
      <xdr:col>6</xdr:col>
      <xdr:colOff>38100</xdr:colOff>
      <xdr:row>95</xdr:row>
      <xdr:rowOff>142380</xdr:rowOff>
    </xdr:to>
    <xdr:sp macro="" textlink="">
      <xdr:nvSpPr>
        <xdr:cNvPr id="269" name="楕円 268">
          <a:extLst>
            <a:ext uri="{FF2B5EF4-FFF2-40B4-BE49-F238E27FC236}">
              <a16:creationId xmlns:a16="http://schemas.microsoft.com/office/drawing/2014/main" id="{00000000-0008-0000-0700-00000D010000}"/>
            </a:ext>
          </a:extLst>
        </xdr:cNvPr>
        <xdr:cNvSpPr/>
      </xdr:nvSpPr>
      <xdr:spPr>
        <a:xfrm>
          <a:off x="1079500" y="163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158907</xdr:rowOff>
    </xdr:from>
    <xdr:ext cx="534377"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863111" y="16103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5" name="労働費グラフ枠">
          <a:extLst>
            <a:ext uri="{FF2B5EF4-FFF2-40B4-BE49-F238E27FC236}">
              <a16:creationId xmlns:a16="http://schemas.microsoft.com/office/drawing/2014/main" id="{00000000-0008-0000-0700-00002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12337</xdr:rowOff>
    </xdr:from>
    <xdr:to>
      <xdr:col>54</xdr:col>
      <xdr:colOff>189865</xdr:colOff>
      <xdr:row>39</xdr:row>
      <xdr:rowOff>98878</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10475595" y="5155837"/>
          <a:ext cx="1270" cy="162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7" name="労働費最小値テキスト">
          <a:extLst>
            <a:ext uri="{FF2B5EF4-FFF2-40B4-BE49-F238E27FC236}">
              <a16:creationId xmlns:a16="http://schemas.microsoft.com/office/drawing/2014/main" id="{00000000-0008-0000-0700-000029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130464</xdr:rowOff>
    </xdr:from>
    <xdr:ext cx="469744" cy="259045"/>
    <xdr:sp macro="" textlink="">
      <xdr:nvSpPr>
        <xdr:cNvPr id="299" name="労働費最大値テキスト">
          <a:extLst>
            <a:ext uri="{FF2B5EF4-FFF2-40B4-BE49-F238E27FC236}">
              <a16:creationId xmlns:a16="http://schemas.microsoft.com/office/drawing/2014/main" id="{00000000-0008-0000-0700-00002B010000}"/>
            </a:ext>
          </a:extLst>
        </xdr:cNvPr>
        <xdr:cNvSpPr txBox="1"/>
      </xdr:nvSpPr>
      <xdr:spPr>
        <a:xfrm>
          <a:off x="10528300" y="493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12337</xdr:rowOff>
    </xdr:from>
    <xdr:to>
      <xdr:col>55</xdr:col>
      <xdr:colOff>88900</xdr:colOff>
      <xdr:row>30</xdr:row>
      <xdr:rowOff>12337</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10388600" y="5155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98552</xdr:rowOff>
    </xdr:from>
    <xdr:to>
      <xdr:col>55</xdr:col>
      <xdr:colOff>0</xdr:colOff>
      <xdr:row>39</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9639300" y="678510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75854</xdr:rowOff>
    </xdr:from>
    <xdr:ext cx="378565" cy="259045"/>
    <xdr:sp macro="" textlink="">
      <xdr:nvSpPr>
        <xdr:cNvPr id="302" name="労働費平均値テキスト">
          <a:extLst>
            <a:ext uri="{FF2B5EF4-FFF2-40B4-BE49-F238E27FC236}">
              <a16:creationId xmlns:a16="http://schemas.microsoft.com/office/drawing/2014/main" id="{00000000-0008-0000-0700-00002E010000}"/>
            </a:ext>
          </a:extLst>
        </xdr:cNvPr>
        <xdr:cNvSpPr txBox="1"/>
      </xdr:nvSpPr>
      <xdr:spPr>
        <a:xfrm>
          <a:off x="10528300" y="641950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52977</xdr:rowOff>
    </xdr:from>
    <xdr:to>
      <xdr:col>55</xdr:col>
      <xdr:colOff>50800</xdr:colOff>
      <xdr:row>38</xdr:row>
      <xdr:rowOff>154577</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10426700" y="6568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98226</xdr:rowOff>
    </xdr:from>
    <xdr:to>
      <xdr:col>50</xdr:col>
      <xdr:colOff>114300</xdr:colOff>
      <xdr:row>39</xdr:row>
      <xdr:rowOff>98552</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8750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55916</xdr:rowOff>
    </xdr:from>
    <xdr:to>
      <xdr:col>50</xdr:col>
      <xdr:colOff>165100</xdr:colOff>
      <xdr:row>38</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9588500" y="657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2593</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50017" y="6346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98226</xdr:rowOff>
    </xdr:from>
    <xdr:to>
      <xdr:col>45</xdr:col>
      <xdr:colOff>177800</xdr:colOff>
      <xdr:row>39</xdr:row>
      <xdr:rowOff>98552</xdr:rowOff>
    </xdr:to>
    <xdr:cxnSp macro="">
      <xdr:nvCxnSpPr>
        <xdr:cNvPr id="307" name="直線コネクタ 306">
          <a:extLst>
            <a:ext uri="{FF2B5EF4-FFF2-40B4-BE49-F238E27FC236}">
              <a16:creationId xmlns:a16="http://schemas.microsoft.com/office/drawing/2014/main" id="{00000000-0008-0000-0700-000033010000}"/>
            </a:ext>
          </a:extLst>
        </xdr:cNvPr>
        <xdr:cNvCxnSpPr/>
      </xdr:nvCxnSpPr>
      <xdr:spPr>
        <a:xfrm flipV="1">
          <a:off x="7861300" y="6784776"/>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86940</xdr:rowOff>
    </xdr:from>
    <xdr:to>
      <xdr:col>46</xdr:col>
      <xdr:colOff>38100</xdr:colOff>
      <xdr:row>39</xdr:row>
      <xdr:rowOff>17090</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8699500" y="660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33617</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61017" y="6377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98552</xdr:rowOff>
    </xdr:from>
    <xdr:to>
      <xdr:col>41</xdr:col>
      <xdr:colOff>50800</xdr:colOff>
      <xdr:row>39</xdr:row>
      <xdr:rowOff>98552</xdr:rowOff>
    </xdr:to>
    <xdr:cxnSp macro="">
      <xdr:nvCxnSpPr>
        <xdr:cNvPr id="310" name="直線コネクタ 309">
          <a:extLst>
            <a:ext uri="{FF2B5EF4-FFF2-40B4-BE49-F238E27FC236}">
              <a16:creationId xmlns:a16="http://schemas.microsoft.com/office/drawing/2014/main" id="{00000000-0008-0000-0700-000036010000}"/>
            </a:ext>
          </a:extLst>
        </xdr:cNvPr>
        <xdr:cNvCxnSpPr/>
      </xdr:nvCxnSpPr>
      <xdr:spPr>
        <a:xfrm>
          <a:off x="6972300" y="67851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44813</xdr:rowOff>
    </xdr:from>
    <xdr:to>
      <xdr:col>41</xdr:col>
      <xdr:colOff>101600</xdr:colOff>
      <xdr:row>38</xdr:row>
      <xdr:rowOff>146413</xdr:rowOff>
    </xdr:to>
    <xdr:sp macro="" textlink="">
      <xdr:nvSpPr>
        <xdr:cNvPr id="311" name="フローチャート: 判断 310">
          <a:extLst>
            <a:ext uri="{FF2B5EF4-FFF2-40B4-BE49-F238E27FC236}">
              <a16:creationId xmlns:a16="http://schemas.microsoft.com/office/drawing/2014/main" id="{00000000-0008-0000-0700-000037010000}"/>
            </a:ext>
          </a:extLst>
        </xdr:cNvPr>
        <xdr:cNvSpPr/>
      </xdr:nvSpPr>
      <xdr:spPr>
        <a:xfrm>
          <a:off x="7810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162940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2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92492</xdr:rowOff>
    </xdr:from>
    <xdr:to>
      <xdr:col>36</xdr:col>
      <xdr:colOff>165100</xdr:colOff>
      <xdr:row>39</xdr:row>
      <xdr:rowOff>22642</xdr:rowOff>
    </xdr:to>
    <xdr:sp macro="" textlink="">
      <xdr:nvSpPr>
        <xdr:cNvPr id="313" name="フローチャート: 判断 312">
          <a:extLst>
            <a:ext uri="{FF2B5EF4-FFF2-40B4-BE49-F238E27FC236}">
              <a16:creationId xmlns:a16="http://schemas.microsoft.com/office/drawing/2014/main" id="{00000000-0008-0000-0700-000039010000}"/>
            </a:ext>
          </a:extLst>
        </xdr:cNvPr>
        <xdr:cNvSpPr/>
      </xdr:nvSpPr>
      <xdr:spPr>
        <a:xfrm>
          <a:off x="6921500" y="660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39169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3017" y="638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47752</xdr:rowOff>
    </xdr:from>
    <xdr:to>
      <xdr:col>55</xdr:col>
      <xdr:colOff>50800</xdr:colOff>
      <xdr:row>39</xdr:row>
      <xdr:rowOff>149352</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104267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134129</xdr:rowOff>
    </xdr:from>
    <xdr:ext cx="249299" cy="259045"/>
    <xdr:sp macro="" textlink="">
      <xdr:nvSpPr>
        <xdr:cNvPr id="321" name="労働費該当値テキスト">
          <a:extLst>
            <a:ext uri="{FF2B5EF4-FFF2-40B4-BE49-F238E27FC236}">
              <a16:creationId xmlns:a16="http://schemas.microsoft.com/office/drawing/2014/main" id="{00000000-0008-0000-0700-000041010000}"/>
            </a:ext>
          </a:extLst>
        </xdr:cNvPr>
        <xdr:cNvSpPr txBox="1"/>
      </xdr:nvSpPr>
      <xdr:spPr>
        <a:xfrm>
          <a:off x="10528300" y="6649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47752</xdr:rowOff>
    </xdr:from>
    <xdr:to>
      <xdr:col>50</xdr:col>
      <xdr:colOff>165100</xdr:colOff>
      <xdr:row>39</xdr:row>
      <xdr:rowOff>149352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9588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140479</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9514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47426</xdr:rowOff>
    </xdr:from>
    <xdr:to>
      <xdr:col>46</xdr:col>
      <xdr:colOff>38100</xdr:colOff>
      <xdr:row>39</xdr:row>
      <xdr:rowOff>149026</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8699500" y="673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140153</xdr:rowOff>
    </xdr:from>
    <xdr:ext cx="249299"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8625650" y="68267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47752</xdr:rowOff>
    </xdr:from>
    <xdr:to>
      <xdr:col>41</xdr:col>
      <xdr:colOff>101600</xdr:colOff>
      <xdr:row>39</xdr:row>
      <xdr:rowOff>149352</xdr:rowOff>
    </xdr:to>
    <xdr:sp macro="" textlink="">
      <xdr:nvSpPr>
        <xdr:cNvPr id="326" name="楕円 325">
          <a:extLst>
            <a:ext uri="{FF2B5EF4-FFF2-40B4-BE49-F238E27FC236}">
              <a16:creationId xmlns:a16="http://schemas.microsoft.com/office/drawing/2014/main" id="{00000000-0008-0000-0700-000046010000}"/>
            </a:ext>
          </a:extLst>
        </xdr:cNvPr>
        <xdr:cNvSpPr/>
      </xdr:nvSpPr>
      <xdr:spPr>
        <a:xfrm>
          <a:off x="7810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140479</xdr:rowOff>
    </xdr:from>
    <xdr:ext cx="249299"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7736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47752</xdr:rowOff>
    </xdr:from>
    <xdr:to>
      <xdr:col>36</xdr:col>
      <xdr:colOff>165100</xdr:colOff>
      <xdr:row>39</xdr:row>
      <xdr:rowOff>149352</xdr:rowOff>
    </xdr:to>
    <xdr:sp macro="" textlink="">
      <xdr:nvSpPr>
        <xdr:cNvPr id="328" name="楕円 327">
          <a:extLst>
            <a:ext uri="{FF2B5EF4-FFF2-40B4-BE49-F238E27FC236}">
              <a16:creationId xmlns:a16="http://schemas.microsoft.com/office/drawing/2014/main" id="{00000000-0008-0000-0700-000048010000}"/>
            </a:ext>
          </a:extLst>
        </xdr:cNvPr>
        <xdr:cNvSpPr/>
      </xdr:nvSpPr>
      <xdr:spPr>
        <a:xfrm>
          <a:off x="6921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140479</xdr:rowOff>
    </xdr:from>
    <xdr:ext cx="249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847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7" name="正方形/長方形 336">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132741</xdr:rowOff>
    </xdr:from>
    <xdr:to>
      <xdr:col>54</xdr:col>
      <xdr:colOff>189865</xdr:colOff>
      <xdr:row>59</xdr:row>
      <xdr:rowOff>123978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876691"/>
          <a:ext cx="1270" cy="136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127805</xdr:rowOff>
    </xdr:from>
    <xdr:ext cx="534377"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4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123978</xdr:rowOff>
    </xdr:from>
    <xdr:to>
      <xdr:col>55</xdr:col>
      <xdr:colOff>88900</xdr:colOff>
      <xdr:row>59</xdr:row>
      <xdr:rowOff>123978</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39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79418</xdr:rowOff>
    </xdr:from>
    <xdr:ext cx="599010"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651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132741</xdr:rowOff>
    </xdr:from>
    <xdr:to>
      <xdr:col>55</xdr:col>
      <xdr:colOff>88900</xdr:colOff>
      <xdr:row>51</xdr:row>
      <xdr:rowOff>132741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8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167754</xdr:rowOff>
    </xdr:from>
    <xdr:to>
      <xdr:col>55</xdr:col>
      <xdr:colOff>0</xdr:colOff>
      <xdr:row>59</xdr:row>
      <xdr:rowOff>68974</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111854"/>
          <a:ext cx="838200" cy="72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103446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5331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80569</xdr:rowOff>
    </xdr:from>
    <xdr:to>
      <xdr:col>55</xdr:col>
      <xdr:colOff>50800</xdr:colOff>
      <xdr:row>57</xdr:row>
      <xdr:rowOff>10719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68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65278</xdr:rowOff>
    </xdr:from>
    <xdr:to>
      <xdr:col>50</xdr:col>
      <xdr:colOff>114300</xdr:colOff>
      <xdr:row>59</xdr:row>
      <xdr:rowOff>68974</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180828"/>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144373</xdr:rowOff>
    </xdr:from>
    <xdr:to>
      <xdr:col>50</xdr:col>
      <xdr:colOff>165100</xdr:colOff>
      <xdr:row>57</xdr:row>
      <xdr:rowOff>74523</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7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91050</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5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65278</xdr:rowOff>
    </xdr:from>
    <xdr:to>
      <xdr:col>45</xdr:col>
      <xdr:colOff>177800</xdr:colOff>
      <xdr:row>59</xdr:row>
      <xdr:rowOff>77419</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flipV="1">
          <a:off x="7861300" y="10180828"/>
          <a:ext cx="889000" cy="1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65430</xdr:rowOff>
    </xdr:from>
    <xdr:to>
      <xdr:col>46</xdr:col>
      <xdr:colOff>38100</xdr:colOff>
      <xdr:row>56</xdr:row>
      <xdr:rowOff>167030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666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12107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44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77419</xdr:rowOff>
    </xdr:from>
    <xdr:to>
      <xdr:col>41</xdr:col>
      <xdr:colOff>50800</xdr:colOff>
      <xdr:row>59</xdr:row>
      <xdr:rowOff>96660</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192969"/>
          <a:ext cx="889000" cy="1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45301</xdr:rowOff>
    </xdr:from>
    <xdr:to>
      <xdr:col>41</xdr:col>
      <xdr:colOff>101600</xdr:colOff>
      <xdr:row>55</xdr:row>
      <xdr:rowOff>146901</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47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163428</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250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100635</xdr:rowOff>
    </xdr:from>
    <xdr:to>
      <xdr:col>36</xdr:col>
      <xdr:colOff>165100</xdr:colOff>
      <xdr:row>56</xdr:row>
      <xdr:rowOff>30785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953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47312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30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116954</xdr:rowOff>
    </xdr:from>
    <xdr:to>
      <xdr:col>55</xdr:col>
      <xdr:colOff>50800</xdr:colOff>
      <xdr:row>59</xdr:row>
      <xdr:rowOff>47104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6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95381</xdr:rowOff>
    </xdr:from>
    <xdr:ext cx="534377"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3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18174</xdr:rowOff>
    </xdr:from>
    <xdr:to>
      <xdr:col>50</xdr:col>
      <xdr:colOff>165100</xdr:colOff>
      <xdr:row>59</xdr:row>
      <xdr:rowOff>119774</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1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110901</xdr:rowOff>
    </xdr:from>
    <xdr:ext cx="534377"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372111" y="1022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14478</xdr:rowOff>
    </xdr:from>
    <xdr:to>
      <xdr:col>46</xdr:col>
      <xdr:colOff>38100</xdr:colOff>
      <xdr:row>59</xdr:row>
      <xdr:rowOff>116078</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13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107205</xdr:rowOff>
    </xdr:from>
    <xdr:ext cx="534377"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483111" y="1022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26619</xdr:rowOff>
    </xdr:from>
    <xdr:to>
      <xdr:col>41</xdr:col>
      <xdr:colOff>101600</xdr:colOff>
      <xdr:row>59</xdr:row>
      <xdr:rowOff>128219</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1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119346</xdr:rowOff>
    </xdr:from>
    <xdr:ext cx="534377"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594111" y="10234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45860</xdr:rowOff>
    </xdr:from>
    <xdr:to>
      <xdr:col>36</xdr:col>
      <xdr:colOff>165100</xdr:colOff>
      <xdr:row>59</xdr:row>
      <xdr:rowOff>147460</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1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138587</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1025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1" name="商工費グラフ枠">
          <a:extLst>
            <a:ext uri="{FF2B5EF4-FFF2-40B4-BE49-F238E27FC236}">
              <a16:creationId xmlns:a16="http://schemas.microsoft.com/office/drawing/2014/main" id="{00000000-0008-0000-0700-00009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144081</xdr:rowOff>
    </xdr:from>
    <xdr:to>
      <xdr:col>54</xdr:col>
      <xdr:colOff>189865</xdr:colOff>
      <xdr:row>78</xdr:row>
      <xdr:rowOff>116763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10475595" y="12145581"/>
          <a:ext cx="1270" cy="134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120590</xdr:rowOff>
    </xdr:from>
    <xdr:ext cx="534377" cy="259045"/>
    <xdr:sp macro="" textlink="">
      <xdr:nvSpPr>
        <xdr:cNvPr id="413" name="商工費最小値テキスト">
          <a:extLst>
            <a:ext uri="{FF2B5EF4-FFF2-40B4-BE49-F238E27FC236}">
              <a16:creationId xmlns:a16="http://schemas.microsoft.com/office/drawing/2014/main" id="{00000000-0008-0000-0700-00009D010000}"/>
            </a:ext>
          </a:extLst>
        </xdr:cNvPr>
        <xdr:cNvSpPr txBox="1"/>
      </xdr:nvSpPr>
      <xdr:spPr>
        <a:xfrm>
          <a:off x="10528300" y="1349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116763</xdr:rowOff>
    </xdr:from>
    <xdr:to>
      <xdr:col>55</xdr:col>
      <xdr:colOff>88900</xdr:colOff>
      <xdr:row>78</xdr:row>
      <xdr:rowOff>116763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10388600" y="1348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90758</xdr:rowOff>
    </xdr:from>
    <xdr:ext cx="534377" cy="259045"/>
    <xdr:sp macro="" textlink="">
      <xdr:nvSpPr>
        <xdr:cNvPr id="415" name="商工費最大値テキスト">
          <a:extLst>
            <a:ext uri="{FF2B5EF4-FFF2-40B4-BE49-F238E27FC236}">
              <a16:creationId xmlns:a16="http://schemas.microsoft.com/office/drawing/2014/main" id="{00000000-0008-0000-0700-00009F010000}"/>
            </a:ext>
          </a:extLst>
        </xdr:cNvPr>
        <xdr:cNvSpPr txBox="1"/>
      </xdr:nvSpPr>
      <xdr:spPr>
        <a:xfrm>
          <a:off x="10528300" y="1192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144081</xdr:rowOff>
    </xdr:from>
    <xdr:to>
      <xdr:col>55</xdr:col>
      <xdr:colOff>88900</xdr:colOff>
      <xdr:row>70</xdr:row>
      <xdr:rowOff>144081</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10388600" y="12145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50279</xdr:rowOff>
    </xdr:from>
    <xdr:to>
      <xdr:col>55</xdr:col>
      <xdr:colOff>0</xdr:colOff>
      <xdr:row>76</xdr:row>
      <xdr:rowOff>30353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9639300" y="12909029"/>
          <a:ext cx="838200" cy="15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117911</xdr:rowOff>
    </xdr:from>
    <xdr:ext cx="534377" cy="259045"/>
    <xdr:sp macro="" textlink="">
      <xdr:nvSpPr>
        <xdr:cNvPr id="418" name="商工費平均値テキスト">
          <a:extLst>
            <a:ext uri="{FF2B5EF4-FFF2-40B4-BE49-F238E27FC236}">
              <a16:creationId xmlns:a16="http://schemas.microsoft.com/office/drawing/2014/main" id="{00000000-0008-0000-0700-0000A2010000}"/>
            </a:ext>
          </a:extLst>
        </xdr:cNvPr>
        <xdr:cNvSpPr txBox="1"/>
      </xdr:nvSpPr>
      <xdr:spPr>
        <a:xfrm>
          <a:off x="10528300" y="12633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95034</xdr:rowOff>
    </xdr:from>
    <xdr:to>
      <xdr:col>55</xdr:col>
      <xdr:colOff>50800</xdr:colOff>
      <xdr:row>75</xdr:row>
      <xdr:rowOff>25184</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10426700" y="1278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50279</xdr:rowOff>
    </xdr:from>
    <xdr:to>
      <xdr:col>50</xdr:col>
      <xdr:colOff>114300</xdr:colOff>
      <xdr:row>76</xdr:row>
      <xdr:rowOff>90551</xdr:rowOff>
    </xdr:to>
    <xdr:cxnSp macro="">
      <xdr:nvCxnSpPr>
        <xdr:cNvPr id="420" name="直線コネクタ 419">
          <a:extLst>
            <a:ext uri="{FF2B5EF4-FFF2-40B4-BE49-F238E27FC236}">
              <a16:creationId xmlns:a16="http://schemas.microsoft.com/office/drawing/2014/main" id="{00000000-0008-0000-0700-0000A4010000}"/>
            </a:ext>
          </a:extLst>
        </xdr:cNvPr>
        <xdr:cNvCxnSpPr/>
      </xdr:nvCxnSpPr>
      <xdr:spPr>
        <a:xfrm flipV="1">
          <a:off x="8750300" y="12909029"/>
          <a:ext cx="889000" cy="2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77241</xdr:rowOff>
    </xdr:from>
    <xdr:to>
      <xdr:col>50</xdr:col>
      <xdr:colOff>165100</xdr:colOff>
      <xdr:row>75</xdr:row>
      <xdr:rowOff>7391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95885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23918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90551</xdr:rowOff>
    </xdr:from>
    <xdr:to>
      <xdr:col>45</xdr:col>
      <xdr:colOff>177800</xdr:colOff>
      <xdr:row>76</xdr:row>
      <xdr:rowOff>117487</xdr:rowOff>
    </xdr:to>
    <xdr:cxnSp macro="">
      <xdr:nvCxnSpPr>
        <xdr:cNvPr id="423" name="直線コネクタ 422">
          <a:extLst>
            <a:ext uri="{FF2B5EF4-FFF2-40B4-BE49-F238E27FC236}">
              <a16:creationId xmlns:a16="http://schemas.microsoft.com/office/drawing/2014/main" id="{00000000-0008-0000-0700-0000A7010000}"/>
            </a:ext>
          </a:extLst>
        </xdr:cNvPr>
        <xdr:cNvCxnSpPr/>
      </xdr:nvCxnSpPr>
      <xdr:spPr>
        <a:xfrm flipV="1">
          <a:off x="7861300" y="13120751"/>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165633</xdr:rowOff>
    </xdr:from>
    <xdr:to>
      <xdr:col>46</xdr:col>
      <xdr:colOff>38100</xdr:colOff>
      <xdr:row>75</xdr:row>
      <xdr:rowOff>95783</xdr:rowOff>
    </xdr:to>
    <xdr:sp macro="" textlink="">
      <xdr:nvSpPr>
        <xdr:cNvPr id="424" name="フローチャート: 判断 423">
          <a:extLst>
            <a:ext uri="{FF2B5EF4-FFF2-40B4-BE49-F238E27FC236}">
              <a16:creationId xmlns:a16="http://schemas.microsoft.com/office/drawing/2014/main" id="{00000000-0008-0000-0700-0000A8010000}"/>
            </a:ext>
          </a:extLst>
        </xdr:cNvPr>
        <xdr:cNvSpPr/>
      </xdr:nvSpPr>
      <xdr:spPr>
        <a:xfrm>
          <a:off x="8699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112310</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117487</xdr:rowOff>
    </xdr:from>
    <xdr:to>
      <xdr:col>41</xdr:col>
      <xdr:colOff>50800</xdr:colOff>
      <xdr:row>78</xdr:row>
      <xdr:rowOff>123813</xdr:rowOff>
    </xdr:to>
    <xdr:cxnSp macro="">
      <xdr:nvCxnSpPr>
        <xdr:cNvPr id="426" name="直線コネクタ 425">
          <a:extLst>
            <a:ext uri="{FF2B5EF4-FFF2-40B4-BE49-F238E27FC236}">
              <a16:creationId xmlns:a16="http://schemas.microsoft.com/office/drawing/2014/main" id="{00000000-0008-0000-0700-0000AA010000}"/>
            </a:ext>
          </a:extLst>
        </xdr:cNvPr>
        <xdr:cNvCxnSpPr/>
      </xdr:nvCxnSpPr>
      <xdr:spPr>
        <a:xfrm flipV="1">
          <a:off x="6972300" y="13147687"/>
          <a:ext cx="889000" cy="34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132067</xdr:rowOff>
    </xdr:from>
    <xdr:to>
      <xdr:col>41</xdr:col>
      <xdr:colOff>101600</xdr:colOff>
      <xdr:row>75</xdr:row>
      <xdr:rowOff>62217</xdr:rowOff>
    </xdr:to>
    <xdr:sp macro="" textlink="">
      <xdr:nvSpPr>
        <xdr:cNvPr id="427" name="フローチャート: 判断 426">
          <a:extLst>
            <a:ext uri="{FF2B5EF4-FFF2-40B4-BE49-F238E27FC236}">
              <a16:creationId xmlns:a16="http://schemas.microsoft.com/office/drawing/2014/main" id="{00000000-0008-0000-0700-0000AB010000}"/>
            </a:ext>
          </a:extLst>
        </xdr:cNvPr>
        <xdr:cNvSpPr/>
      </xdr:nvSpPr>
      <xdr:spPr>
        <a:xfrm>
          <a:off x="7810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78744</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160032</xdr:rowOff>
    </xdr:from>
    <xdr:to>
      <xdr:col>36</xdr:col>
      <xdr:colOff>165100</xdr:colOff>
      <xdr:row>76</xdr:row>
      <xdr:rowOff>90182</xdr:rowOff>
    </xdr:to>
    <xdr:sp macro="" textlink="">
      <xdr:nvSpPr>
        <xdr:cNvPr id="429" name="フローチャート: 判断 428">
          <a:extLst>
            <a:ext uri="{FF2B5EF4-FFF2-40B4-BE49-F238E27FC236}">
              <a16:creationId xmlns:a16="http://schemas.microsoft.com/office/drawing/2014/main" id="{00000000-0008-0000-0700-0000AD010000}"/>
            </a:ext>
          </a:extLst>
        </xdr:cNvPr>
        <xdr:cNvSpPr/>
      </xdr:nvSpPr>
      <xdr:spPr>
        <a:xfrm>
          <a:off x="6921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106710</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151003</xdr:rowOff>
    </xdr:from>
    <xdr:to>
      <xdr:col>55</xdr:col>
      <xdr:colOff>50800</xdr:colOff>
      <xdr:row>76</xdr:row>
      <xdr:rowOff>81153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10426700" y="1300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129430</xdr:rowOff>
    </xdr:from>
    <xdr:ext cx="534377" cy="259045"/>
    <xdr:sp macro="" textlink="">
      <xdr:nvSpPr>
        <xdr:cNvPr id="437" name="商工費該当値テキスト">
          <a:extLst>
            <a:ext uri="{FF2B5EF4-FFF2-40B4-BE49-F238E27FC236}">
              <a16:creationId xmlns:a16="http://schemas.microsoft.com/office/drawing/2014/main" id="{00000000-0008-0000-0700-0000B5010000}"/>
            </a:ext>
          </a:extLst>
        </xdr:cNvPr>
        <xdr:cNvSpPr txBox="1"/>
      </xdr:nvSpPr>
      <xdr:spPr>
        <a:xfrm>
          <a:off x="10528300"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170929</xdr:rowOff>
    </xdr:from>
    <xdr:to>
      <xdr:col>50</xdr:col>
      <xdr:colOff>165100</xdr:colOff>
      <xdr:row>75</xdr:row>
      <xdr:rowOff>101079</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9588500" y="1285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92206</xdr:rowOff>
    </xdr:from>
    <xdr:ext cx="534377"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9372111" y="1295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39751</xdr:rowOff>
    </xdr:from>
    <xdr:to>
      <xdr:col>46</xdr:col>
      <xdr:colOff>38100</xdr:colOff>
      <xdr:row>76</xdr:row>
      <xdr:rowOff>141351</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8699500" y="1306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132478</xdr:rowOff>
    </xdr:from>
    <xdr:ext cx="534377"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8483111" y="1316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66687</xdr:rowOff>
    </xdr:from>
    <xdr:to>
      <xdr:col>41</xdr:col>
      <xdr:colOff>101600</xdr:colOff>
      <xdr:row>76</xdr:row>
      <xdr:rowOff>168287</xdr:rowOff>
    </xdr:to>
    <xdr:sp macro="" textlink="">
      <xdr:nvSpPr>
        <xdr:cNvPr id="442" name="楕円 441">
          <a:extLst>
            <a:ext uri="{FF2B5EF4-FFF2-40B4-BE49-F238E27FC236}">
              <a16:creationId xmlns:a16="http://schemas.microsoft.com/office/drawing/2014/main" id="{00000000-0008-0000-0700-0000BA010000}"/>
            </a:ext>
          </a:extLst>
        </xdr:cNvPr>
        <xdr:cNvSpPr/>
      </xdr:nvSpPr>
      <xdr:spPr>
        <a:xfrm>
          <a:off x="7810500" y="1309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159414</xdr:rowOff>
    </xdr:from>
    <xdr:ext cx="534377"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7594111" y="1318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73013</xdr:rowOff>
    </xdr:from>
    <xdr:to>
      <xdr:col>36</xdr:col>
      <xdr:colOff>165100</xdr:colOff>
      <xdr:row>79</xdr:row>
      <xdr:rowOff>3163</xdr:rowOff>
    </xdr:to>
    <xdr:sp macro="" textlink="">
      <xdr:nvSpPr>
        <xdr:cNvPr id="444" name="楕円 443">
          <a:extLst>
            <a:ext uri="{FF2B5EF4-FFF2-40B4-BE49-F238E27FC236}">
              <a16:creationId xmlns:a16="http://schemas.microsoft.com/office/drawing/2014/main" id="{00000000-0008-0000-0700-0000BC010000}"/>
            </a:ext>
          </a:extLst>
        </xdr:cNvPr>
        <xdr:cNvSpPr/>
      </xdr:nvSpPr>
      <xdr:spPr>
        <a:xfrm>
          <a:off x="6921500" y="13446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165740</xdr:rowOff>
    </xdr:from>
    <xdr:ext cx="534377"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705111" y="1353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土木費グラフ枠">
          <a:extLst>
            <a:ext uri="{FF2B5EF4-FFF2-40B4-BE49-F238E27FC236}">
              <a16:creationId xmlns:a16="http://schemas.microsoft.com/office/drawing/2014/main" id="{00000000-0008-0000-07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156211</xdr:rowOff>
    </xdr:from>
    <xdr:to>
      <xdr:col>54</xdr:col>
      <xdr:colOff>189865</xdr:colOff>
      <xdr:row>98</xdr:row>
      <xdr:rowOff>19774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10475595" y="15415261"/>
          <a:ext cx="1270" cy="140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23601</xdr:rowOff>
    </xdr:from>
    <xdr:ext cx="534377" cy="259045"/>
    <xdr:sp macro="" textlink="">
      <xdr:nvSpPr>
        <xdr:cNvPr id="470" name="土木費最小値テキスト">
          <a:extLst>
            <a:ext uri="{FF2B5EF4-FFF2-40B4-BE49-F238E27FC236}">
              <a16:creationId xmlns:a16="http://schemas.microsoft.com/office/drawing/2014/main" id="{00000000-0008-0000-0700-0000D6010000}"/>
            </a:ext>
          </a:extLst>
        </xdr:cNvPr>
        <xdr:cNvSpPr txBox="1"/>
      </xdr:nvSpPr>
      <xdr:spPr>
        <a:xfrm>
          <a:off x="10528300" y="168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19774</xdr:rowOff>
    </xdr:from>
    <xdr:to>
      <xdr:col>55</xdr:col>
      <xdr:colOff>88900</xdr:colOff>
      <xdr:row>98</xdr:row>
      <xdr:rowOff>19774</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10388600" y="1682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102888</xdr:rowOff>
    </xdr:from>
    <xdr:ext cx="599010" cy="259045"/>
    <xdr:sp macro="" textlink="">
      <xdr:nvSpPr>
        <xdr:cNvPr id="472" name="土木費最大値テキスト">
          <a:extLst>
            <a:ext uri="{FF2B5EF4-FFF2-40B4-BE49-F238E27FC236}">
              <a16:creationId xmlns:a16="http://schemas.microsoft.com/office/drawing/2014/main" id="{00000000-0008-0000-0700-0000D8010000}"/>
            </a:ext>
          </a:extLst>
        </xdr:cNvPr>
        <xdr:cNvSpPr txBox="1"/>
      </xdr:nvSpPr>
      <xdr:spPr>
        <a:xfrm>
          <a:off x="10528300" y="1519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126,200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156211</xdr:rowOff>
    </xdr:from>
    <xdr:to>
      <xdr:col>55</xdr:col>
      <xdr:colOff>88900</xdr:colOff>
      <xdr:row>89</xdr:row>
      <xdr:rowOff>156211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10388600" y="15415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148628</xdr:rowOff>
    </xdr:from>
    <xdr:to>
      <xdr:col>55</xdr:col>
      <xdr:colOff>0</xdr:colOff>
      <xdr:row>95</xdr:row>
      <xdr:rowOff>3544</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9639300" y="16264928"/>
          <a:ext cx="838200" cy="2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140225</xdr:rowOff>
    </xdr:from>
    <xdr:ext cx="534377" cy="259045"/>
    <xdr:sp macro="" textlink="">
      <xdr:nvSpPr>
        <xdr:cNvPr id="475" name="土木費平均値テキスト">
          <a:extLst>
            <a:ext uri="{FF2B5EF4-FFF2-40B4-BE49-F238E27FC236}">
              <a16:creationId xmlns:a16="http://schemas.microsoft.com/office/drawing/2014/main" id="{00000000-0008-0000-0700-0000DB010000}"/>
            </a:ext>
          </a:extLst>
        </xdr:cNvPr>
        <xdr:cNvSpPr txBox="1"/>
      </xdr:nvSpPr>
      <xdr:spPr>
        <a:xfrm>
          <a:off x="10528300" y="15913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117348</xdr:rowOff>
    </xdr:from>
    <xdr:to>
      <xdr:col>55</xdr:col>
      <xdr:colOff>50800</xdr:colOff>
      <xdr:row>94</xdr:row>
      <xdr:rowOff>47498</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10426700" y="160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148628</xdr:rowOff>
    </xdr:from>
    <xdr:to>
      <xdr:col>50</xdr:col>
      <xdr:colOff>114300</xdr:colOff>
      <xdr:row>95</xdr:row>
      <xdr:rowOff>105220</xdr:rowOff>
    </xdr:to>
    <xdr:cxnSp macro="">
      <xdr:nvCxnSpPr>
        <xdr:cNvPr id="477" name="直線コネクタ 476">
          <a:extLst>
            <a:ext uri="{FF2B5EF4-FFF2-40B4-BE49-F238E27FC236}">
              <a16:creationId xmlns:a16="http://schemas.microsoft.com/office/drawing/2014/main" id="{00000000-0008-0000-0700-0000DD010000}"/>
            </a:ext>
          </a:extLst>
        </xdr:cNvPr>
        <xdr:cNvCxnSpPr/>
      </xdr:nvCxnSpPr>
      <xdr:spPr>
        <a:xfrm flipV="1">
          <a:off x="8750300" y="16264928"/>
          <a:ext cx="889000" cy="1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23113</xdr:rowOff>
    </xdr:from>
    <xdr:to>
      <xdr:col>50</xdr:col>
      <xdr:colOff>165100</xdr:colOff>
      <xdr:row>94</xdr:row>
      <xdr:rowOff>124713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9588500" y="1613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141240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59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105220</xdr:rowOff>
    </xdr:from>
    <xdr:to>
      <xdr:col>45</xdr:col>
      <xdr:colOff>177800</xdr:colOff>
      <xdr:row>96</xdr:row>
      <xdr:rowOff>1829</xdr:rowOff>
    </xdr:to>
    <xdr:cxnSp macro="">
      <xdr:nvCxnSpPr>
        <xdr:cNvPr id="480" name="直線コネクタ 479">
          <a:extLst>
            <a:ext uri="{FF2B5EF4-FFF2-40B4-BE49-F238E27FC236}">
              <a16:creationId xmlns:a16="http://schemas.microsoft.com/office/drawing/2014/main" id="{00000000-0008-0000-0700-0000E0010000}"/>
            </a:ext>
          </a:extLst>
        </xdr:cNvPr>
        <xdr:cNvCxnSpPr/>
      </xdr:nvCxnSpPr>
      <xdr:spPr>
        <a:xfrm flipV="1">
          <a:off x="7861300" y="16392970"/>
          <a:ext cx="889000" cy="6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47143</xdr:rowOff>
    </xdr:from>
    <xdr:to>
      <xdr:col>46</xdr:col>
      <xdr:colOff>38100</xdr:colOff>
      <xdr:row>94</xdr:row>
      <xdr:rowOff>148743</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8699500" y="1616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165270</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93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1829</xdr:rowOff>
    </xdr:from>
    <xdr:to>
      <xdr:col>41</xdr:col>
      <xdr:colOff>50800</xdr:colOff>
      <xdr:row>96</xdr:row>
      <xdr:rowOff>27293</xdr:rowOff>
    </xdr:to>
    <xdr:cxnSp macro="">
      <xdr:nvCxnSpPr>
        <xdr:cNvPr id="483" name="直線コネクタ 482">
          <a:extLst>
            <a:ext uri="{FF2B5EF4-FFF2-40B4-BE49-F238E27FC236}">
              <a16:creationId xmlns:a16="http://schemas.microsoft.com/office/drawing/2014/main" id="{00000000-0008-0000-0700-0000E3010000}"/>
            </a:ext>
          </a:extLst>
        </xdr:cNvPr>
        <xdr:cNvCxnSpPr/>
      </xdr:nvCxnSpPr>
      <xdr:spPr>
        <a:xfrm flipV="1">
          <a:off x="6972300" y="16461029"/>
          <a:ext cx="889000" cy="2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109322</xdr:rowOff>
    </xdr:from>
    <xdr:to>
      <xdr:col>41</xdr:col>
      <xdr:colOff>101600</xdr:colOff>
      <xdr:row>95</xdr:row>
      <xdr:rowOff>39472</xdr:rowOff>
    </xdr:to>
    <xdr:sp macro="" textlink="">
      <xdr:nvSpPr>
        <xdr:cNvPr id="484" name="フローチャート: 判断 483">
          <a:extLst>
            <a:ext uri="{FF2B5EF4-FFF2-40B4-BE49-F238E27FC236}">
              <a16:creationId xmlns:a16="http://schemas.microsoft.com/office/drawing/2014/main" id="{00000000-0008-0000-0700-0000E4010000}"/>
            </a:ext>
          </a:extLst>
        </xdr:cNvPr>
        <xdr:cNvSpPr/>
      </xdr:nvSpPr>
      <xdr:spPr>
        <a:xfrm>
          <a:off x="7810500" y="1622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55999</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94111" y="1600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100597</xdr:rowOff>
    </xdr:from>
    <xdr:to>
      <xdr:col>36</xdr:col>
      <xdr:colOff>165100</xdr:colOff>
      <xdr:row>95</xdr:row>
      <xdr:rowOff>30747</xdr:rowOff>
    </xdr:to>
    <xdr:sp macro="" textlink="">
      <xdr:nvSpPr>
        <xdr:cNvPr id="486" name="フローチャート: 判断 485">
          <a:extLst>
            <a:ext uri="{FF2B5EF4-FFF2-40B4-BE49-F238E27FC236}">
              <a16:creationId xmlns:a16="http://schemas.microsoft.com/office/drawing/2014/main" id="{00000000-0008-0000-0700-0000E6010000}"/>
            </a:ext>
          </a:extLst>
        </xdr:cNvPr>
        <xdr:cNvSpPr/>
      </xdr:nvSpPr>
      <xdr:spPr>
        <a:xfrm>
          <a:off x="6921500" y="1621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47274</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05111" y="15992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124194</xdr:rowOff>
    </xdr:from>
    <xdr:to>
      <xdr:col>55</xdr:col>
      <xdr:colOff>50800</xdr:colOff>
      <xdr:row>95</xdr:row>
      <xdr:rowOff>54344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10426700" y="1624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102621</xdr:rowOff>
    </xdr:from>
    <xdr:ext cx="534377" cy="259045"/>
    <xdr:sp macro="" textlink="">
      <xdr:nvSpPr>
        <xdr:cNvPr id="494" name="土木費該当値テキスト">
          <a:extLst>
            <a:ext uri="{FF2B5EF4-FFF2-40B4-BE49-F238E27FC236}">
              <a16:creationId xmlns:a16="http://schemas.microsoft.com/office/drawing/2014/main" id="{00000000-0008-0000-0700-0000EE010000}"/>
            </a:ext>
          </a:extLst>
        </xdr:cNvPr>
        <xdr:cNvSpPr txBox="1"/>
      </xdr:nvSpPr>
      <xdr:spPr>
        <a:xfrm>
          <a:off x="10528300" y="162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97828</xdr:rowOff>
    </xdr:from>
    <xdr:to>
      <xdr:col>50</xdr:col>
      <xdr:colOff>165100</xdr:colOff>
      <xdr:row>95</xdr:row>
      <xdr:rowOff>27978</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9588500" y="162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19105</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9372111" y="1630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54420</xdr:rowOff>
    </xdr:from>
    <xdr:to>
      <xdr:col>46</xdr:col>
      <xdr:colOff>38100</xdr:colOff>
      <xdr:row>95</xdr:row>
      <xdr:rowOff>156020</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8699500" y="163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147147</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8483111" y="1643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122479</xdr:rowOff>
    </xdr:from>
    <xdr:to>
      <xdr:col>41</xdr:col>
      <xdr:colOff>101600</xdr:colOff>
      <xdr:row>96</xdr:row>
      <xdr:rowOff>52629</xdr:rowOff>
    </xdr:to>
    <xdr:sp macro="" textlink="">
      <xdr:nvSpPr>
        <xdr:cNvPr id="499" name="楕円 498">
          <a:extLst>
            <a:ext uri="{FF2B5EF4-FFF2-40B4-BE49-F238E27FC236}">
              <a16:creationId xmlns:a16="http://schemas.microsoft.com/office/drawing/2014/main" id="{00000000-0008-0000-0700-0000F3010000}"/>
            </a:ext>
          </a:extLst>
        </xdr:cNvPr>
        <xdr:cNvSpPr/>
      </xdr:nvSpPr>
      <xdr:spPr>
        <a:xfrm>
          <a:off x="7810500" y="1641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43756</xdr:rowOff>
    </xdr:from>
    <xdr:ext cx="534377"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7594111" y="16502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147943</xdr:rowOff>
    </xdr:from>
    <xdr:to>
      <xdr:col>36</xdr:col>
      <xdr:colOff>165100</xdr:colOff>
      <xdr:row>96</xdr:row>
      <xdr:rowOff>78093</xdr:rowOff>
    </xdr:to>
    <xdr:sp macro="" textlink="">
      <xdr:nvSpPr>
        <xdr:cNvPr id="501" name="楕円 500">
          <a:extLst>
            <a:ext uri="{FF2B5EF4-FFF2-40B4-BE49-F238E27FC236}">
              <a16:creationId xmlns:a16="http://schemas.microsoft.com/office/drawing/2014/main" id="{00000000-0008-0000-0700-0000F5010000}"/>
            </a:ext>
          </a:extLst>
        </xdr:cNvPr>
        <xdr:cNvSpPr/>
      </xdr:nvSpPr>
      <xdr:spPr>
        <a:xfrm>
          <a:off x="6921500" y="16435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69220</xdr:rowOff>
    </xdr:from>
    <xdr:ext cx="534377"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6705111" y="165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a:extLst>
            <a:ext uri="{FF2B5EF4-FFF2-40B4-BE49-F238E27FC236}">
              <a16:creationId xmlns:a16="http://schemas.microsoft.com/office/drawing/2014/main" id="{00000000-0008-0000-0700-00000C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74001</xdr:rowOff>
    </xdr:from>
    <xdr:to>
      <xdr:col>85</xdr:col>
      <xdr:colOff>126364</xdr:colOff>
      <xdr:row>39</xdr:row>
      <xdr:rowOff>39436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6317595" y="5388951"/>
          <a:ext cx="1269" cy="133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43263</xdr:rowOff>
    </xdr:from>
    <xdr:ext cx="534377" cy="259045"/>
    <xdr:sp macro="" textlink="">
      <xdr:nvSpPr>
        <xdr:cNvPr id="526" name="消防費最小値テキスト">
          <a:extLst>
            <a:ext uri="{FF2B5EF4-FFF2-40B4-BE49-F238E27FC236}">
              <a16:creationId xmlns:a16="http://schemas.microsoft.com/office/drawing/2014/main" id="{00000000-0008-0000-0700-00000E020000}"/>
            </a:ext>
          </a:extLst>
        </xdr:cNvPr>
        <xdr:cNvSpPr txBox="1"/>
      </xdr:nvSpPr>
      <xdr:spPr>
        <a:xfrm>
          <a:off x="16370300" y="672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39436</xdr:rowOff>
    </xdr:from>
    <xdr:to>
      <xdr:col>86</xdr:col>
      <xdr:colOff>25400</xdr:colOff>
      <xdr:row>39</xdr:row>
      <xdr:rowOff>39436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6230600" y="672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20678</xdr:rowOff>
    </xdr:from>
    <xdr:ext cx="534377" cy="259045"/>
    <xdr:sp macro="" textlink="">
      <xdr:nvSpPr>
        <xdr:cNvPr id="528" name="消防費最大値テキスト">
          <a:extLst>
            <a:ext uri="{FF2B5EF4-FFF2-40B4-BE49-F238E27FC236}">
              <a16:creationId xmlns:a16="http://schemas.microsoft.com/office/drawing/2014/main" id="{00000000-0008-0000-0700-000010020000}"/>
            </a:ext>
          </a:extLst>
        </xdr:cNvPr>
        <xdr:cNvSpPr txBox="1"/>
      </xdr:nvSpPr>
      <xdr:spPr>
        <a:xfrm>
          <a:off x="16370300" y="516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74001</xdr:rowOff>
    </xdr:from>
    <xdr:to>
      <xdr:col>86</xdr:col>
      <xdr:colOff>25400</xdr:colOff>
      <xdr:row>31</xdr:row>
      <xdr:rowOff>74001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6230600" y="5388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11638</xdr:rowOff>
    </xdr:from>
    <xdr:to>
      <xdr:col>85</xdr:col>
      <xdr:colOff>127000</xdr:colOff>
      <xdr:row>37</xdr:row>
      <xdr:rowOff>158628</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5481300" y="6183838"/>
          <a:ext cx="838200" cy="3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115938</xdr:rowOff>
    </xdr:from>
    <xdr:ext cx="534377" cy="259045"/>
    <xdr:sp macro="" textlink="">
      <xdr:nvSpPr>
        <xdr:cNvPr id="531" name="消防費平均値テキスト">
          <a:extLst>
            <a:ext uri="{FF2B5EF4-FFF2-40B4-BE49-F238E27FC236}">
              <a16:creationId xmlns:a16="http://schemas.microsoft.com/office/drawing/2014/main" id="{00000000-0008-0000-0700-000013020000}"/>
            </a:ext>
          </a:extLst>
        </xdr:cNvPr>
        <xdr:cNvSpPr txBox="1"/>
      </xdr:nvSpPr>
      <xdr:spPr>
        <a:xfrm>
          <a:off x="16370300" y="5945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93061</xdr:rowOff>
    </xdr:from>
    <xdr:to>
      <xdr:col>85</xdr:col>
      <xdr:colOff>177800</xdr:colOff>
      <xdr:row>36</xdr:row>
      <xdr:rowOff>23211</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6268700" y="609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94986</xdr:rowOff>
    </xdr:from>
    <xdr:to>
      <xdr:col>81</xdr:col>
      <xdr:colOff>50800</xdr:colOff>
      <xdr:row>37</xdr:row>
      <xdr:rowOff>158628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4592300" y="6438636"/>
          <a:ext cx="889000" cy="6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152268</xdr:rowOff>
    </xdr:from>
    <xdr:to>
      <xdr:col>81</xdr:col>
      <xdr:colOff>101600</xdr:colOff>
      <xdr:row>36</xdr:row>
      <xdr:rowOff>82418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54305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98945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592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94986</xdr:rowOff>
    </xdr:from>
    <xdr:to>
      <xdr:col>76</xdr:col>
      <xdr:colOff>114300</xdr:colOff>
      <xdr:row>38</xdr:row>
      <xdr:rowOff>45882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3703300" y="6438636"/>
          <a:ext cx="889000" cy="122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161961</xdr:rowOff>
    </xdr:from>
    <xdr:to>
      <xdr:col>76</xdr:col>
      <xdr:colOff>165100</xdr:colOff>
      <xdr:row>35</xdr:row>
      <xdr:rowOff>92111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4541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108638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22016</xdr:rowOff>
    </xdr:from>
    <xdr:to>
      <xdr:col>71</xdr:col>
      <xdr:colOff>177800</xdr:colOff>
      <xdr:row>38</xdr:row>
      <xdr:rowOff>45882</xdr:rowOff>
    </xdr:to>
    <xdr:cxnSp macro="">
      <xdr:nvCxnSpPr>
        <xdr:cNvPr id="539" name="直線コネクタ 538">
          <a:extLst>
            <a:ext uri="{FF2B5EF4-FFF2-40B4-BE49-F238E27FC236}">
              <a16:creationId xmlns:a16="http://schemas.microsoft.com/office/drawing/2014/main" id="{00000000-0008-0000-0700-00001B020000}"/>
            </a:ext>
          </a:extLst>
        </xdr:cNvPr>
        <xdr:cNvCxnSpPr/>
      </xdr:nvCxnSpPr>
      <xdr:spPr>
        <a:xfrm>
          <a:off x="12814300" y="6537116"/>
          <a:ext cx="889000" cy="2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107691</xdr:rowOff>
    </xdr:from>
    <xdr:to>
      <xdr:col>72</xdr:col>
      <xdr:colOff>38100</xdr:colOff>
      <xdr:row>36</xdr:row>
      <xdr:rowOff>37841</xdr:rowOff>
    </xdr:to>
    <xdr:sp macro="" textlink="">
      <xdr:nvSpPr>
        <xdr:cNvPr id="540" name="フローチャート: 判断 539">
          <a:extLst>
            <a:ext uri="{FF2B5EF4-FFF2-40B4-BE49-F238E27FC236}">
              <a16:creationId xmlns:a16="http://schemas.microsoft.com/office/drawing/2014/main" id="{00000000-0008-0000-0700-00001C020000}"/>
            </a:ext>
          </a:extLst>
        </xdr:cNvPr>
        <xdr:cNvSpPr/>
      </xdr:nvSpPr>
      <xdr:spPr>
        <a:xfrm>
          <a:off x="13652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54368</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588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113726</xdr:rowOff>
    </xdr:from>
    <xdr:to>
      <xdr:col>67</xdr:col>
      <xdr:colOff>101600</xdr:colOff>
      <xdr:row>36</xdr:row>
      <xdr:rowOff>43876</xdr:rowOff>
    </xdr:to>
    <xdr:sp macro="" textlink="">
      <xdr:nvSpPr>
        <xdr:cNvPr id="542" name="フローチャート: 判断 541">
          <a:extLst>
            <a:ext uri="{FF2B5EF4-FFF2-40B4-BE49-F238E27FC236}">
              <a16:creationId xmlns:a16="http://schemas.microsoft.com/office/drawing/2014/main" id="{00000000-0008-0000-0700-00001E020000}"/>
            </a:ext>
          </a:extLst>
        </xdr:cNvPr>
        <xdr:cNvSpPr/>
      </xdr:nvSpPr>
      <xdr:spPr>
        <a:xfrm>
          <a:off x="12763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60403</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588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132288</xdr:rowOff>
    </xdr:from>
    <xdr:to>
      <xdr:col>85</xdr:col>
      <xdr:colOff>177800</xdr:colOff>
      <xdr:row>36</xdr:row>
      <xdr:rowOff>62438</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6268700" y="613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110715</xdr:rowOff>
    </xdr:from>
    <xdr:ext cx="534377" cy="259045"/>
    <xdr:sp macro="" textlink="">
      <xdr:nvSpPr>
        <xdr:cNvPr id="550" name="消防費該当値テキスト">
          <a:extLst>
            <a:ext uri="{FF2B5EF4-FFF2-40B4-BE49-F238E27FC236}">
              <a16:creationId xmlns:a16="http://schemas.microsoft.com/office/drawing/2014/main" id="{00000000-0008-0000-0700-000026020000}"/>
            </a:ext>
          </a:extLst>
        </xdr:cNvPr>
        <xdr:cNvSpPr txBox="1"/>
      </xdr:nvSpPr>
      <xdr:spPr>
        <a:xfrm>
          <a:off x="16370300" y="611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107828</xdr:rowOff>
    </xdr:from>
    <xdr:to>
      <xdr:col>81</xdr:col>
      <xdr:colOff>101600</xdr:colOff>
      <xdr:row>38</xdr:row>
      <xdr:rowOff>37978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5430500" y="645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29105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5214111" y="65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44186</xdr:rowOff>
    </xdr:from>
    <xdr:to>
      <xdr:col>76</xdr:col>
      <xdr:colOff>165100</xdr:colOff>
      <xdr:row>37</xdr:row>
      <xdr:rowOff>145786</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4541500" y="638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136913</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4325111" y="648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166532</xdr:rowOff>
    </xdr:from>
    <xdr:to>
      <xdr:col>72</xdr:col>
      <xdr:colOff>38100</xdr:colOff>
      <xdr:row>38</xdr:row>
      <xdr:rowOff>96682</xdr:rowOff>
    </xdr:to>
    <xdr:sp macro="" textlink="">
      <xdr:nvSpPr>
        <xdr:cNvPr id="555" name="楕円 554">
          <a:extLst>
            <a:ext uri="{FF2B5EF4-FFF2-40B4-BE49-F238E27FC236}">
              <a16:creationId xmlns:a16="http://schemas.microsoft.com/office/drawing/2014/main" id="{00000000-0008-0000-0700-00002B020000}"/>
            </a:ext>
          </a:extLst>
        </xdr:cNvPr>
        <xdr:cNvSpPr/>
      </xdr:nvSpPr>
      <xdr:spPr>
        <a:xfrm>
          <a:off x="13652500" y="651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87809</xdr:rowOff>
    </xdr:from>
    <xdr:ext cx="534377"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3436111" y="660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142667</xdr:rowOff>
    </xdr:from>
    <xdr:to>
      <xdr:col>67</xdr:col>
      <xdr:colOff>101600</xdr:colOff>
      <xdr:row>38</xdr:row>
      <xdr:rowOff>72817</xdr:rowOff>
    </xdr:to>
    <xdr:sp macro="" textlink="">
      <xdr:nvSpPr>
        <xdr:cNvPr id="557" name="楕円 556">
          <a:extLst>
            <a:ext uri="{FF2B5EF4-FFF2-40B4-BE49-F238E27FC236}">
              <a16:creationId xmlns:a16="http://schemas.microsoft.com/office/drawing/2014/main" id="{00000000-0008-0000-0700-00002D020000}"/>
            </a:ext>
          </a:extLst>
        </xdr:cNvPr>
        <xdr:cNvSpPr/>
      </xdr:nvSpPr>
      <xdr:spPr>
        <a:xfrm>
          <a:off x="12763500" y="648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63943</xdr:rowOff>
    </xdr:from>
    <xdr:ext cx="534377"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547111" y="657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6" name="教育費グラフ枠">
          <a:extLst>
            <a:ext uri="{FF2B5EF4-FFF2-40B4-BE49-F238E27FC236}">
              <a16:creationId xmlns:a16="http://schemas.microsoft.com/office/drawing/2014/main" id="{00000000-0008-0000-0700-00004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118611</xdr:rowOff>
    </xdr:from>
    <xdr:to>
      <xdr:col>85</xdr:col>
      <xdr:colOff>126364</xdr:colOff>
      <xdr:row>58</xdr:row>
      <xdr:rowOff>157340</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6317595" y="8691111"/>
          <a:ext cx="1269" cy="1410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161167</xdr:rowOff>
    </xdr:from>
    <xdr:ext cx="534377" cy="259045"/>
    <xdr:sp macro="" textlink="">
      <xdr:nvSpPr>
        <xdr:cNvPr id="588" name="教育費最小値テキスト">
          <a:extLst>
            <a:ext uri="{FF2B5EF4-FFF2-40B4-BE49-F238E27FC236}">
              <a16:creationId xmlns:a16="http://schemas.microsoft.com/office/drawing/2014/main" id="{00000000-0008-0000-0700-00004C020000}"/>
            </a:ext>
          </a:extLst>
        </xdr:cNvPr>
        <xdr:cNvSpPr txBox="1"/>
      </xdr:nvSpPr>
      <xdr:spPr>
        <a:xfrm>
          <a:off x="16370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157340</xdr:rowOff>
    </xdr:from>
    <xdr:to>
      <xdr:col>86</xdr:col>
      <xdr:colOff>25400</xdr:colOff>
      <xdr:row>58</xdr:row>
      <xdr:rowOff>157340</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a:off x="16230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65288</xdr:rowOff>
    </xdr:from>
    <xdr:ext cx="599010" cy="259045"/>
    <xdr:sp macro="" textlink="">
      <xdr:nvSpPr>
        <xdr:cNvPr id="590" name="教育費最大値テキスト">
          <a:extLst>
            <a:ext uri="{FF2B5EF4-FFF2-40B4-BE49-F238E27FC236}">
              <a16:creationId xmlns:a16="http://schemas.microsoft.com/office/drawing/2014/main" id="{00000000-0008-0000-0700-00004E020000}"/>
            </a:ext>
          </a:extLst>
        </xdr:cNvPr>
        <xdr:cNvSpPr txBox="1"/>
      </xdr:nvSpPr>
      <xdr:spPr>
        <a:xfrm>
          <a:off x="16370300" y="846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118611</xdr:rowOff>
    </xdr:from>
    <xdr:to>
      <xdr:col>86</xdr:col>
      <xdr:colOff>25400</xdr:colOff>
      <xdr:row>50</xdr:row>
      <xdr:rowOff>118611</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6230600" y="869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165198</xdr:rowOff>
    </xdr:from>
    <xdr:to>
      <xdr:col>85</xdr:col>
      <xdr:colOff>127000</xdr:colOff>
      <xdr:row>58</xdr:row>
      <xdr:rowOff>51022</xdr:rowOff>
    </xdr:to>
    <xdr:cxnSp macro="">
      <xdr:nvCxnSpPr>
        <xdr:cNvPr id="592" name="直線コネクタ 591">
          <a:extLst>
            <a:ext uri="{FF2B5EF4-FFF2-40B4-BE49-F238E27FC236}">
              <a16:creationId xmlns:a16="http://schemas.microsoft.com/office/drawing/2014/main" id="{00000000-0008-0000-0700-000050020000}"/>
            </a:ext>
          </a:extLst>
        </xdr:cNvPr>
        <xdr:cNvCxnSpPr/>
      </xdr:nvCxnSpPr>
      <xdr:spPr>
        <a:xfrm flipV="1">
          <a:off x="15481300" y="9937848"/>
          <a:ext cx="838200" cy="57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38368</xdr:rowOff>
    </xdr:from>
    <xdr:ext cx="534377" cy="259045"/>
    <xdr:sp macro="" textlink="">
      <xdr:nvSpPr>
        <xdr:cNvPr id="593" name="教育費平均値テキスト">
          <a:extLst>
            <a:ext uri="{FF2B5EF4-FFF2-40B4-BE49-F238E27FC236}">
              <a16:creationId xmlns:a16="http://schemas.microsoft.com/office/drawing/2014/main" id="{00000000-0008-0000-0700-000051020000}"/>
            </a:ext>
          </a:extLst>
        </xdr:cNvPr>
        <xdr:cNvSpPr txBox="1"/>
      </xdr:nvSpPr>
      <xdr:spPr>
        <a:xfrm>
          <a:off x="16370300" y="9468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15491</xdr:rowOff>
    </xdr:from>
    <xdr:to>
      <xdr:col>85</xdr:col>
      <xdr:colOff>177800</xdr:colOff>
      <xdr:row>56</xdr:row>
      <xdr:rowOff>117091</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6268700" y="96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19361</xdr:rowOff>
    </xdr:from>
    <xdr:to>
      <xdr:col>81</xdr:col>
      <xdr:colOff>50800</xdr:colOff>
      <xdr:row>58</xdr:row>
      <xdr:rowOff>51022</xdr:rowOff>
    </xdr:to>
    <xdr:cxnSp macro="">
      <xdr:nvCxnSpPr>
        <xdr:cNvPr id="595" name="直線コネクタ 594">
          <a:extLst>
            <a:ext uri="{FF2B5EF4-FFF2-40B4-BE49-F238E27FC236}">
              <a16:creationId xmlns:a16="http://schemas.microsoft.com/office/drawing/2014/main" id="{00000000-0008-0000-0700-000053020000}"/>
            </a:ext>
          </a:extLst>
        </xdr:cNvPr>
        <xdr:cNvCxnSpPr/>
      </xdr:nvCxnSpPr>
      <xdr:spPr>
        <a:xfrm>
          <a:off x="14592300" y="9963461"/>
          <a:ext cx="889000" cy="3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87319</xdr:rowOff>
    </xdr:from>
    <xdr:to>
      <xdr:col>81</xdr:col>
      <xdr:colOff>101600</xdr:colOff>
      <xdr:row>58</xdr:row>
      <xdr:rowOff>17469</xdr:rowOff>
    </xdr:to>
    <xdr:sp macro="" textlink="">
      <xdr:nvSpPr>
        <xdr:cNvPr id="596" name="フローチャート: 判断 595">
          <a:extLst>
            <a:ext uri="{FF2B5EF4-FFF2-40B4-BE49-F238E27FC236}">
              <a16:creationId xmlns:a16="http://schemas.microsoft.com/office/drawing/2014/main" id="{00000000-0008-0000-0700-000054020000}"/>
            </a:ext>
          </a:extLst>
        </xdr:cNvPr>
        <xdr:cNvSpPr/>
      </xdr:nvSpPr>
      <xdr:spPr>
        <a:xfrm>
          <a:off x="15430500" y="98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33996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963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162236</xdr:rowOff>
    </xdr:from>
    <xdr:to>
      <xdr:col>76</xdr:col>
      <xdr:colOff>114300</xdr:colOff>
      <xdr:row>58</xdr:row>
      <xdr:rowOff>19361</xdr:rowOff>
    </xdr:to>
    <xdr:cxnSp macro="">
      <xdr:nvCxnSpPr>
        <xdr:cNvPr id="598" name="直線コネクタ 597">
          <a:extLst>
            <a:ext uri="{FF2B5EF4-FFF2-40B4-BE49-F238E27FC236}">
              <a16:creationId xmlns:a16="http://schemas.microsoft.com/office/drawing/2014/main" id="{00000000-0008-0000-0700-000056020000}"/>
            </a:ext>
          </a:extLst>
        </xdr:cNvPr>
        <xdr:cNvCxnSpPr/>
      </xdr:nvCxnSpPr>
      <xdr:spPr>
        <a:xfrm>
          <a:off x="13703300" y="99348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113541</xdr:rowOff>
    </xdr:from>
    <xdr:to>
      <xdr:col>76</xdr:col>
      <xdr:colOff>165100</xdr:colOff>
      <xdr:row>58</xdr:row>
      <xdr:rowOff>43691</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4541500" y="988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60218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66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162236</xdr:rowOff>
    </xdr:from>
    <xdr:to>
      <xdr:col>71</xdr:col>
      <xdr:colOff>177800</xdr:colOff>
      <xdr:row>58</xdr:row>
      <xdr:rowOff>42773</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flipV="1">
          <a:off x="12814300" y="9934886"/>
          <a:ext cx="889000" cy="5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22682</xdr:rowOff>
    </xdr:from>
    <xdr:to>
      <xdr:col>72</xdr:col>
      <xdr:colOff>38100</xdr:colOff>
      <xdr:row>57</xdr:row>
      <xdr:rowOff>124282</xdr:rowOff>
    </xdr:to>
    <xdr:sp macro="" textlink="">
      <xdr:nvSpPr>
        <xdr:cNvPr id="602" name="フローチャート: 判断 601">
          <a:extLst>
            <a:ext uri="{FF2B5EF4-FFF2-40B4-BE49-F238E27FC236}">
              <a16:creationId xmlns:a16="http://schemas.microsoft.com/office/drawing/2014/main" id="{00000000-0008-0000-0700-00005A020000}"/>
            </a:ext>
          </a:extLst>
        </xdr:cNvPr>
        <xdr:cNvSpPr/>
      </xdr:nvSpPr>
      <xdr:spPr>
        <a:xfrm>
          <a:off x="13652500" y="979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140809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57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13881</xdr:rowOff>
    </xdr:from>
    <xdr:to>
      <xdr:col>67</xdr:col>
      <xdr:colOff>101600</xdr:colOff>
      <xdr:row>57</xdr:row>
      <xdr:rowOff>115481</xdr:rowOff>
    </xdr:to>
    <xdr:sp macro="" textlink="">
      <xdr:nvSpPr>
        <xdr:cNvPr id="604" name="フローチャート: 判断 603">
          <a:extLst>
            <a:ext uri="{FF2B5EF4-FFF2-40B4-BE49-F238E27FC236}">
              <a16:creationId xmlns:a16="http://schemas.microsoft.com/office/drawing/2014/main" id="{00000000-0008-0000-0700-00005C020000}"/>
            </a:ext>
          </a:extLst>
        </xdr:cNvPr>
        <xdr:cNvSpPr/>
      </xdr:nvSpPr>
      <xdr:spPr>
        <a:xfrm>
          <a:off x="12763500" y="9786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132008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56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114398</xdr:rowOff>
    </xdr:from>
    <xdr:to>
      <xdr:col>85</xdr:col>
      <xdr:colOff>177800</xdr:colOff>
      <xdr:row>58</xdr:row>
      <xdr:rowOff>44548</xdr:rowOff>
    </xdr:to>
    <xdr:sp macro="" textlink="">
      <xdr:nvSpPr>
        <xdr:cNvPr id="611" name="楕円 610">
          <a:extLst>
            <a:ext uri="{FF2B5EF4-FFF2-40B4-BE49-F238E27FC236}">
              <a16:creationId xmlns:a16="http://schemas.microsoft.com/office/drawing/2014/main" id="{00000000-0008-0000-0700-000063020000}"/>
            </a:ext>
          </a:extLst>
        </xdr:cNvPr>
        <xdr:cNvSpPr/>
      </xdr:nvSpPr>
      <xdr:spPr>
        <a:xfrm>
          <a:off x="16268700" y="988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92825</xdr:rowOff>
    </xdr:from>
    <xdr:ext cx="534377" cy="259045"/>
    <xdr:sp macro="" textlink="">
      <xdr:nvSpPr>
        <xdr:cNvPr id="612" name="教育費該当値テキスト">
          <a:extLst>
            <a:ext uri="{FF2B5EF4-FFF2-40B4-BE49-F238E27FC236}">
              <a16:creationId xmlns:a16="http://schemas.microsoft.com/office/drawing/2014/main" id="{00000000-0008-0000-0700-000064020000}"/>
            </a:ext>
          </a:extLst>
        </xdr:cNvPr>
        <xdr:cNvSpPr txBox="1"/>
      </xdr:nvSpPr>
      <xdr:spPr>
        <a:xfrm>
          <a:off x="16370300" y="98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222</xdr:rowOff>
    </xdr:from>
    <xdr:to>
      <xdr:col>81</xdr:col>
      <xdr:colOff>101600</xdr:colOff>
      <xdr:row>58</xdr:row>
      <xdr:rowOff>101822</xdr:rowOff>
    </xdr:to>
    <xdr:sp macro="" textlink="">
      <xdr:nvSpPr>
        <xdr:cNvPr id="613" name="楕円 612">
          <a:extLst>
            <a:ext uri="{FF2B5EF4-FFF2-40B4-BE49-F238E27FC236}">
              <a16:creationId xmlns:a16="http://schemas.microsoft.com/office/drawing/2014/main" id="{00000000-0008-0000-0700-000065020000}"/>
            </a:ext>
          </a:extLst>
        </xdr:cNvPr>
        <xdr:cNvSpPr/>
      </xdr:nvSpPr>
      <xdr:spPr>
        <a:xfrm>
          <a:off x="15430500" y="9944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92949</xdr:rowOff>
    </xdr:from>
    <xdr:ext cx="534377"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5214111" y="10037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140011</xdr:rowOff>
    </xdr:from>
    <xdr:to>
      <xdr:col>76</xdr:col>
      <xdr:colOff>165100</xdr:colOff>
      <xdr:row>58</xdr:row>
      <xdr:rowOff>70161</xdr:rowOff>
    </xdr:to>
    <xdr:sp macro="" textlink="">
      <xdr:nvSpPr>
        <xdr:cNvPr id="615" name="楕円 614">
          <a:extLst>
            <a:ext uri="{FF2B5EF4-FFF2-40B4-BE49-F238E27FC236}">
              <a16:creationId xmlns:a16="http://schemas.microsoft.com/office/drawing/2014/main" id="{00000000-0008-0000-0700-000067020000}"/>
            </a:ext>
          </a:extLst>
        </xdr:cNvPr>
        <xdr:cNvSpPr/>
      </xdr:nvSpPr>
      <xdr:spPr>
        <a:xfrm>
          <a:off x="14541500" y="991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61288</xdr:rowOff>
    </xdr:from>
    <xdr:ext cx="534377"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4325111" y="1000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111436</xdr:rowOff>
    </xdr:from>
    <xdr:to>
      <xdr:col>72</xdr:col>
      <xdr:colOff>38100</xdr:colOff>
      <xdr:row>58</xdr:row>
      <xdr:rowOff>41586</xdr:rowOff>
    </xdr:to>
    <xdr:sp macro="" textlink="">
      <xdr:nvSpPr>
        <xdr:cNvPr id="617" name="楕円 616">
          <a:extLst>
            <a:ext uri="{FF2B5EF4-FFF2-40B4-BE49-F238E27FC236}">
              <a16:creationId xmlns:a16="http://schemas.microsoft.com/office/drawing/2014/main" id="{00000000-0008-0000-0700-000069020000}"/>
            </a:ext>
          </a:extLst>
        </xdr:cNvPr>
        <xdr:cNvSpPr/>
      </xdr:nvSpPr>
      <xdr:spPr>
        <a:xfrm>
          <a:off x="13652500" y="988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32713</xdr:rowOff>
    </xdr:from>
    <xdr:ext cx="534377"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3436111" y="99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163423</xdr:rowOff>
    </xdr:from>
    <xdr:to>
      <xdr:col>67</xdr:col>
      <xdr:colOff>101600</xdr:colOff>
      <xdr:row>58</xdr:row>
      <xdr:rowOff>93573</xdr:rowOff>
    </xdr:to>
    <xdr:sp macro="" textlink="">
      <xdr:nvSpPr>
        <xdr:cNvPr id="619" name="楕円 618">
          <a:extLst>
            <a:ext uri="{FF2B5EF4-FFF2-40B4-BE49-F238E27FC236}">
              <a16:creationId xmlns:a16="http://schemas.microsoft.com/office/drawing/2014/main" id="{00000000-0008-0000-0700-00006B020000}"/>
            </a:ext>
          </a:extLst>
        </xdr:cNvPr>
        <xdr:cNvSpPr/>
      </xdr:nvSpPr>
      <xdr:spPr>
        <a:xfrm>
          <a:off x="12763500" y="99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84700</xdr:rowOff>
    </xdr:from>
    <xdr:ext cx="534377"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547111" y="1002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8" name="正方形/長方形 627">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a:extLst>
            <a:ext uri="{FF2B5EF4-FFF2-40B4-BE49-F238E27FC236}">
              <a16:creationId xmlns:a16="http://schemas.microsoft.com/office/drawing/2014/main" id="{00000000-0008-0000-0700-00008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77338</xdr:rowOff>
    </xdr:from>
    <xdr:to>
      <xdr:col>85</xdr:col>
      <xdr:colOff>126364</xdr:colOff>
      <xdr:row>78</xdr:row>
      <xdr:rowOff>139609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6317595" y="12250288"/>
          <a:ext cx="1269" cy="126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143436</xdr:rowOff>
    </xdr:from>
    <xdr:ext cx="249299" cy="259045"/>
    <xdr:sp macro="" textlink="">
      <xdr:nvSpPr>
        <xdr:cNvPr id="643" name="災害復旧費最小値テキスト">
          <a:extLst>
            <a:ext uri="{FF2B5EF4-FFF2-40B4-BE49-F238E27FC236}">
              <a16:creationId xmlns:a16="http://schemas.microsoft.com/office/drawing/2014/main" id="{00000000-0008-0000-0700-000083020000}"/>
            </a:ext>
          </a:extLst>
        </xdr:cNvPr>
        <xdr:cNvSpPr txBox="1"/>
      </xdr:nvSpPr>
      <xdr:spPr>
        <a:xfrm>
          <a:off x="16370300" y="135165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139609</xdr:rowOff>
    </xdr:from>
    <xdr:to>
      <xdr:col>86</xdr:col>
      <xdr:colOff>25400</xdr:colOff>
      <xdr:row>78</xdr:row>
      <xdr:rowOff>139609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6230600" y="13512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24015</xdr:rowOff>
    </xdr:from>
    <xdr:ext cx="534377" cy="259045"/>
    <xdr:sp macro="" textlink="">
      <xdr:nvSpPr>
        <xdr:cNvPr id="645" name="災害復旧費最大値テキスト">
          <a:extLst>
            <a:ext uri="{FF2B5EF4-FFF2-40B4-BE49-F238E27FC236}">
              <a16:creationId xmlns:a16="http://schemas.microsoft.com/office/drawing/2014/main" id="{00000000-0008-0000-0700-000085020000}"/>
            </a:ext>
          </a:extLst>
        </xdr:cNvPr>
        <xdr:cNvSpPr txBox="1"/>
      </xdr:nvSpPr>
      <xdr:spPr>
        <a:xfrm>
          <a:off x="16370300" y="1202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77338</xdr:rowOff>
    </xdr:from>
    <xdr:to>
      <xdr:col>86</xdr:col>
      <xdr:colOff>25400</xdr:colOff>
      <xdr:row>71</xdr:row>
      <xdr:rowOff>77338</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a:off x="16230600" y="1225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24989</xdr:rowOff>
    </xdr:from>
    <xdr:to>
      <xdr:col>85</xdr:col>
      <xdr:colOff>127000</xdr:colOff>
      <xdr:row>78</xdr:row>
      <xdr:rowOff>75006</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5481300" y="13398089"/>
          <a:ext cx="838200" cy="5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120693</xdr:rowOff>
    </xdr:from>
    <xdr:ext cx="469744" cy="259045"/>
    <xdr:sp macro="" textlink="">
      <xdr:nvSpPr>
        <xdr:cNvPr id="648" name="災害復旧費平均値テキスト">
          <a:extLst>
            <a:ext uri="{FF2B5EF4-FFF2-40B4-BE49-F238E27FC236}">
              <a16:creationId xmlns:a16="http://schemas.microsoft.com/office/drawing/2014/main" id="{00000000-0008-0000-0700-000088020000}"/>
            </a:ext>
          </a:extLst>
        </xdr:cNvPr>
        <xdr:cNvSpPr txBox="1"/>
      </xdr:nvSpPr>
      <xdr:spPr>
        <a:xfrm>
          <a:off x="16370300" y="129794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97816</xdr:rowOff>
    </xdr:from>
    <xdr:to>
      <xdr:col>85</xdr:col>
      <xdr:colOff>177800</xdr:colOff>
      <xdr:row>77</xdr:row>
      <xdr:rowOff>27966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6268700" y="1312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75006</xdr:rowOff>
    </xdr:from>
    <xdr:to>
      <xdr:col>81</xdr:col>
      <xdr:colOff>50800</xdr:colOff>
      <xdr:row>78</xdr:row>
      <xdr:rowOff>99467</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4592300" y="13448106"/>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90134</xdr:rowOff>
    </xdr:from>
    <xdr:to>
      <xdr:col>81</xdr:col>
      <xdr:colOff>101600</xdr:colOff>
      <xdr:row>77</xdr:row>
      <xdr:rowOff>20284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5430500" y="1312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36812</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246428" y="1289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63440</xdr:rowOff>
    </xdr:from>
    <xdr:to>
      <xdr:col>76</xdr:col>
      <xdr:colOff>114300</xdr:colOff>
      <xdr:row>78</xdr:row>
      <xdr:rowOff>99467</xdr:rowOff>
    </xdr:to>
    <xdr:cxnSp macro="">
      <xdr:nvCxnSpPr>
        <xdr:cNvPr id="653" name="直線コネクタ 652">
          <a:extLst>
            <a:ext uri="{FF2B5EF4-FFF2-40B4-BE49-F238E27FC236}">
              <a16:creationId xmlns:a16="http://schemas.microsoft.com/office/drawing/2014/main" id="{00000000-0008-0000-0700-00008D020000}"/>
            </a:ext>
          </a:extLst>
        </xdr:cNvPr>
        <xdr:cNvCxnSpPr/>
      </xdr:nvCxnSpPr>
      <xdr:spPr>
        <a:xfrm>
          <a:off x="13703300" y="13436540"/>
          <a:ext cx="8890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156200</xdr:rowOff>
    </xdr:from>
    <xdr:to>
      <xdr:col>76</xdr:col>
      <xdr:colOff>165100</xdr:colOff>
      <xdr:row>77</xdr:row>
      <xdr:rowOff>86350</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4541500" y="1318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102877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296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63440</xdr:rowOff>
    </xdr:from>
    <xdr:to>
      <xdr:col>71</xdr:col>
      <xdr:colOff>177800</xdr:colOff>
      <xdr:row>78</xdr:row>
      <xdr:rowOff>107513</xdr:rowOff>
    </xdr:to>
    <xdr:cxnSp macro="">
      <xdr:nvCxnSpPr>
        <xdr:cNvPr id="656" name="直線コネクタ 655">
          <a:extLst>
            <a:ext uri="{FF2B5EF4-FFF2-40B4-BE49-F238E27FC236}">
              <a16:creationId xmlns:a16="http://schemas.microsoft.com/office/drawing/2014/main" id="{00000000-0008-0000-0700-000090020000}"/>
            </a:ext>
          </a:extLst>
        </xdr:cNvPr>
        <xdr:cNvCxnSpPr/>
      </xdr:nvCxnSpPr>
      <xdr:spPr>
        <a:xfrm flipV="1">
          <a:off x="12814300" y="13436540"/>
          <a:ext cx="889000" cy="4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98547</xdr:rowOff>
    </xdr:from>
    <xdr:to>
      <xdr:col>72</xdr:col>
      <xdr:colOff>38100</xdr:colOff>
      <xdr:row>77</xdr:row>
      <xdr:rowOff>28697</xdr:rowOff>
    </xdr:to>
    <xdr:sp macro="" textlink="">
      <xdr:nvSpPr>
        <xdr:cNvPr id="657" name="フローチャート: 判断 656">
          <a:extLst>
            <a:ext uri="{FF2B5EF4-FFF2-40B4-BE49-F238E27FC236}">
              <a16:creationId xmlns:a16="http://schemas.microsoft.com/office/drawing/2014/main" id="{00000000-0008-0000-0700-000091020000}"/>
            </a:ext>
          </a:extLst>
        </xdr:cNvPr>
        <xdr:cNvSpPr/>
      </xdr:nvSpPr>
      <xdr:spPr>
        <a:xfrm>
          <a:off x="13652500" y="13128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45224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468428" y="12903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6055</xdr:rowOff>
    </xdr:from>
    <xdr:to>
      <xdr:col>67</xdr:col>
      <xdr:colOff>101600</xdr:colOff>
      <xdr:row>75</xdr:row>
      <xdr:rowOff>107655</xdr:rowOff>
    </xdr:to>
    <xdr:sp macro="" textlink="">
      <xdr:nvSpPr>
        <xdr:cNvPr id="659" name="フローチャート: 判断 658">
          <a:extLst>
            <a:ext uri="{FF2B5EF4-FFF2-40B4-BE49-F238E27FC236}">
              <a16:creationId xmlns:a16="http://schemas.microsoft.com/office/drawing/2014/main" id="{00000000-0008-0000-0700-000093020000}"/>
            </a:ext>
          </a:extLst>
        </xdr:cNvPr>
        <xdr:cNvSpPr/>
      </xdr:nvSpPr>
      <xdr:spPr>
        <a:xfrm>
          <a:off x="12763500" y="1286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124182</xdr:rowOff>
    </xdr:from>
    <xdr:ext cx="534377"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547111" y="1264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145639</xdr:rowOff>
    </xdr:from>
    <xdr:to>
      <xdr:col>85</xdr:col>
      <xdr:colOff>177800</xdr:colOff>
      <xdr:row>78</xdr:row>
      <xdr:rowOff>75789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6268700" y="1334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60566</xdr:rowOff>
    </xdr:from>
    <xdr:ext cx="469744" cy="259045"/>
    <xdr:sp macro="" textlink="">
      <xdr:nvSpPr>
        <xdr:cNvPr id="667" name="災害復旧費該当値テキスト">
          <a:extLst>
            <a:ext uri="{FF2B5EF4-FFF2-40B4-BE49-F238E27FC236}">
              <a16:creationId xmlns:a16="http://schemas.microsoft.com/office/drawing/2014/main" id="{00000000-0008-0000-0700-00009B020000}"/>
            </a:ext>
          </a:extLst>
        </xdr:cNvPr>
        <xdr:cNvSpPr txBox="1"/>
      </xdr:nvSpPr>
      <xdr:spPr>
        <a:xfrm>
          <a:off x="16370300" y="1326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24206</xdr:rowOff>
    </xdr:from>
    <xdr:to>
      <xdr:col>81</xdr:col>
      <xdr:colOff>101600</xdr:colOff>
      <xdr:row>78</xdr:row>
      <xdr:rowOff>125806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5430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116933</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5246428" y="1349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48667</xdr:rowOff>
    </xdr:from>
    <xdr:to>
      <xdr:col>76</xdr:col>
      <xdr:colOff>165100</xdr:colOff>
      <xdr:row>78</xdr:row>
      <xdr:rowOff>150267</xdr:rowOff>
    </xdr:to>
    <xdr:sp macro="" textlink="">
      <xdr:nvSpPr>
        <xdr:cNvPr id="670" name="楕円 669">
          <a:extLst>
            <a:ext uri="{FF2B5EF4-FFF2-40B4-BE49-F238E27FC236}">
              <a16:creationId xmlns:a16="http://schemas.microsoft.com/office/drawing/2014/main" id="{00000000-0008-0000-0700-00009E020000}"/>
            </a:ext>
          </a:extLst>
        </xdr:cNvPr>
        <xdr:cNvSpPr/>
      </xdr:nvSpPr>
      <xdr:spPr>
        <a:xfrm>
          <a:off x="14541500" y="1342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141394</xdr:rowOff>
    </xdr:from>
    <xdr:ext cx="378565"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4403017" y="13514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12640</xdr:rowOff>
    </xdr:from>
    <xdr:to>
      <xdr:col>72</xdr:col>
      <xdr:colOff>38100</xdr:colOff>
      <xdr:row>78</xdr:row>
      <xdr:rowOff>114240</xdr:rowOff>
    </xdr:to>
    <xdr:sp macro="" textlink="">
      <xdr:nvSpPr>
        <xdr:cNvPr id="672" name="楕円 671">
          <a:extLst>
            <a:ext uri="{FF2B5EF4-FFF2-40B4-BE49-F238E27FC236}">
              <a16:creationId xmlns:a16="http://schemas.microsoft.com/office/drawing/2014/main" id="{00000000-0008-0000-0700-0000A0020000}"/>
            </a:ext>
          </a:extLst>
        </xdr:cNvPr>
        <xdr:cNvSpPr/>
      </xdr:nvSpPr>
      <xdr:spPr>
        <a:xfrm>
          <a:off x="13652500" y="1338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105367</xdr:rowOff>
    </xdr:from>
    <xdr:ext cx="469744"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3468428" y="13478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56713</xdr:rowOff>
    </xdr:from>
    <xdr:to>
      <xdr:col>67</xdr:col>
      <xdr:colOff>101600</xdr:colOff>
      <xdr:row>78</xdr:row>
      <xdr:rowOff>158313</xdr:rowOff>
    </xdr:to>
    <xdr:sp macro="" textlink="">
      <xdr:nvSpPr>
        <xdr:cNvPr id="674" name="楕円 673">
          <a:extLst>
            <a:ext uri="{FF2B5EF4-FFF2-40B4-BE49-F238E27FC236}">
              <a16:creationId xmlns:a16="http://schemas.microsoft.com/office/drawing/2014/main" id="{00000000-0008-0000-0700-0000A2020000}"/>
            </a:ext>
          </a:extLst>
        </xdr:cNvPr>
        <xdr:cNvSpPr/>
      </xdr:nvSpPr>
      <xdr:spPr>
        <a:xfrm>
          <a:off x="12763500" y="1342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149440</xdr:rowOff>
    </xdr:from>
    <xdr:ext cx="378565"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625017" y="13522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136156</xdr:rowOff>
    </xdr:from>
    <xdr:to>
      <xdr:col>85</xdr:col>
      <xdr:colOff>126364</xdr:colOff>
      <xdr:row>98</xdr:row>
      <xdr:rowOff>95847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395206"/>
          <a:ext cx="1269" cy="1502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99674</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9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95847</xdr:rowOff>
    </xdr:from>
    <xdr:to>
      <xdr:col>86</xdr:col>
      <xdr:colOff>25400</xdr:colOff>
      <xdr:row>98</xdr:row>
      <xdr:rowOff>95847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9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82833</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17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136156</xdr:rowOff>
    </xdr:from>
    <xdr:to>
      <xdr:col>86</xdr:col>
      <xdr:colOff>25400</xdr:colOff>
      <xdr:row>89</xdr:row>
      <xdr:rowOff>136156</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395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54966</xdr:rowOff>
    </xdr:from>
    <xdr:to>
      <xdr:col>85</xdr:col>
      <xdr:colOff>127000</xdr:colOff>
      <xdr:row>96</xdr:row>
      <xdr:rowOff>72664</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514166"/>
          <a:ext cx="838200" cy="1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71753</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016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48876</xdr:rowOff>
    </xdr:from>
    <xdr:to>
      <xdr:col>85</xdr:col>
      <xdr:colOff>177800</xdr:colOff>
      <xdr:row>94</xdr:row>
      <xdr:rowOff>150476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16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72664</xdr:rowOff>
    </xdr:from>
    <xdr:to>
      <xdr:col>81</xdr:col>
      <xdr:colOff>50800</xdr:colOff>
      <xdr:row>96</xdr:row>
      <xdr:rowOff>118726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531864"/>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106635</xdr:rowOff>
    </xdr:from>
    <xdr:to>
      <xdr:col>81</xdr:col>
      <xdr:colOff>101600</xdr:colOff>
      <xdr:row>95</xdr:row>
      <xdr:rowOff>36785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22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53312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9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118726</xdr:rowOff>
    </xdr:from>
    <xdr:to>
      <xdr:col>76</xdr:col>
      <xdr:colOff>114300</xdr:colOff>
      <xdr:row>96</xdr:row>
      <xdr:rowOff>148901</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577926"/>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77890</xdr:rowOff>
    </xdr:from>
    <xdr:to>
      <xdr:col>76</xdr:col>
      <xdr:colOff>165100</xdr:colOff>
      <xdr:row>95</xdr:row>
      <xdr:rowOff>8040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1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24567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59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140709</xdr:rowOff>
    </xdr:from>
    <xdr:to>
      <xdr:col>71</xdr:col>
      <xdr:colOff>177800</xdr:colOff>
      <xdr:row>96</xdr:row>
      <xdr:rowOff>148901</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2814300" y="16599909"/>
          <a:ext cx="8890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133992</xdr:rowOff>
    </xdr:from>
    <xdr:to>
      <xdr:col>72</xdr:col>
      <xdr:colOff>38100</xdr:colOff>
      <xdr:row>95</xdr:row>
      <xdr:rowOff>64142</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25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80669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16739</xdr:rowOff>
    </xdr:from>
    <xdr:to>
      <xdr:col>67</xdr:col>
      <xdr:colOff>101600</xdr:colOff>
      <xdr:row>95</xdr:row>
      <xdr:rowOff>118339</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30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134866</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07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4166</xdr:rowOff>
    </xdr:from>
    <xdr:to>
      <xdr:col>85</xdr:col>
      <xdr:colOff>177800</xdr:colOff>
      <xdr:row>96</xdr:row>
      <xdr:rowOff>105766</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46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154043</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4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21864</xdr:rowOff>
    </xdr:from>
    <xdr:to>
      <xdr:col>81</xdr:col>
      <xdr:colOff>101600</xdr:colOff>
      <xdr:row>96</xdr:row>
      <xdr:rowOff>123464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481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114591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5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67926</xdr:rowOff>
    </xdr:from>
    <xdr:to>
      <xdr:col>76</xdr:col>
      <xdr:colOff>165100</xdr:colOff>
      <xdr:row>96</xdr:row>
      <xdr:rowOff>169526</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2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160653</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61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98101</xdr:rowOff>
    </xdr:from>
    <xdr:to>
      <xdr:col>72</xdr:col>
      <xdr:colOff>38100</xdr:colOff>
      <xdr:row>97</xdr:row>
      <xdr:rowOff>28251</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57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19378</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65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89909</xdr:rowOff>
    </xdr:from>
    <xdr:to>
      <xdr:col>67</xdr:col>
      <xdr:colOff>101600</xdr:colOff>
      <xdr:row>97</xdr:row>
      <xdr:rowOff>20059</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4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11186</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64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6" name="諸支出金グラフ枠">
          <a:extLst>
            <a:ext uri="{FF2B5EF4-FFF2-40B4-BE49-F238E27FC236}">
              <a16:creationId xmlns:a16="http://schemas.microsoft.com/office/drawing/2014/main" id="{00000000-0008-0000-0700-0000F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120650</xdr:rowOff>
    </xdr:from>
    <xdr:to>
      <xdr:col>116</xdr:col>
      <xdr:colOff>62864</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22159595" y="5092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8" name="諸支出金最小値テキスト">
          <a:extLst>
            <a:ext uri="{FF2B5EF4-FFF2-40B4-BE49-F238E27FC236}">
              <a16:creationId xmlns:a16="http://schemas.microsoft.com/office/drawing/2014/main" id="{00000000-0008-0000-0700-0000F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67327</xdr:rowOff>
    </xdr:from>
    <xdr:ext cx="469744" cy="259045"/>
    <xdr:sp macro="" textlink="">
      <xdr:nvSpPr>
        <xdr:cNvPr id="760" name="諸支出金最大値テキスト">
          <a:extLst>
            <a:ext uri="{FF2B5EF4-FFF2-40B4-BE49-F238E27FC236}">
              <a16:creationId xmlns:a16="http://schemas.microsoft.com/office/drawing/2014/main" id="{00000000-0008-0000-0700-0000F8020000}"/>
            </a:ext>
          </a:extLst>
        </xdr:cNvPr>
        <xdr:cNvSpPr txBox="1"/>
      </xdr:nvSpPr>
      <xdr:spPr>
        <a:xfrm>
          <a:off x="22212300" y="486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120650</xdr:rowOff>
    </xdr:from>
    <xdr:to>
      <xdr:col>116</xdr:col>
      <xdr:colOff>152400</xdr:colOff>
      <xdr:row>29</xdr:row>
      <xdr:rowOff>120650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2072600" y="509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35577</xdr:rowOff>
    </xdr:from>
    <xdr:ext cx="378565" cy="259045"/>
    <xdr:sp macro="" textlink="">
      <xdr:nvSpPr>
        <xdr:cNvPr id="763" name="諸支出金平均値テキスト">
          <a:extLst>
            <a:ext uri="{FF2B5EF4-FFF2-40B4-BE49-F238E27FC236}">
              <a16:creationId xmlns:a16="http://schemas.microsoft.com/office/drawing/2014/main" id="{00000000-0008-0000-0700-0000FB020000}"/>
            </a:ext>
          </a:extLst>
        </xdr:cNvPr>
        <xdr:cNvSpPr txBox="1"/>
      </xdr:nvSpPr>
      <xdr:spPr>
        <a:xfrm>
          <a:off x="22212300" y="63792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xdr:rowOff>
    </xdr:from>
    <xdr:to>
      <xdr:col>116</xdr:col>
      <xdr:colOff>114300</xdr:colOff>
      <xdr:row>38</xdr:row>
      <xdr:rowOff>114300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21107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43180</xdr:rowOff>
    </xdr:from>
    <xdr:to>
      <xdr:col>112</xdr:col>
      <xdr:colOff>38100</xdr:colOff>
      <xdr:row>38</xdr:row>
      <xdr:rowOff>144780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21272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161307</xdr:rowOff>
    </xdr:from>
    <xdr:ext cx="313932"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66333" y="63335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167640</xdr:rowOff>
    </xdr:from>
    <xdr:to>
      <xdr:col>107</xdr:col>
      <xdr:colOff>101600</xdr:colOff>
      <xdr:row>38</xdr:row>
      <xdr:rowOff>97790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20383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114317</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5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9494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162577</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88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160020</xdr:rowOff>
    </xdr:from>
    <xdr:to>
      <xdr:col>98</xdr:col>
      <xdr:colOff>38100</xdr:colOff>
      <xdr:row>39</xdr:row>
      <xdr:rowOff>90170</xdr:rowOff>
    </xdr:to>
    <xdr:sp macro="" textlink="">
      <xdr:nvSpPr>
        <xdr:cNvPr id="774" name="フローチャート: 判断 773">
          <a:extLst>
            <a:ext uri="{FF2B5EF4-FFF2-40B4-BE49-F238E27FC236}">
              <a16:creationId xmlns:a16="http://schemas.microsoft.com/office/drawing/2014/main" id="{00000000-0008-0000-0700-000006030000}"/>
            </a:ext>
          </a:extLst>
        </xdr:cNvPr>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106697</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2" name="諸支出金該当値テキスト">
          <a:extLst>
            <a:ext uri="{FF2B5EF4-FFF2-40B4-BE49-F238E27FC236}">
              <a16:creationId xmlns:a16="http://schemas.microsoft.com/office/drawing/2014/main" id="{00000000-0008-0000-0700-00000E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9" name="楕円 788">
          <a:extLst>
            <a:ext uri="{FF2B5EF4-FFF2-40B4-BE49-F238E27FC236}">
              <a16:creationId xmlns:a16="http://schemas.microsoft.com/office/drawing/2014/main" id="{00000000-0008-0000-0700-00001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7" name="正方形/長方形 796">
          <a:extLst>
            <a:ext uri="{FF2B5EF4-FFF2-40B4-BE49-F238E27FC236}">
              <a16:creationId xmlns:a16="http://schemas.microsoft.com/office/drawing/2014/main" id="{00000000-0008-0000-0700-00001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8" name="正方形/長方形 797">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5" name="前年度繰上充用金グラフ枠">
          <a:extLst>
            <a:ext uri="{FF2B5EF4-FFF2-40B4-BE49-F238E27FC236}">
              <a16:creationId xmlns:a16="http://schemas.microsoft.com/office/drawing/2014/main" id="{00000000-0008-0000-0700-00002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7" name="前年度繰上充用金最小値テキスト">
          <a:extLst>
            <a:ext uri="{FF2B5EF4-FFF2-40B4-BE49-F238E27FC236}">
              <a16:creationId xmlns:a16="http://schemas.microsoft.com/office/drawing/2014/main" id="{00000000-0008-0000-0700-00002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9" name="前年度繰上充用金最大値テキスト">
          <a:extLst>
            <a:ext uri="{FF2B5EF4-FFF2-40B4-BE49-F238E27FC236}">
              <a16:creationId xmlns:a16="http://schemas.microsoft.com/office/drawing/2014/main" id="{00000000-0008-0000-0700-00002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11" name="直線コネクタ 810">
          <a:extLst>
            <a:ext uri="{FF2B5EF4-FFF2-40B4-BE49-F238E27FC236}">
              <a16:creationId xmlns:a16="http://schemas.microsoft.com/office/drawing/2014/main" id="{00000000-0008-0000-0700-00002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2" name="前年度繰上充用金平均値テキスト">
          <a:extLst>
            <a:ext uri="{FF2B5EF4-FFF2-40B4-BE49-F238E27FC236}">
              <a16:creationId xmlns:a16="http://schemas.microsoft.com/office/drawing/2014/main" id="{00000000-0008-0000-0700-00002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4" name="直線コネクタ 813">
          <a:extLst>
            <a:ext uri="{FF2B5EF4-FFF2-40B4-BE49-F238E27FC236}">
              <a16:creationId xmlns:a16="http://schemas.microsoft.com/office/drawing/2014/main" id="{00000000-0008-0000-0700-00002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7" name="直線コネクタ 816">
          <a:extLst>
            <a:ext uri="{FF2B5EF4-FFF2-40B4-BE49-F238E27FC236}">
              <a16:creationId xmlns:a16="http://schemas.microsoft.com/office/drawing/2014/main" id="{00000000-0008-0000-0700-00003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8" name="フローチャート: 判断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20" name="直線コネクタ 819">
          <a:extLst>
            <a:ext uri="{FF2B5EF4-FFF2-40B4-BE49-F238E27FC236}">
              <a16:creationId xmlns:a16="http://schemas.microsoft.com/office/drawing/2014/main" id="{00000000-0008-0000-0700-00003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フローチャート: 判断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31" name="前年度繰上充用金該当値テキスト">
          <a:extLst>
            <a:ext uri="{FF2B5EF4-FFF2-40B4-BE49-F238E27FC236}">
              <a16:creationId xmlns:a16="http://schemas.microsoft.com/office/drawing/2014/main" id="{00000000-0008-0000-0700-00003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8" name="楕円 837">
          <a:extLst>
            <a:ext uri="{FF2B5EF4-FFF2-40B4-BE49-F238E27FC236}">
              <a16:creationId xmlns:a16="http://schemas.microsoft.com/office/drawing/2014/main" id="{00000000-0008-0000-0700-00004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9" name="テキスト ボックス 838">
          <a:extLst>
            <a:ext uri="{FF2B5EF4-FFF2-40B4-BE49-F238E27FC236}">
              <a16:creationId xmlns:a16="http://schemas.microsoft.com/office/drawing/2014/main" id="{00000000-0008-0000-0700-00004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1" name="正方形/長方形 840">
          <a:extLst>
            <a:ext uri="{FF2B5EF4-FFF2-40B4-BE49-F238E27FC236}">
              <a16:creationId xmlns:a16="http://schemas.microsoft.com/office/drawing/2014/main" id="{00000000-0008-0000-0700-00004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2" name="テキスト ボックス 841">
          <a:extLst>
            <a:ext uri="{FF2B5EF4-FFF2-40B4-BE49-F238E27FC236}">
              <a16:creationId xmlns:a16="http://schemas.microsoft.com/office/drawing/2014/main" id="{00000000-0008-0000-0700-00004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衛生費は、住民一人当たり</a:t>
          </a:r>
          <a:r>
            <a:rPr kumimoji="1" lang="en-US" altLang="ja-JP" sz="1300">
              <a:latin typeface="ＭＳ Ｐゴシック" panose="020B0600070205080204" pitchFamily="50" charset="-128"/>
              <a:ea typeface="ＭＳ Ｐゴシック" panose="020B0600070205080204" pitchFamily="50" charset="-128"/>
            </a:rPr>
            <a:t>108,698</a:t>
          </a:r>
          <a:r>
            <a:rPr kumimoji="1" lang="ja-JP" altLang="en-US" sz="1300">
              <a:latin typeface="ＭＳ Ｐゴシック" panose="020B0600070205080204" pitchFamily="50" charset="-128"/>
              <a:ea typeface="ＭＳ Ｐゴシック" panose="020B0600070205080204" pitchFamily="50" charset="-128"/>
            </a:rPr>
            <a:t>円となっており、昨年度と比較して</a:t>
          </a:r>
          <a:r>
            <a:rPr kumimoji="1" lang="en-US" altLang="ja-JP" sz="1300">
              <a:latin typeface="ＭＳ Ｐゴシック" panose="020B0600070205080204" pitchFamily="50" charset="-128"/>
              <a:ea typeface="ＭＳ Ｐゴシック" panose="020B0600070205080204" pitchFamily="50" charset="-128"/>
            </a:rPr>
            <a:t>26,186</a:t>
          </a:r>
          <a:r>
            <a:rPr kumimoji="1" lang="ja-JP" altLang="en-US" sz="1300">
              <a:latin typeface="ＭＳ Ｐゴシック" panose="020B0600070205080204" pitchFamily="50" charset="-128"/>
              <a:ea typeface="ＭＳ Ｐゴシック" panose="020B0600070205080204" pitchFamily="50" charset="-128"/>
            </a:rPr>
            <a:t>円の増加となり、依然として類似団体内平均値より高い値である。</a:t>
          </a:r>
        </a:p>
        <a:p>
          <a:r>
            <a:rPr kumimoji="1" lang="ja-JP" altLang="en-US" sz="1300">
              <a:latin typeface="ＭＳ Ｐゴシック" panose="020B0600070205080204" pitchFamily="50" charset="-128"/>
              <a:ea typeface="ＭＳ Ｐゴシック" panose="020B0600070205080204" pitchFamily="50" charset="-128"/>
            </a:rPr>
            <a:t>　主な要因としては、病院事業会計への多額の基準内及び基準外繰出によるものであるため、病院事業会計の早期健全化に努める。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実質収支は黒字となっているが、実質単年度収支については赤字となっている。これは財政調整基金残高の取崩しを行ったことによる。　</a:t>
          </a:r>
        </a:p>
        <a:p>
          <a:r>
            <a:rPr kumimoji="1" lang="ja-JP" altLang="en-US" sz="1400">
              <a:latin typeface="ＭＳ ゴシック" pitchFamily="49" charset="-128"/>
              <a:ea typeface="ＭＳ ゴシック" pitchFamily="49" charset="-128"/>
            </a:rPr>
            <a:t>　今後は、計画的な事業の実施により健全な財政運営に努める。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年度の連結実質赤字比率は、黒字のためなしだった。</a:t>
          </a:r>
        </a:p>
        <a:p>
          <a:r>
            <a:rPr kumimoji="1" lang="ja-JP" altLang="en-US" sz="1400">
              <a:latin typeface="ＭＳ ゴシック" pitchFamily="49" charset="-128"/>
              <a:ea typeface="ＭＳ ゴシック" pitchFamily="49" charset="-128"/>
            </a:rPr>
            <a:t>　病院事業においては、新型コロナウイルス対策に係る補助金の受入れや一般会計からの支援の継続により赤字はなくなっているものの、今後の一般会計における病院事業への負担はかなり大きく、財政を逼迫させている。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年度に新たに策定した経営強化プラン（令和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年度から令和</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年度まで）に基づき早期の経営健全化に努めていく。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実質公債費比率は、早期健全化基準の</a:t>
          </a:r>
          <a:r>
            <a:rPr kumimoji="1" lang="en-US" altLang="ja-JP" sz="1400">
              <a:latin typeface="ＭＳ ゴシック" pitchFamily="49" charset="-128"/>
              <a:ea typeface="ＭＳ ゴシック" pitchFamily="49" charset="-128"/>
            </a:rPr>
            <a:t>25.0</a:t>
          </a:r>
          <a:r>
            <a:rPr kumimoji="1" lang="ja-JP" altLang="en-US" sz="1400">
              <a:latin typeface="ＭＳ ゴシック" pitchFamily="49" charset="-128"/>
              <a:ea typeface="ＭＳ ゴシック" pitchFamily="49" charset="-128"/>
            </a:rPr>
            <a:t>％に対し</a:t>
          </a:r>
          <a:r>
            <a:rPr kumimoji="1" lang="en-US" altLang="ja-JP" sz="1400">
              <a:latin typeface="ＭＳ ゴシック" pitchFamily="49" charset="-128"/>
              <a:ea typeface="ＭＳ ゴシック" pitchFamily="49" charset="-128"/>
            </a:rPr>
            <a:t>9.4</a:t>
          </a:r>
          <a:r>
            <a:rPr kumimoji="1" lang="ja-JP" altLang="en-US" sz="1400">
              <a:latin typeface="ＭＳ ゴシック" pitchFamily="49" charset="-128"/>
              <a:ea typeface="ＭＳ ゴシック" pitchFamily="49" charset="-128"/>
            </a:rPr>
            <a:t>％となっており、昨年度の</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％と比較して、</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ポイント悪化している。</a:t>
          </a:r>
        </a:p>
        <a:p>
          <a:r>
            <a:rPr kumimoji="1" lang="ja-JP" altLang="en-US" sz="1400">
              <a:latin typeface="ＭＳ ゴシック" pitchFamily="49" charset="-128"/>
              <a:ea typeface="ＭＳ ゴシック" pitchFamily="49" charset="-128"/>
            </a:rPr>
            <a:t>　悪化の主な要因としては、算入公債費等の減少によるものである。</a:t>
          </a:r>
        </a:p>
        <a:p>
          <a:r>
            <a:rPr kumimoji="1" lang="ja-JP" altLang="en-US" sz="1400">
              <a:latin typeface="ＭＳ ゴシック" pitchFamily="49" charset="-128"/>
              <a:ea typeface="ＭＳ ゴシック" pitchFamily="49" charset="-128"/>
            </a:rPr>
            <a:t>　健全な財政運営のため、これまで以上に地方債発行の抑制に努め、公債費の適正化に取り組んでいく。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青森県五戸町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％に対し、昨年度から引き続き発生していない。</a:t>
          </a:r>
        </a:p>
        <a:p>
          <a:r>
            <a:rPr kumimoji="1" lang="ja-JP" altLang="en-US" sz="1400">
              <a:latin typeface="ＭＳ ゴシック" pitchFamily="49" charset="-128"/>
              <a:ea typeface="ＭＳ ゴシック" pitchFamily="49" charset="-128"/>
            </a:rPr>
            <a:t>　主な要因としては、地方債現在高や公営企業債の償還額の減に伴う将来負担額の減少によるものである。</a:t>
          </a:r>
        </a:p>
        <a:p>
          <a:r>
            <a:rPr kumimoji="1" lang="ja-JP" altLang="en-US" sz="1400">
              <a:latin typeface="ＭＳ ゴシック" pitchFamily="49" charset="-128"/>
              <a:ea typeface="ＭＳ ゴシック" pitchFamily="49" charset="-128"/>
            </a:rPr>
            <a:t>　今後も、公共施設等総合管理計画や個別施設計画等を活用し、経費の削減や計画的な地方債の発行を行う必要がある。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青森県五戸町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万円の積み立て、ふるさと納税寄附金基金へ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万円の積み立てを行い、さらに決算剰余金から公共施設等整備基金へ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万円の積み立てを行ったが、財政調整基金より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万円の取り崩し、過疎地域持続的発展特別事業基金より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万円の取り崩し、地域振興基金より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万円の取り崩し、ふるさと納税寄附金基金より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万円の取り崩しを行ったことなどにより、基金全体としては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基金の使途の明確化を図るため、特定目的基金へ積み立てていくことを予定している。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地域振興基金：新町の一体性の確保や均衡ある地域振興のため。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公共施設等整備基金：公共施設の整備や除却に要する経費の財源に充てるため。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ふるさと納税寄附金基金：寄附者からのふるさと納税による寄附金を活用し、寄附者の意向を尊重した魅力あるまちづくりを推進するため。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過疎地域持続的発展特別事業基金：五戸町過疎地域持続的発展特別事業に要する経費の財源に充てるため。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森林環境譲与税基金：森林整備及びその促進に要する経費の財源に充てるため。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公共施設等整備基金：決算剰余金から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ふるさと納税寄附金基金：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過疎地域持続的発展特別事業基金：過疎対策事業債発行による増加。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公共施設の除却工事や過疎地域持続的発展特別事業等、適切な使途への財源充当のため計画的に積立を行う予定。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当初予算編成時から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百万円を取り崩す編成内容となっているほか、病院事業への基準外繰出</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百万円を財政調整基金の取崩しで対応したことによる減。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公共施設の維持修繕や災害等に備えるため、現状を維持する見込み。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地方債の償還に備えて、計画的に積立を行う予定。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10729598</v>
      </c>
      <c r="BO4" s="371"/>
      <c r="BP4" s="371"/>
      <c r="BQ4" s="371"/>
      <c r="BR4" s="371"/>
      <c r="BS4" s="371"/>
      <c r="BT4" s="371"/>
      <c r="BU4" s="372"/>
      <c r="BV4" s="370">
        <v>10045701</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3.4</v>
      </c>
      <c r="CU4" s="377"/>
      <c r="CV4" s="377"/>
      <c r="CW4" s="377"/>
      <c r="CX4" s="377"/>
      <c r="CY4" s="377"/>
      <c r="CZ4" s="377"/>
      <c r="DA4" s="378"/>
      <c r="DB4" s="376">
        <v>2.7</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10517230</v>
      </c>
      <c r="BO5" s="408"/>
      <c r="BP5" s="408"/>
      <c r="BQ5" s="408"/>
      <c r="BR5" s="408"/>
      <c r="BS5" s="408"/>
      <c r="BT5" s="408"/>
      <c r="BU5" s="409"/>
      <c r="BV5" s="407">
        <v>9868678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v>
      </c>
      <c r="CU5" s="405"/>
      <c r="CV5" s="405"/>
      <c r="CW5" s="405"/>
      <c r="CX5" s="405"/>
      <c r="CY5" s="405"/>
      <c r="CZ5" s="405"/>
      <c r="DA5" s="406"/>
      <c r="DB5" s="404">
        <v>85.4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212368</v>
      </c>
      <c r="BO6" s="408"/>
      <c r="BP6" s="408"/>
      <c r="BQ6" s="408"/>
      <c r="BR6" s="408"/>
      <c r="BS6" s="408"/>
      <c r="BT6" s="408"/>
      <c r="BU6" s="409"/>
      <c r="BV6" s="407">
        <v>177023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88.4</v>
      </c>
      <c r="CU6" s="445"/>
      <c r="CV6" s="445"/>
      <c r="CW6" s="445"/>
      <c r="CX6" s="445"/>
      <c r="CY6" s="445"/>
      <c r="CZ6" s="445"/>
      <c r="DA6" s="446"/>
      <c r="DB6" s="444">
        <v>86.3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31</v>
      </c>
      <c r="BO7" s="408"/>
      <c r="BP7" s="408"/>
      <c r="BQ7" s="408"/>
      <c r="BR7" s="408"/>
      <c r="BS7" s="408"/>
      <c r="BT7" s="408"/>
      <c r="BU7" s="409"/>
      <c r="BV7" s="407">
        <v>5812</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6295719</v>
      </c>
      <c r="CU7" s="408"/>
      <c r="CV7" s="408"/>
      <c r="CW7" s="408"/>
      <c r="CX7" s="408"/>
      <c r="CY7" s="408"/>
      <c r="CZ7" s="408"/>
      <c r="DA7" s="409"/>
      <c r="DB7" s="407">
        <v>6252133</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212337</v>
      </c>
      <c r="BO8" s="408"/>
      <c r="BP8" s="408"/>
      <c r="BQ8" s="408"/>
      <c r="BR8" s="408"/>
      <c r="BS8" s="408"/>
      <c r="BT8" s="408"/>
      <c r="BU8" s="409"/>
      <c r="BV8" s="407">
        <v>171211</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0.27</v>
      </c>
      <c r="CU8" s="448"/>
      <c r="CV8" s="448"/>
      <c r="CW8" s="448"/>
      <c r="CX8" s="448"/>
      <c r="CY8" s="448"/>
      <c r="CZ8" s="448"/>
      <c r="DA8" s="449"/>
      <c r="DB8" s="447">
        <v>0.28000000000000003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16042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41126</v>
      </c>
      <c r="BO9" s="408"/>
      <c r="BP9" s="408"/>
      <c r="BQ9" s="408"/>
      <c r="BR9" s="408"/>
      <c r="BS9" s="408"/>
      <c r="BT9" s="408"/>
      <c r="BU9" s="409"/>
      <c r="BV9" s="407">
        <v>-44562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13</v>
      </c>
      <c r="CU9" s="405"/>
      <c r="CV9" s="405"/>
      <c r="CW9" s="405"/>
      <c r="CX9" s="405"/>
      <c r="CY9" s="405"/>
      <c r="CZ9" s="405"/>
      <c r="DA9" s="406"/>
      <c r="DB9" s="404">
        <v>14.1</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17433</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51</v>
      </c>
      <c r="BO10" s="408"/>
      <c r="BP10" s="408"/>
      <c r="BQ10" s="408"/>
      <c r="BR10" s="408"/>
      <c r="BS10" s="408"/>
      <c r="BT10" s="408"/>
      <c r="BU10" s="409"/>
      <c r="BV10" s="407">
        <v>176593</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15653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508836</v>
      </c>
      <c r="BO12" s="408"/>
      <c r="BP12" s="408"/>
      <c r="BQ12" s="408"/>
      <c r="BR12" s="408"/>
      <c r="BS12" s="408"/>
      <c r="BT12" s="408"/>
      <c r="BU12" s="409"/>
      <c r="BV12" s="407">
        <v>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15571</v>
      </c>
      <c r="S13" s="492"/>
      <c r="T13" s="492"/>
      <c r="U13" s="492"/>
      <c r="V13" s="493"/>
      <c r="W13" s="423" t="s">
        <v>131</v>
      </c>
      <c r="X13" s="424"/>
      <c r="Y13" s="424"/>
      <c r="Z13" s="424"/>
      <c r="AA13" s="424"/>
      <c r="AB13" s="414"/>
      <c r="AC13" s="458">
        <v>1789</v>
      </c>
      <c r="AD13" s="459"/>
      <c r="AE13" s="459"/>
      <c r="AF13" s="459"/>
      <c r="AG13" s="501"/>
      <c r="AH13" s="458">
        <v>2069</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-467659</v>
      </c>
      <c r="BO13" s="408"/>
      <c r="BP13" s="408"/>
      <c r="BQ13" s="408"/>
      <c r="BR13" s="408"/>
      <c r="BS13" s="408"/>
      <c r="BT13" s="408"/>
      <c r="BU13" s="409"/>
      <c r="BV13" s="407">
        <v>132031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9.4</v>
      </c>
      <c r="CU13" s="405"/>
      <c r="CV13" s="405"/>
      <c r="CW13" s="405"/>
      <c r="CX13" s="405"/>
      <c r="CY13" s="405"/>
      <c r="CZ13" s="405"/>
      <c r="DA13" s="406"/>
      <c r="DB13" s="404">
        <v>9.3000000000000007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16088</v>
      </c>
      <c r="S14" s="492"/>
      <c r="T14" s="492"/>
      <c r="U14" s="492"/>
      <c r="V14" s="493"/>
      <c r="W14" s="397"/>
      <c r="X14" s="398"/>
      <c r="Y14" s="398"/>
      <c r="Z14" s="398"/>
      <c r="AA14" s="398"/>
      <c r="AB14" s="387"/>
      <c r="AC14" s="494">
        <v>21</v>
      </c>
      <c r="AD14" s="495"/>
      <c r="AE14" s="495"/>
      <c r="AF14" s="495"/>
      <c r="AG14" s="496"/>
      <c r="AH14" s="494">
        <v>23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16010</v>
      </c>
      <c r="S15" s="492"/>
      <c r="T15" s="492"/>
      <c r="U15" s="492"/>
      <c r="V15" s="493"/>
      <c r="W15" s="423" t="s">
        <v>137</v>
      </c>
      <c r="X15" s="424"/>
      <c r="Y15" s="424"/>
      <c r="Z15" s="424"/>
      <c r="AA15" s="424"/>
      <c r="AB15" s="414"/>
      <c r="AC15" s="458">
        <v>2222</v>
      </c>
      <c r="AD15" s="459"/>
      <c r="AE15" s="459"/>
      <c r="AF15" s="459"/>
      <c r="AG15" s="501"/>
      <c r="AH15" s="458">
        <v>2344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1626371</v>
      </c>
      <c r="BO15" s="371"/>
      <c r="BP15" s="371"/>
      <c r="BQ15" s="371"/>
      <c r="BR15" s="371"/>
      <c r="BS15" s="371"/>
      <c r="BT15" s="371"/>
      <c r="BU15" s="372"/>
      <c r="BV15" s="370">
        <v>1592403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26.1</v>
      </c>
      <c r="AD16" s="495"/>
      <c r="AE16" s="495"/>
      <c r="AF16" s="495"/>
      <c r="AG16" s="496"/>
      <c r="AH16" s="494">
        <v>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5892645</v>
      </c>
      <c r="BO16" s="408"/>
      <c r="BP16" s="408"/>
      <c r="BQ16" s="408"/>
      <c r="BR16" s="408"/>
      <c r="BS16" s="408"/>
      <c r="BT16" s="408"/>
      <c r="BU16" s="409"/>
      <c r="BV16" s="407">
        <v>5822610</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141</v>
      </c>
      <c r="S17" s="514"/>
      <c r="T17" s="514"/>
      <c r="U17" s="514"/>
      <c r="V17" s="515"/>
      <c r="W17" s="423" t="s">
        <v>144</v>
      </c>
      <c r="X17" s="424"/>
      <c r="Y17" s="424"/>
      <c r="Z17" s="424"/>
      <c r="AA17" s="424"/>
      <c r="AB17" s="414"/>
      <c r="AC17" s="458">
        <v>4500</v>
      </c>
      <c r="AD17" s="459"/>
      <c r="AE17" s="459"/>
      <c r="AF17" s="459"/>
      <c r="AG17" s="501"/>
      <c r="AH17" s="458">
        <v>4594</v>
      </c>
      <c r="AI17" s="459"/>
      <c r="AJ17" s="459"/>
      <c r="AK17" s="459"/>
      <c r="AL17" s="460"/>
      <c r="AM17" s="436"/>
      <c r="AN17" s="437"/>
      <c r="AO17" s="437"/>
      <c r="AP17" s="437"/>
      <c r="AQ17" s="437"/>
      <c r="AR17" s="437"/>
      <c r="AS17" s="437"/>
      <c r="AT17" s="438"/>
      <c r="AU17" s="439"/>
      <c r="AV17" s="440"/>
      <c r="AW17" s="440"/>
      <c r="AX17" s="440"/>
      <c r="AY17" s="441" t="s">
        <v>145</v>
      </c>
      <c r="AZ17" s="442"/>
      <c r="BA17" s="442"/>
      <c r="BB17" s="442"/>
      <c r="BC17" s="442"/>
      <c r="BD17" s="442"/>
      <c r="BE17" s="442"/>
      <c r="BF17" s="442"/>
      <c r="BG17" s="442"/>
      <c r="BH17" s="442"/>
      <c r="BI17" s="442"/>
      <c r="BJ17" s="442"/>
      <c r="BK17" s="442"/>
      <c r="BL17" s="442"/>
      <c r="BM17" s="443"/>
      <c r="BN17" s="407">
        <v>2000301</v>
      </c>
      <c r="BO17" s="408"/>
      <c r="BP17" s="408"/>
      <c r="BQ17" s="408"/>
      <c r="BR17" s="408"/>
      <c r="BS17" s="408"/>
      <c r="BT17" s="408"/>
      <c r="BU17" s="409"/>
      <c r="BV17" s="407">
        <v>1963836</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146</v>
      </c>
      <c r="C18" s="450"/>
      <c r="D18" s="450"/>
      <c r="E18" s="530"/>
      <c r="F18" s="530"/>
      <c r="G18" s="530"/>
      <c r="H18" s="530"/>
      <c r="I18" s="530"/>
      <c r="J18" s="530"/>
      <c r="K18" s="530"/>
      <c r="L18" s="531">
        <v>177.67</v>
      </c>
      <c r="M18" s="531"/>
      <c r="N18" s="531"/>
      <c r="O18" s="531"/>
      <c r="P18" s="531"/>
      <c r="Q18" s="531"/>
      <c r="R18" s="532"/>
      <c r="S18" s="532"/>
      <c r="T18" s="532"/>
      <c r="U18" s="532"/>
      <c r="V18" s="533"/>
      <c r="W18" s="425"/>
      <c r="X18" s="426"/>
      <c r="Y18" s="426"/>
      <c r="Z18" s="426"/>
      <c r="AA18" s="426"/>
      <c r="AB18" s="417"/>
      <c r="AC18" s="534">
        <v>52.9</v>
      </c>
      <c r="AD18" s="535"/>
      <c r="AE18" s="535"/>
      <c r="AF18" s="535"/>
      <c r="AG18" s="536"/>
      <c r="AH18" s="534">
        <v>51</v>
      </c>
      <c r="AI18" s="535"/>
      <c r="AJ18" s="535"/>
      <c r="AK18" s="535"/>
      <c r="AL18" s="537"/>
      <c r="AM18" s="436"/>
      <c r="AN18" s="437"/>
      <c r="AO18" s="437"/>
      <c r="AP18" s="437"/>
      <c r="AQ18" s="437"/>
      <c r="AR18" s="437"/>
      <c r="AS18" s="437"/>
      <c r="AT18" s="438"/>
      <c r="AU18" s="439"/>
      <c r="AV18" s="440"/>
      <c r="AW18" s="440"/>
      <c r="AX18" s="440"/>
      <c r="AY18" s="441" t="s">
        <v>147</v>
      </c>
      <c r="AZ18" s="442"/>
      <c r="BA18" s="442"/>
      <c r="BB18" s="442"/>
      <c r="BC18" s="442"/>
      <c r="BD18" s="442"/>
      <c r="BE18" s="442"/>
      <c r="BF18" s="442"/>
      <c r="BG18" s="442"/>
      <c r="BH18" s="442"/>
      <c r="BI18" s="442"/>
      <c r="BJ18" s="442"/>
      <c r="BK18" s="442"/>
      <c r="BL18" s="442"/>
      <c r="BM18" s="443"/>
      <c r="BN18" s="407">
        <v>5550027</v>
      </c>
      <c r="BO18" s="408"/>
      <c r="BP18" s="408"/>
      <c r="BQ18" s="408"/>
      <c r="BR18" s="408"/>
      <c r="BS18" s="408"/>
      <c r="BT18" s="408"/>
      <c r="BU18" s="409"/>
      <c r="BV18" s="407">
        <v>5386271</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148</v>
      </c>
      <c r="C19" s="450"/>
      <c r="D19" s="450"/>
      <c r="E19" s="530"/>
      <c r="F19" s="530"/>
      <c r="G19" s="530"/>
      <c r="H19" s="530"/>
      <c r="I19" s="530"/>
      <c r="J19" s="530"/>
      <c r="K19" s="530"/>
      <c r="L19" s="538">
        <v>90</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149</v>
      </c>
      <c r="AZ19" s="442"/>
      <c r="BA19" s="442"/>
      <c r="BB19" s="442"/>
      <c r="BC19" s="442"/>
      <c r="BD19" s="442"/>
      <c r="BE19" s="442"/>
      <c r="BF19" s="442"/>
      <c r="BG19" s="442"/>
      <c r="BH19" s="442"/>
      <c r="BI19" s="442"/>
      <c r="BJ19" s="442"/>
      <c r="BK19" s="442"/>
      <c r="BL19" s="442"/>
      <c r="BM19" s="443"/>
      <c r="BN19" s="407">
        <v>7725942</v>
      </c>
      <c r="BO19" s="408"/>
      <c r="BP19" s="408"/>
      <c r="BQ19" s="408"/>
      <c r="BR19" s="408"/>
      <c r="BS19" s="408"/>
      <c r="BT19" s="408"/>
      <c r="BU19" s="409"/>
      <c r="BV19" s="407">
        <v>7188957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150</v>
      </c>
      <c r="C20" s="450"/>
      <c r="D20" s="450"/>
      <c r="E20" s="530"/>
      <c r="F20" s="530"/>
      <c r="G20" s="530"/>
      <c r="H20" s="530"/>
      <c r="I20" s="530"/>
      <c r="J20" s="530"/>
      <c r="K20" s="530"/>
      <c r="L20" s="538">
        <v>6059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151</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152</v>
      </c>
      <c r="C22" s="551"/>
      <c r="D22" s="552"/>
      <c r="E22" s="419" t="s">
        <v>1</v>
      </c>
      <c r="F22" s="424"/>
      <c r="G22" s="424"/>
      <c r="H22" s="424"/>
      <c r="I22" s="424"/>
      <c r="J22" s="424"/>
      <c r="K22" s="414"/>
      <c r="L22" s="419" t="s">
        <v>153</v>
      </c>
      <c r="M22" s="424"/>
      <c r="N22" s="424"/>
      <c r="O22" s="424"/>
      <c r="P22" s="414"/>
      <c r="Q22" s="582" t="s">
        <v>154</v>
      </c>
      <c r="R22" s="583"/>
      <c r="S22" s="583"/>
      <c r="T22" s="583"/>
      <c r="U22" s="583"/>
      <c r="V22" s="584"/>
      <c r="W22" s="550" t="s">
        <v>155</v>
      </c>
      <c r="X22" s="551"/>
      <c r="Y22" s="552"/>
      <c r="Z22" s="419" t="s">
        <v>1</v>
      </c>
      <c r="AA22" s="424"/>
      <c r="AB22" s="424"/>
      <c r="AC22" s="424"/>
      <c r="AD22" s="424"/>
      <c r="AE22" s="424"/>
      <c r="AF22" s="424"/>
      <c r="AG22" s="414"/>
      <c r="AH22" s="588" t="s">
        <v>156</v>
      </c>
      <c r="AI22" s="424"/>
      <c r="AJ22" s="424"/>
      <c r="AK22" s="424"/>
      <c r="AL22" s="414"/>
      <c r="AM22" s="588" t="s">
        <v>157</v>
      </c>
      <c r="AN22" s="589"/>
      <c r="AO22" s="589"/>
      <c r="AP22" s="589"/>
      <c r="AQ22" s="589"/>
      <c r="AR22" s="590"/>
      <c r="AS22" s="582" t="s">
        <v>154</v>
      </c>
      <c r="AT22" s="583"/>
      <c r="AU22" s="583"/>
      <c r="AV22" s="583"/>
      <c r="AW22" s="583"/>
      <c r="AX22" s="594"/>
      <c r="AY22" s="367" t="s">
        <v>158</v>
      </c>
      <c r="AZ22" s="368"/>
      <c r="BA22" s="368"/>
      <c r="BB22" s="368"/>
      <c r="BC22" s="368"/>
      <c r="BD22" s="368"/>
      <c r="BE22" s="368"/>
      <c r="BF22" s="368"/>
      <c r="BG22" s="368"/>
      <c r="BH22" s="368"/>
      <c r="BI22" s="368"/>
      <c r="BJ22" s="368"/>
      <c r="BK22" s="368"/>
      <c r="BL22" s="368"/>
      <c r="BM22" s="369"/>
      <c r="BN22" s="370">
        <v>9089155</v>
      </c>
      <c r="BO22" s="371"/>
      <c r="BP22" s="371"/>
      <c r="BQ22" s="371"/>
      <c r="BR22" s="371"/>
      <c r="BS22" s="371"/>
      <c r="BT22" s="371"/>
      <c r="BU22" s="372"/>
      <c r="BV22" s="370">
        <v>9553817</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159</v>
      </c>
      <c r="AZ23" s="442"/>
      <c r="BA23" s="442"/>
      <c r="BB23" s="442"/>
      <c r="BC23" s="442"/>
      <c r="BD23" s="442"/>
      <c r="BE23" s="442"/>
      <c r="BF23" s="442"/>
      <c r="BG23" s="442"/>
      <c r="BH23" s="442"/>
      <c r="BI23" s="442"/>
      <c r="BJ23" s="442"/>
      <c r="BK23" s="442"/>
      <c r="BL23" s="442"/>
      <c r="BM23" s="443"/>
      <c r="BN23" s="407">
        <v>8113427</v>
      </c>
      <c r="BO23" s="408"/>
      <c r="BP23" s="408"/>
      <c r="BQ23" s="408"/>
      <c r="BR23" s="408"/>
      <c r="BS23" s="408"/>
      <c r="BT23" s="408"/>
      <c r="BU23" s="409"/>
      <c r="BV23" s="407">
        <v>8472728</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160</v>
      </c>
      <c r="F24" s="437"/>
      <c r="G24" s="437"/>
      <c r="H24" s="437"/>
      <c r="I24" s="437"/>
      <c r="J24" s="437"/>
      <c r="K24" s="438"/>
      <c r="L24" s="458">
        <v>1</v>
      </c>
      <c r="M24" s="459"/>
      <c r="N24" s="459"/>
      <c r="O24" s="459"/>
      <c r="P24" s="501"/>
      <c r="Q24" s="458">
        <v>7680</v>
      </c>
      <c r="R24" s="459"/>
      <c r="S24" s="459"/>
      <c r="T24" s="459"/>
      <c r="U24" s="459"/>
      <c r="V24" s="501"/>
      <c r="W24" s="553"/>
      <c r="X24" s="554"/>
      <c r="Y24" s="555"/>
      <c r="Z24" s="457" t="s">
        <v>161</v>
      </c>
      <c r="AA24" s="437"/>
      <c r="AB24" s="437"/>
      <c r="AC24" s="437"/>
      <c r="AD24" s="437"/>
      <c r="AE24" s="437"/>
      <c r="AF24" s="437"/>
      <c r="AG24" s="438"/>
      <c r="AH24" s="458">
        <v>134</v>
      </c>
      <c r="AI24" s="459"/>
      <c r="AJ24" s="459"/>
      <c r="AK24" s="459"/>
      <c r="AL24" s="501"/>
      <c r="AM24" s="458">
        <v>375066</v>
      </c>
      <c r="AN24" s="459"/>
      <c r="AO24" s="459"/>
      <c r="AP24" s="459"/>
      <c r="AQ24" s="459"/>
      <c r="AR24" s="501"/>
      <c r="AS24" s="458">
        <v>2799</v>
      </c>
      <c r="AT24" s="459"/>
      <c r="AU24" s="459"/>
      <c r="AV24" s="459"/>
      <c r="AW24" s="459"/>
      <c r="AX24" s="460"/>
      <c r="AY24" s="523" t="s">
        <v>162</v>
      </c>
      <c r="AZ24" s="524"/>
      <c r="BA24" s="524"/>
      <c r="BB24" s="524"/>
      <c r="BC24" s="524"/>
      <c r="BD24" s="524"/>
      <c r="BE24" s="524"/>
      <c r="BF24" s="524"/>
      <c r="BG24" s="524"/>
      <c r="BH24" s="524"/>
      <c r="BI24" s="524"/>
      <c r="BJ24" s="524"/>
      <c r="BK24" s="524"/>
      <c r="BL24" s="524"/>
      <c r="BM24" s="525"/>
      <c r="BN24" s="407">
        <v>6241957</v>
      </c>
      <c r="BO24" s="408"/>
      <c r="BP24" s="408"/>
      <c r="BQ24" s="408"/>
      <c r="BR24" s="408"/>
      <c r="BS24" s="408"/>
      <c r="BT24" s="408"/>
      <c r="BU24" s="409"/>
      <c r="BV24" s="407">
        <v>6453446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163</v>
      </c>
      <c r="F25" s="437"/>
      <c r="G25" s="437"/>
      <c r="H25" s="437"/>
      <c r="I25" s="437"/>
      <c r="J25" s="437"/>
      <c r="K25" s="438"/>
      <c r="L25" s="458">
        <v>1</v>
      </c>
      <c r="M25" s="459"/>
      <c r="N25" s="459"/>
      <c r="O25" s="459"/>
      <c r="P25" s="501"/>
      <c r="Q25" s="458">
        <v>6090</v>
      </c>
      <c r="R25" s="459"/>
      <c r="S25" s="459"/>
      <c r="T25" s="459"/>
      <c r="U25" s="459"/>
      <c r="V25" s="501"/>
      <c r="W25" s="553"/>
      <c r="X25" s="554"/>
      <c r="Y25" s="555"/>
      <c r="Z25" s="457" t="s">
        <v>164</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165</v>
      </c>
      <c r="AZ25" s="368"/>
      <c r="BA25" s="368"/>
      <c r="BB25" s="368"/>
      <c r="BC25" s="368"/>
      <c r="BD25" s="368"/>
      <c r="BE25" s="368"/>
      <c r="BF25" s="368"/>
      <c r="BG25" s="368"/>
      <c r="BH25" s="368"/>
      <c r="BI25" s="368"/>
      <c r="BJ25" s="368"/>
      <c r="BK25" s="368"/>
      <c r="BL25" s="368"/>
      <c r="BM25" s="369"/>
      <c r="BN25" s="370">
        <v>480056</v>
      </c>
      <c r="BO25" s="371"/>
      <c r="BP25" s="371"/>
      <c r="BQ25" s="371"/>
      <c r="BR25" s="371"/>
      <c r="BS25" s="371"/>
      <c r="BT25" s="371"/>
      <c r="BU25" s="372"/>
      <c r="BV25" s="370">
        <v>552625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166</v>
      </c>
      <c r="F26" s="437"/>
      <c r="G26" s="437"/>
      <c r="H26" s="437"/>
      <c r="I26" s="437"/>
      <c r="J26" s="437"/>
      <c r="K26" s="438"/>
      <c r="L26" s="458">
        <v>1</v>
      </c>
      <c r="M26" s="459"/>
      <c r="N26" s="459"/>
      <c r="O26" s="459"/>
      <c r="P26" s="501"/>
      <c r="Q26" s="458">
        <v>5610</v>
      </c>
      <c r="R26" s="459"/>
      <c r="S26" s="459"/>
      <c r="T26" s="459"/>
      <c r="U26" s="459"/>
      <c r="V26" s="501"/>
      <c r="W26" s="553"/>
      <c r="X26" s="554"/>
      <c r="Y26" s="555"/>
      <c r="Z26" s="457" t="s">
        <v>167</v>
      </c>
      <c r="AA26" s="559"/>
      <c r="AB26" s="559"/>
      <c r="AC26" s="559"/>
      <c r="AD26" s="559"/>
      <c r="AE26" s="559"/>
      <c r="AF26" s="559"/>
      <c r="AG26" s="560"/>
      <c r="AH26" s="458">
        <v>8</v>
      </c>
      <c r="AI26" s="459"/>
      <c r="AJ26" s="459"/>
      <c r="AK26" s="459"/>
      <c r="AL26" s="501"/>
      <c r="AM26" s="458">
        <v>21152</v>
      </c>
      <c r="AN26" s="459"/>
      <c r="AO26" s="459"/>
      <c r="AP26" s="459"/>
      <c r="AQ26" s="459"/>
      <c r="AR26" s="501"/>
      <c r="AS26" s="458">
        <v>2644</v>
      </c>
      <c r="AT26" s="459"/>
      <c r="AU26" s="459"/>
      <c r="AV26" s="459"/>
      <c r="AW26" s="459"/>
      <c r="AX26" s="460"/>
      <c r="AY26" s="410" t="s">
        <v>168</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169</v>
      </c>
      <c r="F27" s="437"/>
      <c r="G27" s="437"/>
      <c r="H27" s="437"/>
      <c r="I27" s="437"/>
      <c r="J27" s="437"/>
      <c r="K27" s="438"/>
      <c r="L27" s="458">
        <v>1</v>
      </c>
      <c r="M27" s="459"/>
      <c r="N27" s="459"/>
      <c r="O27" s="459"/>
      <c r="P27" s="501"/>
      <c r="Q27" s="458">
        <v>2840</v>
      </c>
      <c r="R27" s="459"/>
      <c r="S27" s="459"/>
      <c r="T27" s="459"/>
      <c r="U27" s="459"/>
      <c r="V27" s="501"/>
      <c r="W27" s="553"/>
      <c r="X27" s="554"/>
      <c r="Y27" s="555"/>
      <c r="Z27" s="457" t="s">
        <v>170</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171</v>
      </c>
      <c r="AZ27" s="503"/>
      <c r="BA27" s="503"/>
      <c r="BB27" s="503"/>
      <c r="BC27" s="503"/>
      <c r="BD27" s="503"/>
      <c r="BE27" s="503"/>
      <c r="BF27" s="503"/>
      <c r="BG27" s="503"/>
      <c r="BH27" s="503"/>
      <c r="BI27" s="503"/>
      <c r="BJ27" s="503"/>
      <c r="BK27" s="503"/>
      <c r="BL27" s="503"/>
      <c r="BM27" s="504"/>
      <c r="BN27" s="526">
        <v>145791</v>
      </c>
      <c r="BO27" s="527"/>
      <c r="BP27" s="527"/>
      <c r="BQ27" s="527"/>
      <c r="BR27" s="527"/>
      <c r="BS27" s="527"/>
      <c r="BT27" s="527"/>
      <c r="BU27" s="528"/>
      <c r="BV27" s="526">
        <v>145788</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172</v>
      </c>
      <c r="F28" s="437"/>
      <c r="G28" s="437"/>
      <c r="H28" s="437"/>
      <c r="I28" s="437"/>
      <c r="J28" s="437"/>
      <c r="K28" s="438"/>
      <c r="L28" s="458">
        <v>1</v>
      </c>
      <c r="M28" s="459"/>
      <c r="N28" s="459"/>
      <c r="O28" s="459"/>
      <c r="P28" s="501"/>
      <c r="Q28" s="458">
        <v>2410</v>
      </c>
      <c r="R28" s="459"/>
      <c r="S28" s="459"/>
      <c r="T28" s="459"/>
      <c r="U28" s="459"/>
      <c r="V28" s="501"/>
      <c r="W28" s="553"/>
      <c r="X28" s="554"/>
      <c r="Y28" s="555"/>
      <c r="Z28" s="457" t="s">
        <v>173</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174</v>
      </c>
      <c r="AZ28" s="562"/>
      <c r="BA28" s="562"/>
      <c r="BB28" s="563"/>
      <c r="BC28" s="367" t="s">
        <v>46</v>
      </c>
      <c r="BD28" s="368"/>
      <c r="BE28" s="368"/>
      <c r="BF28" s="368"/>
      <c r="BG28" s="368"/>
      <c r="BH28" s="368"/>
      <c r="BI28" s="368"/>
      <c r="BJ28" s="368"/>
      <c r="BK28" s="368"/>
      <c r="BL28" s="368"/>
      <c r="BM28" s="369"/>
      <c r="BN28" s="370">
        <v>2288533</v>
      </c>
      <c r="BO28" s="371"/>
      <c r="BP28" s="371"/>
      <c r="BQ28" s="371"/>
      <c r="BR28" s="371"/>
      <c r="BS28" s="371"/>
      <c r="BT28" s="371"/>
      <c r="BU28" s="372"/>
      <c r="BV28" s="370">
        <v>2797318</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175</v>
      </c>
      <c r="F29" s="437"/>
      <c r="G29" s="437"/>
      <c r="H29" s="437"/>
      <c r="I29" s="437"/>
      <c r="J29" s="437"/>
      <c r="K29" s="438"/>
      <c r="L29" s="458">
        <v>14</v>
      </c>
      <c r="M29" s="459"/>
      <c r="N29" s="459"/>
      <c r="O29" s="459"/>
      <c r="P29" s="501"/>
      <c r="Q29" s="458">
        <v>2260</v>
      </c>
      <c r="R29" s="459"/>
      <c r="S29" s="459"/>
      <c r="T29" s="459"/>
      <c r="U29" s="459"/>
      <c r="V29" s="501"/>
      <c r="W29" s="556"/>
      <c r="X29" s="557"/>
      <c r="Y29" s="558"/>
      <c r="Z29" s="457" t="s">
        <v>176</v>
      </c>
      <c r="AA29" s="437"/>
      <c r="AB29" s="437"/>
      <c r="AC29" s="437"/>
      <c r="AD29" s="437"/>
      <c r="AE29" s="437"/>
      <c r="AF29" s="437"/>
      <c r="AG29" s="438"/>
      <c r="AH29" s="458">
        <v>134</v>
      </c>
      <c r="AI29" s="459"/>
      <c r="AJ29" s="459"/>
      <c r="AK29" s="459"/>
      <c r="AL29" s="501"/>
      <c r="AM29" s="458">
        <v>375066</v>
      </c>
      <c r="AN29" s="459"/>
      <c r="AO29" s="459"/>
      <c r="AP29" s="459"/>
      <c r="AQ29" s="459"/>
      <c r="AR29" s="501"/>
      <c r="AS29" s="458">
        <v>2799</v>
      </c>
      <c r="AT29" s="459"/>
      <c r="AU29" s="459"/>
      <c r="AV29" s="459"/>
      <c r="AW29" s="459"/>
      <c r="AX29" s="460"/>
      <c r="AY29" s="564"/>
      <c r="AZ29" s="565"/>
      <c r="BA29" s="565"/>
      <c r="BB29" s="566"/>
      <c r="BC29" s="441" t="s">
        <v>177</v>
      </c>
      <c r="BD29" s="442"/>
      <c r="BE29" s="442"/>
      <c r="BF29" s="442"/>
      <c r="BG29" s="442"/>
      <c r="BH29" s="442"/>
      <c r="BI29" s="442"/>
      <c r="BJ29" s="442"/>
      <c r="BK29" s="442"/>
      <c r="BL29" s="442"/>
      <c r="BM29" s="443"/>
      <c r="BN29" s="407">
        <v>698554</v>
      </c>
      <c r="BO29" s="408"/>
      <c r="BP29" s="408"/>
      <c r="BQ29" s="408"/>
      <c r="BR29" s="408"/>
      <c r="BS29" s="408"/>
      <c r="BT29" s="408"/>
      <c r="BU29" s="409"/>
      <c r="BV29" s="407">
        <v>674541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178</v>
      </c>
      <c r="X30" s="575"/>
      <c r="Y30" s="575"/>
      <c r="Z30" s="575"/>
      <c r="AA30" s="575"/>
      <c r="AB30" s="575"/>
      <c r="AC30" s="575"/>
      <c r="AD30" s="575"/>
      <c r="AE30" s="575"/>
      <c r="AF30" s="575"/>
      <c r="AG30" s="576"/>
      <c r="AH30" s="534">
        <v>94.8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2045109</v>
      </c>
      <c r="BO30" s="527"/>
      <c r="BP30" s="527"/>
      <c r="BQ30" s="527"/>
      <c r="BR30" s="527"/>
      <c r="BS30" s="527"/>
      <c r="BT30" s="527"/>
      <c r="BU30" s="528"/>
      <c r="BV30" s="526">
        <v>2056320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179</v>
      </c>
      <c r="D32" s="570"/>
      <c r="E32" s="570"/>
      <c r="F32" s="570"/>
      <c r="G32" s="570"/>
      <c r="H32" s="570"/>
      <c r="I32" s="570"/>
      <c r="J32" s="570"/>
      <c r="K32" s="570"/>
      <c r="L32" s="570"/>
      <c r="M32" s="570"/>
      <c r="N32" s="570"/>
      <c r="O32" s="570"/>
      <c r="P32" s="570"/>
      <c r="Q32" s="570"/>
      <c r="R32" s="570"/>
      <c r="S32" s="570"/>
      <c r="U32" s="411" t="s">
        <v>180</v>
      </c>
      <c r="V32" s="411"/>
      <c r="W32" s="411"/>
      <c r="X32" s="411"/>
      <c r="Y32" s="411"/>
      <c r="Z32" s="411"/>
      <c r="AA32" s="411"/>
      <c r="AB32" s="411"/>
      <c r="AC32" s="411"/>
      <c r="AD32" s="411"/>
      <c r="AE32" s="411"/>
      <c r="AF32" s="411"/>
      <c r="AG32" s="411"/>
      <c r="AH32" s="411"/>
      <c r="AI32" s="411"/>
      <c r="AJ32" s="411"/>
      <c r="AK32" s="411"/>
      <c r="AM32" s="411" t="s">
        <v>181</v>
      </c>
      <c r="AN32" s="411"/>
      <c r="AO32" s="411"/>
      <c r="AP32" s="411"/>
      <c r="AQ32" s="411"/>
      <c r="AR32" s="411"/>
      <c r="AS32" s="411"/>
      <c r="AT32" s="411"/>
      <c r="AU32" s="411"/>
      <c r="AV32" s="411"/>
      <c r="AW32" s="411"/>
      <c r="AX32" s="411"/>
      <c r="AY32" s="411"/>
      <c r="AZ32" s="411"/>
      <c r="BA32" s="411"/>
      <c r="BB32" s="411"/>
      <c r="BC32" s="411"/>
      <c r="BE32" s="411" t="s">
        <v>182</v>
      </c>
      <c r="BF32" s="411"/>
      <c r="BG32" s="411"/>
      <c r="BH32" s="411"/>
      <c r="BI32" s="411"/>
      <c r="BJ32" s="411"/>
      <c r="BK32" s="411"/>
      <c r="BL32" s="411"/>
      <c r="BM32" s="411"/>
      <c r="BN32" s="411"/>
      <c r="BO32" s="411"/>
      <c r="BP32" s="411"/>
      <c r="BQ32" s="411"/>
      <c r="BR32" s="411"/>
      <c r="BS32" s="411"/>
      <c r="BT32" s="411"/>
      <c r="BU32" s="411"/>
      <c r="BW32" s="411" t="s">
        <v>183</v>
      </c>
      <c r="BX32" s="411"/>
      <c r="BY32" s="411"/>
      <c r="BZ32" s="411"/>
      <c r="CA32" s="411"/>
      <c r="CB32" s="411"/>
      <c r="CC32" s="411"/>
      <c r="CD32" s="411"/>
      <c r="CE32" s="411"/>
      <c r="CF32" s="411"/>
      <c r="CG32" s="411"/>
      <c r="CH32" s="411"/>
      <c r="CI32" s="411"/>
      <c r="CJ32" s="411"/>
      <c r="CK32" s="411"/>
      <c r="CL32" s="411"/>
      <c r="CM32" s="411"/>
      <c r="CO32" s="411" t="s">
        <v>184</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185</v>
      </c>
      <c r="D33" s="431"/>
      <c r="E33" s="396" t="s">
        <v>186</v>
      </c>
      <c r="F33" s="396"/>
      <c r="G33" s="396"/>
      <c r="H33" s="396"/>
      <c r="I33" s="396"/>
      <c r="J33" s="396"/>
      <c r="K33" s="396"/>
      <c r="L33" s="396"/>
      <c r="M33" s="396"/>
      <c r="N33" s="396"/>
      <c r="O33" s="396"/>
      <c r="P33" s="396"/>
      <c r="Q33" s="396"/>
      <c r="R33" s="396"/>
      <c r="S33" s="396"/>
      <c r="T33" s="206"/>
      <c r="U33" s="431" t="s">
        <v>185</v>
      </c>
      <c r="V33" s="431"/>
      <c r="W33" s="396" t="s">
        <v>186</v>
      </c>
      <c r="X33" s="396"/>
      <c r="Y33" s="396"/>
      <c r="Z33" s="396"/>
      <c r="AA33" s="396"/>
      <c r="AB33" s="396"/>
      <c r="AC33" s="396"/>
      <c r="AD33" s="396"/>
      <c r="AE33" s="396"/>
      <c r="AF33" s="396"/>
      <c r="AG33" s="396"/>
      <c r="AH33" s="396"/>
      <c r="AI33" s="396"/>
      <c r="AJ33" s="396"/>
      <c r="AK33" s="396"/>
      <c r="AL33" s="206"/>
      <c r="AM33" s="431" t="s">
        <v>185</v>
      </c>
      <c r="AN33" s="431"/>
      <c r="AO33" s="396" t="s">
        <v>186</v>
      </c>
      <c r="AP33" s="396"/>
      <c r="AQ33" s="396"/>
      <c r="AR33" s="396"/>
      <c r="AS33" s="396"/>
      <c r="AT33" s="396"/>
      <c r="AU33" s="396"/>
      <c r="AV33" s="396"/>
      <c r="AW33" s="396"/>
      <c r="AX33" s="396"/>
      <c r="AY33" s="396"/>
      <c r="AZ33" s="396"/>
      <c r="BA33" s="396"/>
      <c r="BB33" s="396"/>
      <c r="BC33" s="396"/>
      <c r="BD33" s="207"/>
      <c r="BE33" s="396" t="s">
        <v>187</v>
      </c>
      <c r="BF33" s="396"/>
      <c r="BG33" s="396" t="s">
        <v>188</v>
      </c>
      <c r="BH33" s="396"/>
      <c r="BI33" s="396"/>
      <c r="BJ33" s="396"/>
      <c r="BK33" s="396"/>
      <c r="BL33" s="396"/>
      <c r="BM33" s="396"/>
      <c r="BN33" s="396"/>
      <c r="BO33" s="396"/>
      <c r="BP33" s="396"/>
      <c r="BQ33" s="396"/>
      <c r="BR33" s="396"/>
      <c r="BS33" s="396"/>
      <c r="BT33" s="396"/>
      <c r="BU33" s="396"/>
      <c r="BV33" s="207"/>
      <c r="BW33" s="431" t="s">
        <v>187</v>
      </c>
      <c r="BX33" s="431"/>
      <c r="BY33" s="396" t="s">
        <v>189</v>
      </c>
      <c r="BZ33" s="396"/>
      <c r="CA33" s="396"/>
      <c r="CB33" s="396"/>
      <c r="CC33" s="396"/>
      <c r="CD33" s="396"/>
      <c r="CE33" s="396"/>
      <c r="CF33" s="396"/>
      <c r="CG33" s="396"/>
      <c r="CH33" s="396"/>
      <c r="CI33" s="396"/>
      <c r="CJ33" s="396"/>
      <c r="CK33" s="396"/>
      <c r="CL33" s="396"/>
      <c r="CM33" s="396"/>
      <c r="CN33" s="206"/>
      <c r="CO33" s="431" t="s">
        <v>185</v>
      </c>
      <c r="CP33" s="431"/>
      <c r="CQ33" s="396" t="s">
        <v>190</v>
      </c>
      <c r="CR33" s="396"/>
      <c r="CS33" s="396"/>
      <c r="CT33" s="396"/>
      <c r="CU33" s="396"/>
      <c r="CV33" s="396"/>
      <c r="CW33" s="396"/>
      <c r="CX33" s="396"/>
      <c r="CY33" s="396"/>
      <c r="CZ33" s="396"/>
      <c r="DA33" s="396"/>
      <c r="DB33" s="396"/>
      <c r="DC33" s="396"/>
      <c r="DD33" s="396"/>
      <c r="DE33" s="396"/>
      <c r="DF33" s="206"/>
      <c r="DG33" s="596" t="s">
        <v>191</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五戸町国民健康保険特別会計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五戸町病院事業会計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IF('各会計、関係団体の財政状況及び健全化判断比率'!B32="","",'各会計、関係団体の財政状況及び健全化判断比率'!B32)</f>
        <v>五戸町下水道事業特別会計</v>
      </c>
      <c r="BH34" s="598"/>
      <c r="BI34" s="598"/>
      <c r="BJ34" s="598"/>
      <c r="BK34" s="598"/>
      <c r="BL34" s="598"/>
      <c r="BM34" s="598"/>
      <c r="BN34" s="598"/>
      <c r="BO34" s="598"/>
      <c r="BP34" s="598"/>
      <c r="BQ34" s="598"/>
      <c r="BR34" s="598"/>
      <c r="BS34" s="598"/>
      <c r="BT34" s="598"/>
      <c r="BU34" s="598"/>
      <c r="BV34" s="181"/>
      <c r="BW34" s="597">
        <f>IF(BY34="","",MAX(C34:D43,U34:V43,AM34:AN43,BE34:BF43)+1)</f>
        <v>12</v>
      </c>
      <c r="BX34" s="597"/>
      <c r="BY34" s="598" t="str">
        <f>IF('各会計、関係団体の財政状況及び健全化判断比率'!B68="","",'各会計、関係団体の財政状況及び健全化判断比率'!B68)</f>
        <v>八戸圏域水道企業団</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五戸町スポーツ振興公社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五戸町ケーブルテレビ事業特別会計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五戸町介護保険特別会計</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IF('各会計、関係団体の財政状況及び健全化判断比率'!B33="","",'各会計、関係団体の財政状況及び健全化判断比率'!B33)</f>
        <v>五戸町農業集落排水処理施設事業特別会計</v>
      </c>
      <c r="BH35" s="598"/>
      <c r="BI35" s="598"/>
      <c r="BJ35" s="598"/>
      <c r="BK35" s="598"/>
      <c r="BL35" s="598"/>
      <c r="BM35" s="598"/>
      <c r="BN35" s="598"/>
      <c r="BO35" s="598"/>
      <c r="BP35" s="598"/>
      <c r="BQ35" s="598"/>
      <c r="BR35" s="598"/>
      <c r="BS35" s="598"/>
      <c r="BT35" s="598"/>
      <c r="BU35" s="598"/>
      <c r="BV35" s="181"/>
      <c r="BW35" s="597">
        <f t="shared" ref="BW35:BW43" si="2">IF(BY35="","",BW34+1)</f>
        <v>13</v>
      </c>
      <c r="BX35" s="597"/>
      <c r="BY35" s="598" t="str">
        <f>IF('各会計、関係団体の財政状況及び健全化判断比率'!B69="","",'各会計、関係団体の財政状況及び健全化判断比率'!B69)</f>
        <v>八戸地域広域市町村圏事務組合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五戸町後期高齢者医療特別会計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f t="shared" si="1"/>
        <v>9</v>
      </c>
      <c r="BF36" s="597"/>
      <c r="BG36" s="598" t="str">
        <f>IF('各会計、関係団体の財政状況及び健全化判断比率'!B34="","",'各会計、関係団体の財政状況及び健全化判断比率'!B34)</f>
        <v>五戸町浄化槽事業特別会計</v>
      </c>
      <c r="BH36" s="598"/>
      <c r="BI36" s="598"/>
      <c r="BJ36" s="598"/>
      <c r="BK36" s="598"/>
      <c r="BL36" s="598"/>
      <c r="BM36" s="598"/>
      <c r="BN36" s="598"/>
      <c r="BO36" s="598"/>
      <c r="BP36" s="598"/>
      <c r="BQ36" s="598"/>
      <c r="BR36" s="598"/>
      <c r="BS36" s="598"/>
      <c r="BT36" s="598"/>
      <c r="BU36" s="598"/>
      <c r="BV36" s="181"/>
      <c r="BW36" s="597">
        <f t="shared" si="2"/>
        <v>14</v>
      </c>
      <c r="BX36" s="597"/>
      <c r="BY36" s="598" t="str">
        <f>IF('各会計、関係団体の財政状況及び健全化判断比率'!B70="","",'各会計、関係団体の財政状況及び健全化判断比率'!B70)</f>
        <v>十和田地域広域事務組合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f t="shared" si="1"/>
        <v>10</v>
      </c>
      <c r="BF37" s="597"/>
      <c r="BG37" s="598" t="str">
        <f>IF('各会計、関係団体の財政状況及び健全化判断比率'!B35="","",'各会計、関係団体の財政状況及び健全化判断比率'!B35)</f>
        <v>五戸町簡易水道事業特別会計</v>
      </c>
      <c r="BH37" s="598"/>
      <c r="BI37" s="598"/>
      <c r="BJ37" s="598"/>
      <c r="BK37" s="598"/>
      <c r="BL37" s="598"/>
      <c r="BM37" s="598"/>
      <c r="BN37" s="598"/>
      <c r="BO37" s="598"/>
      <c r="BP37" s="598"/>
      <c r="BQ37" s="598"/>
      <c r="BR37" s="598"/>
      <c r="BS37" s="598"/>
      <c r="BT37" s="598"/>
      <c r="BU37" s="598"/>
      <c r="BV37" s="181"/>
      <c r="BW37" s="597">
        <f t="shared" si="2"/>
        <v>15</v>
      </c>
      <c r="BX37" s="597"/>
      <c r="BY37" s="598" t="str">
        <f>IF('各会計、関係団体の財政状況及び健全化判断比率'!B71="","",'各会計、関係団体の財政状況及び健全化判断比率'!B71)</f>
        <v>田子高原広域事務組合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f t="shared" si="1"/>
        <v>11</v>
      </c>
      <c r="BF38" s="597"/>
      <c r="BG38" s="598" t="str">
        <f>IF('各会計、関係団体の財政状況及び健全化判断比率'!B36="","",'各会計、関係団体の財政状況及び健全化判断比率'!B36)</f>
        <v>五戸町住宅用地造成事業等特別会計</v>
      </c>
      <c r="BH38" s="598"/>
      <c r="BI38" s="598"/>
      <c r="BJ38" s="598"/>
      <c r="BK38" s="598"/>
      <c r="BL38" s="598"/>
      <c r="BM38" s="598"/>
      <c r="BN38" s="598"/>
      <c r="BO38" s="598"/>
      <c r="BP38" s="598"/>
      <c r="BQ38" s="598"/>
      <c r="BR38" s="598"/>
      <c r="BS38" s="598"/>
      <c r="BT38" s="598"/>
      <c r="BU38" s="598"/>
      <c r="BV38" s="181"/>
      <c r="BW38" s="597">
        <f t="shared" si="2"/>
        <v>16</v>
      </c>
      <c r="BX38" s="597"/>
      <c r="BY38" s="598" t="str">
        <f>IF('各会計、関係団体の財政状況及び健全化判断比率'!B72="","",'各会計、関係団体の財政状況及び健全化判断比率'!B72)</f>
        <v>青森県市町村総合事務組合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17</v>
      </c>
      <c r="BX39" s="597"/>
      <c r="BY39" s="598" t="str">
        <f>IF('各会計、関係団体の財政状況及び健全化判断比率'!B73="","",'各会計、関係団体の財政状況及び健全化判断比率'!B73)</f>
        <v>青森県市町村職員退職手当組合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18</v>
      </c>
      <c r="BX40" s="597"/>
      <c r="BY40" s="598" t="str">
        <f>IF('各会計、関係団体の財政状況及び健全化判断比率'!B74="","",'各会計、関係団体の財政状況及び健全化判断比率'!B74)</f>
        <v>青森県交通災害共済組合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19</v>
      </c>
      <c r="BX41" s="597"/>
      <c r="BY41" s="598" t="str">
        <f>IF('各会計、関係団体の財政状況及び健全化判断比率'!B75="","",'各会計、関係団体の財政状況及び健全化判断比率'!B75)</f>
        <v>青森県後期高齢者医療広域連合（一般会計）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20</v>
      </c>
      <c r="BX42" s="597"/>
      <c r="BY42" s="598" t="str">
        <f>IF('各会計、関係団体の財政状況及び健全化判断比率'!B76="","",'各会計、関係団体の財政状況及び健全化判断比率'!B76)</f>
        <v>青森県後期高齢者医療広域連合（特別会計）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192</v>
      </c>
      <c r="E46" s="600" t="s">
        <v>193</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194</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195</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196</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197</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198</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199</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200</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2/itR2TK1ZIotDoxUea9wBjz8o7EJOCLFdYdJyM9LENcFMt4MzaexInxQJEtYWHOioBKE4igCNezNUA0a+L7YQ==" saltValue="eBmQwxYMYwyOvUsumw9Ee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201</v>
      </c>
      <c r="DI1" s="603"/>
      <c r="DJ1" s="603"/>
      <c r="DK1" s="603"/>
      <c r="DL1" s="603"/>
      <c r="DM1" s="603"/>
      <c r="DN1" s="604"/>
      <c r="DO1" s="214"/>
      <c r="DP1" s="602" t="s">
        <v>202</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203</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204</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205</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207</v>
      </c>
      <c r="S4" s="606"/>
      <c r="T4" s="606"/>
      <c r="U4" s="606"/>
      <c r="V4" s="606"/>
      <c r="W4" s="606"/>
      <c r="X4" s="606"/>
      <c r="Y4" s="607"/>
      <c r="Z4" s="605" t="s">
        <v>208</v>
      </c>
      <c r="AA4" s="606"/>
      <c r="AB4" s="606"/>
      <c r="AC4" s="607"/>
      <c r="AD4" s="605" t="s">
        <v>209</v>
      </c>
      <c r="AE4" s="606"/>
      <c r="AF4" s="606"/>
      <c r="AG4" s="606"/>
      <c r="AH4" s="606"/>
      <c r="AI4" s="606"/>
      <c r="AJ4" s="606"/>
      <c r="AK4" s="607"/>
      <c r="AL4" s="605" t="s">
        <v>208</v>
      </c>
      <c r="AM4" s="606"/>
      <c r="AN4" s="606"/>
      <c r="AO4" s="607"/>
      <c r="AP4" s="608" t="s">
        <v>210</v>
      </c>
      <c r="AQ4" s="608"/>
      <c r="AR4" s="608"/>
      <c r="AS4" s="608"/>
      <c r="AT4" s="608"/>
      <c r="AU4" s="608"/>
      <c r="AV4" s="608"/>
      <c r="AW4" s="608"/>
      <c r="AX4" s="608"/>
      <c r="AY4" s="608"/>
      <c r="AZ4" s="608"/>
      <c r="BA4" s="608"/>
      <c r="BB4" s="608"/>
      <c r="BC4" s="608"/>
      <c r="BD4" s="608"/>
      <c r="BE4" s="608"/>
      <c r="BF4" s="608"/>
      <c r="BG4" s="608" t="s">
        <v>211</v>
      </c>
      <c r="BH4" s="608"/>
      <c r="BI4" s="608"/>
      <c r="BJ4" s="608"/>
      <c r="BK4" s="608"/>
      <c r="BL4" s="608"/>
      <c r="BM4" s="608"/>
      <c r="BN4" s="608"/>
      <c r="BO4" s="608" t="s">
        <v>208</v>
      </c>
      <c r="BP4" s="608"/>
      <c r="BQ4" s="608"/>
      <c r="BR4" s="608"/>
      <c r="BS4" s="608" t="s">
        <v>212</v>
      </c>
      <c r="BT4" s="608"/>
      <c r="BU4" s="608"/>
      <c r="BV4" s="608"/>
      <c r="BW4" s="608"/>
      <c r="BX4" s="608"/>
      <c r="BY4" s="608"/>
      <c r="BZ4" s="608"/>
      <c r="CA4" s="608"/>
      <c r="CB4" s="608"/>
      <c r="CD4" s="605" t="s">
        <v>213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214</v>
      </c>
      <c r="C5" s="610"/>
      <c r="D5" s="610"/>
      <c r="E5" s="610"/>
      <c r="F5" s="610"/>
      <c r="G5" s="610"/>
      <c r="H5" s="610"/>
      <c r="I5" s="610"/>
      <c r="J5" s="610"/>
      <c r="K5" s="610"/>
      <c r="L5" s="610"/>
      <c r="M5" s="610"/>
      <c r="N5" s="610"/>
      <c r="O5" s="610"/>
      <c r="P5" s="610"/>
      <c r="Q5" s="611"/>
      <c r="R5" s="612">
        <v>1420395</v>
      </c>
      <c r="S5" s="613"/>
      <c r="T5" s="613"/>
      <c r="U5" s="613"/>
      <c r="V5" s="613"/>
      <c r="W5" s="613"/>
      <c r="X5" s="613"/>
      <c r="Y5" s="614"/>
      <c r="Z5" s="615">
        <v>13.2</v>
      </c>
      <c r="AA5" s="615"/>
      <c r="AB5" s="615"/>
      <c r="AC5" s="615"/>
      <c r="AD5" s="616">
        <v>1420395</v>
      </c>
      <c r="AE5" s="616"/>
      <c r="AF5" s="616"/>
      <c r="AG5" s="616"/>
      <c r="AH5" s="616"/>
      <c r="AI5" s="616"/>
      <c r="AJ5" s="616"/>
      <c r="AK5" s="616"/>
      <c r="AL5" s="617">
        <v>22.6</v>
      </c>
      <c r="AM5" s="618"/>
      <c r="AN5" s="618"/>
      <c r="AO5" s="619"/>
      <c r="AP5" s="609" t="s">
        <v>215</v>
      </c>
      <c r="AQ5" s="610"/>
      <c r="AR5" s="610"/>
      <c r="AS5" s="610"/>
      <c r="AT5" s="610"/>
      <c r="AU5" s="610"/>
      <c r="AV5" s="610"/>
      <c r="AW5" s="610"/>
      <c r="AX5" s="610"/>
      <c r="AY5" s="610"/>
      <c r="AZ5" s="610"/>
      <c r="BA5" s="610"/>
      <c r="BB5" s="610"/>
      <c r="BC5" s="610"/>
      <c r="BD5" s="610"/>
      <c r="BE5" s="610"/>
      <c r="BF5" s="611"/>
      <c r="BG5" s="623">
        <v>1420395</v>
      </c>
      <c r="BH5" s="624"/>
      <c r="BI5" s="624"/>
      <c r="BJ5" s="624"/>
      <c r="BK5" s="624"/>
      <c r="BL5" s="624"/>
      <c r="BM5" s="624"/>
      <c r="BN5" s="625"/>
      <c r="BO5" s="626">
        <v>100</v>
      </c>
      <c r="BP5" s="626"/>
      <c r="BQ5" s="626"/>
      <c r="BR5" s="626"/>
      <c r="BS5" s="627" t="s">
        <v>122</v>
      </c>
      <c r="BT5" s="627"/>
      <c r="BU5" s="627"/>
      <c r="BV5" s="627"/>
      <c r="BW5" s="627"/>
      <c r="BX5" s="627"/>
      <c r="BY5" s="627"/>
      <c r="BZ5" s="627"/>
      <c r="CA5" s="627"/>
      <c r="CB5" s="631"/>
      <c r="CD5" s="605" t="s">
        <v>210</v>
      </c>
      <c r="CE5" s="606"/>
      <c r="CF5" s="606"/>
      <c r="CG5" s="606"/>
      <c r="CH5" s="606"/>
      <c r="CI5" s="606"/>
      <c r="CJ5" s="606"/>
      <c r="CK5" s="606"/>
      <c r="CL5" s="606"/>
      <c r="CM5" s="606"/>
      <c r="CN5" s="606"/>
      <c r="CO5" s="606"/>
      <c r="CP5" s="606"/>
      <c r="CQ5" s="607"/>
      <c r="CR5" s="605" t="s">
        <v>216</v>
      </c>
      <c r="CS5" s="606"/>
      <c r="CT5" s="606"/>
      <c r="CU5" s="606"/>
      <c r="CV5" s="606"/>
      <c r="CW5" s="606"/>
      <c r="CX5" s="606"/>
      <c r="CY5" s="607"/>
      <c r="CZ5" s="605" t="s">
        <v>208</v>
      </c>
      <c r="DA5" s="606"/>
      <c r="DB5" s="606"/>
      <c r="DC5" s="607"/>
      <c r="DD5" s="605" t="s">
        <v>217</v>
      </c>
      <c r="DE5" s="606"/>
      <c r="DF5" s="606"/>
      <c r="DG5" s="606"/>
      <c r="DH5" s="606"/>
      <c r="DI5" s="606"/>
      <c r="DJ5" s="606"/>
      <c r="DK5" s="606"/>
      <c r="DL5" s="606"/>
      <c r="DM5" s="606"/>
      <c r="DN5" s="606"/>
      <c r="DO5" s="606"/>
      <c r="DP5" s="607"/>
      <c r="DQ5" s="605" t="s">
        <v>218</v>
      </c>
      <c r="DR5" s="606"/>
      <c r="DS5" s="606"/>
      <c r="DT5" s="606"/>
      <c r="DU5" s="606"/>
      <c r="DV5" s="606"/>
      <c r="DW5" s="606"/>
      <c r="DX5" s="606"/>
      <c r="DY5" s="606"/>
      <c r="DZ5" s="606"/>
      <c r="EA5" s="606"/>
      <c r="EB5" s="606"/>
      <c r="EC5" s="607"/>
    </row>
    <row r="6" spans="2:143" ht="11.25" customHeight="1" x14ac:dyDescent="0.15">
      <c r="B6" s="620" t="s">
        <v>219</v>
      </c>
      <c r="C6" s="621"/>
      <c r="D6" s="621"/>
      <c r="E6" s="621"/>
      <c r="F6" s="621"/>
      <c r="G6" s="621"/>
      <c r="H6" s="621"/>
      <c r="I6" s="621"/>
      <c r="J6" s="621"/>
      <c r="K6" s="621"/>
      <c r="L6" s="621"/>
      <c r="M6" s="621"/>
      <c r="N6" s="621"/>
      <c r="O6" s="621"/>
      <c r="P6" s="621"/>
      <c r="Q6" s="622"/>
      <c r="R6" s="623">
        <v>138170</v>
      </c>
      <c r="S6" s="624"/>
      <c r="T6" s="624"/>
      <c r="U6" s="624"/>
      <c r="V6" s="624"/>
      <c r="W6" s="624"/>
      <c r="X6" s="624"/>
      <c r="Y6" s="625"/>
      <c r="Z6" s="626">
        <v>1.3</v>
      </c>
      <c r="AA6" s="626"/>
      <c r="AB6" s="626"/>
      <c r="AC6" s="626"/>
      <c r="AD6" s="627">
        <v>138170</v>
      </c>
      <c r="AE6" s="627"/>
      <c r="AF6" s="627"/>
      <c r="AG6" s="627"/>
      <c r="AH6" s="627"/>
      <c r="AI6" s="627"/>
      <c r="AJ6" s="627"/>
      <c r="AK6" s="627"/>
      <c r="AL6" s="628">
        <v>2.2000000000000002</v>
      </c>
      <c r="AM6" s="629"/>
      <c r="AN6" s="629"/>
      <c r="AO6" s="630"/>
      <c r="AP6" s="620" t="s">
        <v>220</v>
      </c>
      <c r="AQ6" s="621"/>
      <c r="AR6" s="621"/>
      <c r="AS6" s="621"/>
      <c r="AT6" s="621"/>
      <c r="AU6" s="621"/>
      <c r="AV6" s="621"/>
      <c r="AW6" s="621"/>
      <c r="AX6" s="621"/>
      <c r="AY6" s="621"/>
      <c r="AZ6" s="621"/>
      <c r="BA6" s="621"/>
      <c r="BB6" s="621"/>
      <c r="BC6" s="621"/>
      <c r="BD6" s="621"/>
      <c r="BE6" s="621"/>
      <c r="BF6" s="622"/>
      <c r="BG6" s="623">
        <v>1420395</v>
      </c>
      <c r="BH6" s="624"/>
      <c r="BI6" s="624"/>
      <c r="BJ6" s="624"/>
      <c r="BK6" s="624"/>
      <c r="BL6" s="624"/>
      <c r="BM6" s="624"/>
      <c r="BN6" s="625"/>
      <c r="BO6" s="626">
        <v>100</v>
      </c>
      <c r="BP6" s="626"/>
      <c r="BQ6" s="626"/>
      <c r="BR6" s="626"/>
      <c r="BS6" s="627" t="s">
        <v>122</v>
      </c>
      <c r="BT6" s="627"/>
      <c r="BU6" s="627"/>
      <c r="BV6" s="627"/>
      <c r="BW6" s="627"/>
      <c r="BX6" s="627"/>
      <c r="BY6" s="627"/>
      <c r="BZ6" s="627"/>
      <c r="CA6" s="627"/>
      <c r="CB6" s="631"/>
      <c r="CD6" s="609" t="s">
        <v>221</v>
      </c>
      <c r="CE6" s="610"/>
      <c r="CF6" s="610"/>
      <c r="CG6" s="610"/>
      <c r="CH6" s="610"/>
      <c r="CI6" s="610"/>
      <c r="CJ6" s="610"/>
      <c r="CK6" s="610"/>
      <c r="CL6" s="610"/>
      <c r="CM6" s="610"/>
      <c r="CN6" s="610"/>
      <c r="CO6" s="610"/>
      <c r="CP6" s="610"/>
      <c r="CQ6" s="611"/>
      <c r="CR6" s="623">
        <v>94687</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94687</v>
      </c>
      <c r="DR6" s="624"/>
      <c r="DS6" s="624"/>
      <c r="DT6" s="624"/>
      <c r="DU6" s="624"/>
      <c r="DV6" s="624"/>
      <c r="DW6" s="624"/>
      <c r="DX6" s="624"/>
      <c r="DY6" s="624"/>
      <c r="DZ6" s="624"/>
      <c r="EA6" s="624"/>
      <c r="EB6" s="624"/>
      <c r="EC6" s="633"/>
    </row>
    <row r="7" spans="2:143" ht="11.25" customHeight="1" x14ac:dyDescent="0.15">
      <c r="B7" s="620" t="s">
        <v>222</v>
      </c>
      <c r="C7" s="621"/>
      <c r="D7" s="621"/>
      <c r="E7" s="621"/>
      <c r="F7" s="621"/>
      <c r="G7" s="621"/>
      <c r="H7" s="621"/>
      <c r="I7" s="621"/>
      <c r="J7" s="621"/>
      <c r="K7" s="621"/>
      <c r="L7" s="621"/>
      <c r="M7" s="621"/>
      <c r="N7" s="621"/>
      <c r="O7" s="621"/>
      <c r="P7" s="621"/>
      <c r="Q7" s="622"/>
      <c r="R7" s="623">
        <v>517</v>
      </c>
      <c r="S7" s="624"/>
      <c r="T7" s="624"/>
      <c r="U7" s="624"/>
      <c r="V7" s="624"/>
      <c r="W7" s="624"/>
      <c r="X7" s="624"/>
      <c r="Y7" s="625"/>
      <c r="Z7" s="626">
        <v>0</v>
      </c>
      <c r="AA7" s="626"/>
      <c r="AB7" s="626"/>
      <c r="AC7" s="626"/>
      <c r="AD7" s="627">
        <v>517</v>
      </c>
      <c r="AE7" s="627"/>
      <c r="AF7" s="627"/>
      <c r="AG7" s="627"/>
      <c r="AH7" s="627"/>
      <c r="AI7" s="627"/>
      <c r="AJ7" s="627"/>
      <c r="AK7" s="627"/>
      <c r="AL7" s="628">
        <v>0</v>
      </c>
      <c r="AM7" s="629"/>
      <c r="AN7" s="629"/>
      <c r="AO7" s="630"/>
      <c r="AP7" s="620" t="s">
        <v>223</v>
      </c>
      <c r="AQ7" s="621"/>
      <c r="AR7" s="621"/>
      <c r="AS7" s="621"/>
      <c r="AT7" s="621"/>
      <c r="AU7" s="621"/>
      <c r="AV7" s="621"/>
      <c r="AW7" s="621"/>
      <c r="AX7" s="621"/>
      <c r="AY7" s="621"/>
      <c r="AZ7" s="621"/>
      <c r="BA7" s="621"/>
      <c r="BB7" s="621"/>
      <c r="BC7" s="621"/>
      <c r="BD7" s="621"/>
      <c r="BE7" s="621"/>
      <c r="BF7" s="622"/>
      <c r="BG7" s="623">
        <v>561040</v>
      </c>
      <c r="BH7" s="624"/>
      <c r="BI7" s="624"/>
      <c r="BJ7" s="624"/>
      <c r="BK7" s="624"/>
      <c r="BL7" s="624"/>
      <c r="BM7" s="624"/>
      <c r="BN7" s="625"/>
      <c r="BO7" s="626">
        <v>39.5</v>
      </c>
      <c r="BP7" s="626"/>
      <c r="BQ7" s="626"/>
      <c r="BR7" s="626"/>
      <c r="BS7" s="627" t="s">
        <v>122</v>
      </c>
      <c r="BT7" s="627"/>
      <c r="BU7" s="627"/>
      <c r="BV7" s="627"/>
      <c r="BW7" s="627"/>
      <c r="BX7" s="627"/>
      <c r="BY7" s="627"/>
      <c r="BZ7" s="627"/>
      <c r="CA7" s="627"/>
      <c r="CB7" s="631"/>
      <c r="CD7" s="620" t="s">
        <v>224</v>
      </c>
      <c r="CE7" s="621"/>
      <c r="CF7" s="621"/>
      <c r="CG7" s="621"/>
      <c r="CH7" s="621"/>
      <c r="CI7" s="621"/>
      <c r="CJ7" s="621"/>
      <c r="CK7" s="621"/>
      <c r="CL7" s="621"/>
      <c r="CM7" s="621"/>
      <c r="CN7" s="621"/>
      <c r="CO7" s="621"/>
      <c r="CP7" s="621"/>
      <c r="CQ7" s="622"/>
      <c r="CR7" s="623">
        <v>1317056</v>
      </c>
      <c r="CS7" s="624"/>
      <c r="CT7" s="624"/>
      <c r="CU7" s="624"/>
      <c r="CV7" s="624"/>
      <c r="CW7" s="624"/>
      <c r="CX7" s="624"/>
      <c r="CY7" s="625"/>
      <c r="CZ7" s="626">
        <v>12.5</v>
      </c>
      <c r="DA7" s="626"/>
      <c r="DB7" s="626"/>
      <c r="DC7" s="626"/>
      <c r="DD7" s="632">
        <v>111235</v>
      </c>
      <c r="DE7" s="624"/>
      <c r="DF7" s="624"/>
      <c r="DG7" s="624"/>
      <c r="DH7" s="624"/>
      <c r="DI7" s="624"/>
      <c r="DJ7" s="624"/>
      <c r="DK7" s="624"/>
      <c r="DL7" s="624"/>
      <c r="DM7" s="624"/>
      <c r="DN7" s="624"/>
      <c r="DO7" s="624"/>
      <c r="DP7" s="625"/>
      <c r="DQ7" s="632">
        <v>990078</v>
      </c>
      <c r="DR7" s="624"/>
      <c r="DS7" s="624"/>
      <c r="DT7" s="624"/>
      <c r="DU7" s="624"/>
      <c r="DV7" s="624"/>
      <c r="DW7" s="624"/>
      <c r="DX7" s="624"/>
      <c r="DY7" s="624"/>
      <c r="DZ7" s="624"/>
      <c r="EA7" s="624"/>
      <c r="EB7" s="624"/>
      <c r="EC7" s="633"/>
    </row>
    <row r="8" spans="2:143" ht="11.25" customHeight="1" x14ac:dyDescent="0.15">
      <c r="B8" s="620" t="s">
        <v>225</v>
      </c>
      <c r="C8" s="621"/>
      <c r="D8" s="621"/>
      <c r="E8" s="621"/>
      <c r="F8" s="621"/>
      <c r="G8" s="621"/>
      <c r="H8" s="621"/>
      <c r="I8" s="621"/>
      <c r="J8" s="621"/>
      <c r="K8" s="621"/>
      <c r="L8" s="621"/>
      <c r="M8" s="621"/>
      <c r="N8" s="621"/>
      <c r="O8" s="621"/>
      <c r="P8" s="621"/>
      <c r="Q8" s="622"/>
      <c r="R8" s="623">
        <v>3806</v>
      </c>
      <c r="S8" s="624"/>
      <c r="T8" s="624"/>
      <c r="U8" s="624"/>
      <c r="V8" s="624"/>
      <c r="W8" s="624"/>
      <c r="X8" s="624"/>
      <c r="Y8" s="625"/>
      <c r="Z8" s="626">
        <v>0</v>
      </c>
      <c r="AA8" s="626"/>
      <c r="AB8" s="626"/>
      <c r="AC8" s="626"/>
      <c r="AD8" s="627">
        <v>3806</v>
      </c>
      <c r="AE8" s="627"/>
      <c r="AF8" s="627"/>
      <c r="AG8" s="627"/>
      <c r="AH8" s="627"/>
      <c r="AI8" s="627"/>
      <c r="AJ8" s="627"/>
      <c r="AK8" s="627"/>
      <c r="AL8" s="628">
        <v>0.1</v>
      </c>
      <c r="AM8" s="629"/>
      <c r="AN8" s="629"/>
      <c r="AO8" s="630"/>
      <c r="AP8" s="620" t="s">
        <v>226</v>
      </c>
      <c r="AQ8" s="621"/>
      <c r="AR8" s="621"/>
      <c r="AS8" s="621"/>
      <c r="AT8" s="621"/>
      <c r="AU8" s="621"/>
      <c r="AV8" s="621"/>
      <c r="AW8" s="621"/>
      <c r="AX8" s="621"/>
      <c r="AY8" s="621"/>
      <c r="AZ8" s="621"/>
      <c r="BA8" s="621"/>
      <c r="BB8" s="621"/>
      <c r="BC8" s="621"/>
      <c r="BD8" s="621"/>
      <c r="BE8" s="621"/>
      <c r="BF8" s="622"/>
      <c r="BG8" s="623">
        <v>26355</v>
      </c>
      <c r="BH8" s="624"/>
      <c r="BI8" s="624"/>
      <c r="BJ8" s="624"/>
      <c r="BK8" s="624"/>
      <c r="BL8" s="624"/>
      <c r="BM8" s="624"/>
      <c r="BN8" s="625"/>
      <c r="BO8" s="626">
        <v>1.9</v>
      </c>
      <c r="BP8" s="626"/>
      <c r="BQ8" s="626"/>
      <c r="BR8" s="626"/>
      <c r="BS8" s="627" t="s">
        <v>122</v>
      </c>
      <c r="BT8" s="627"/>
      <c r="BU8" s="627"/>
      <c r="BV8" s="627"/>
      <c r="BW8" s="627"/>
      <c r="BX8" s="627"/>
      <c r="BY8" s="627"/>
      <c r="BZ8" s="627"/>
      <c r="CA8" s="627"/>
      <c r="CB8" s="631"/>
      <c r="CD8" s="620" t="s">
        <v>227</v>
      </c>
      <c r="CE8" s="621"/>
      <c r="CF8" s="621"/>
      <c r="CG8" s="621"/>
      <c r="CH8" s="621"/>
      <c r="CI8" s="621"/>
      <c r="CJ8" s="621"/>
      <c r="CK8" s="621"/>
      <c r="CL8" s="621"/>
      <c r="CM8" s="621"/>
      <c r="CN8" s="621"/>
      <c r="CO8" s="621"/>
      <c r="CP8" s="621"/>
      <c r="CQ8" s="622"/>
      <c r="CR8" s="623">
        <v>3060908</v>
      </c>
      <c r="CS8" s="624"/>
      <c r="CT8" s="624"/>
      <c r="CU8" s="624"/>
      <c r="CV8" s="624"/>
      <c r="CW8" s="624"/>
      <c r="CX8" s="624"/>
      <c r="CY8" s="625"/>
      <c r="CZ8" s="626">
        <v>29.1</v>
      </c>
      <c r="DA8" s="626"/>
      <c r="DB8" s="626"/>
      <c r="DC8" s="626"/>
      <c r="DD8" s="632">
        <v>173992</v>
      </c>
      <c r="DE8" s="624"/>
      <c r="DF8" s="624"/>
      <c r="DG8" s="624"/>
      <c r="DH8" s="624"/>
      <c r="DI8" s="624"/>
      <c r="DJ8" s="624"/>
      <c r="DK8" s="624"/>
      <c r="DL8" s="624"/>
      <c r="DM8" s="624"/>
      <c r="DN8" s="624"/>
      <c r="DO8" s="624"/>
      <c r="DP8" s="625"/>
      <c r="DQ8" s="632">
        <v>1527719</v>
      </c>
      <c r="DR8" s="624"/>
      <c r="DS8" s="624"/>
      <c r="DT8" s="624"/>
      <c r="DU8" s="624"/>
      <c r="DV8" s="624"/>
      <c r="DW8" s="624"/>
      <c r="DX8" s="624"/>
      <c r="DY8" s="624"/>
      <c r="DZ8" s="624"/>
      <c r="EA8" s="624"/>
      <c r="EB8" s="624"/>
      <c r="EC8" s="633"/>
    </row>
    <row r="9" spans="2:143" ht="11.25" customHeight="1" x14ac:dyDescent="0.15">
      <c r="B9" s="620" t="s">
        <v>228</v>
      </c>
      <c r="C9" s="621"/>
      <c r="D9" s="621"/>
      <c r="E9" s="621"/>
      <c r="F9" s="621"/>
      <c r="G9" s="621"/>
      <c r="H9" s="621"/>
      <c r="I9" s="621"/>
      <c r="J9" s="621"/>
      <c r="K9" s="621"/>
      <c r="L9" s="621"/>
      <c r="M9" s="621"/>
      <c r="N9" s="621"/>
      <c r="O9" s="621"/>
      <c r="P9" s="621"/>
      <c r="Q9" s="622"/>
      <c r="R9" s="623">
        <v>4050</v>
      </c>
      <c r="S9" s="624"/>
      <c r="T9" s="624"/>
      <c r="U9" s="624"/>
      <c r="V9" s="624"/>
      <c r="W9" s="624"/>
      <c r="X9" s="624"/>
      <c r="Y9" s="625"/>
      <c r="Z9" s="626">
        <v>0</v>
      </c>
      <c r="AA9" s="626"/>
      <c r="AB9" s="626"/>
      <c r="AC9" s="626"/>
      <c r="AD9" s="627">
        <v>4050</v>
      </c>
      <c r="AE9" s="627"/>
      <c r="AF9" s="627"/>
      <c r="AG9" s="627"/>
      <c r="AH9" s="627"/>
      <c r="AI9" s="627"/>
      <c r="AJ9" s="627"/>
      <c r="AK9" s="627"/>
      <c r="AL9" s="628">
        <v>0.1</v>
      </c>
      <c r="AM9" s="629"/>
      <c r="AN9" s="629"/>
      <c r="AO9" s="630"/>
      <c r="AP9" s="620" t="s">
        <v>229</v>
      </c>
      <c r="AQ9" s="621"/>
      <c r="AR9" s="621"/>
      <c r="AS9" s="621"/>
      <c r="AT9" s="621"/>
      <c r="AU9" s="621"/>
      <c r="AV9" s="621"/>
      <c r="AW9" s="621"/>
      <c r="AX9" s="621"/>
      <c r="AY9" s="621"/>
      <c r="AZ9" s="621"/>
      <c r="BA9" s="621"/>
      <c r="BB9" s="621"/>
      <c r="BC9" s="621"/>
      <c r="BD9" s="621"/>
      <c r="BE9" s="621"/>
      <c r="BF9" s="622"/>
      <c r="BG9" s="623">
        <v>491132</v>
      </c>
      <c r="BH9" s="624"/>
      <c r="BI9" s="624"/>
      <c r="BJ9" s="624"/>
      <c r="BK9" s="624"/>
      <c r="BL9" s="624"/>
      <c r="BM9" s="624"/>
      <c r="BN9" s="625"/>
      <c r="BO9" s="626">
        <v>34.6</v>
      </c>
      <c r="BP9" s="626"/>
      <c r="BQ9" s="626"/>
      <c r="BR9" s="626"/>
      <c r="BS9" s="627" t="s">
        <v>122</v>
      </c>
      <c r="BT9" s="627"/>
      <c r="BU9" s="627"/>
      <c r="BV9" s="627"/>
      <c r="BW9" s="627"/>
      <c r="BX9" s="627"/>
      <c r="BY9" s="627"/>
      <c r="BZ9" s="627"/>
      <c r="CA9" s="627"/>
      <c r="CB9" s="631"/>
      <c r="CD9" s="620" t="s">
        <v>230</v>
      </c>
      <c r="CE9" s="621"/>
      <c r="CF9" s="621"/>
      <c r="CG9" s="621"/>
      <c r="CH9" s="621"/>
      <c r="CI9" s="621"/>
      <c r="CJ9" s="621"/>
      <c r="CK9" s="621"/>
      <c r="CL9" s="621"/>
      <c r="CM9" s="621"/>
      <c r="CN9" s="621"/>
      <c r="CO9" s="621"/>
      <c r="CP9" s="621"/>
      <c r="CQ9" s="622"/>
      <c r="CR9" s="623">
        <v>1701455</v>
      </c>
      <c r="CS9" s="624"/>
      <c r="CT9" s="624"/>
      <c r="CU9" s="624"/>
      <c r="CV9" s="624"/>
      <c r="CW9" s="624"/>
      <c r="CX9" s="624"/>
      <c r="CY9" s="625"/>
      <c r="CZ9" s="626">
        <v>16.2</v>
      </c>
      <c r="DA9" s="626"/>
      <c r="DB9" s="626"/>
      <c r="DC9" s="626"/>
      <c r="DD9" s="632">
        <v>5021</v>
      </c>
      <c r="DE9" s="624"/>
      <c r="DF9" s="624"/>
      <c r="DG9" s="624"/>
      <c r="DH9" s="624"/>
      <c r="DI9" s="624"/>
      <c r="DJ9" s="624"/>
      <c r="DK9" s="624"/>
      <c r="DL9" s="624"/>
      <c r="DM9" s="624"/>
      <c r="DN9" s="624"/>
      <c r="DO9" s="624"/>
      <c r="DP9" s="625"/>
      <c r="DQ9" s="632">
        <v>1511111</v>
      </c>
      <c r="DR9" s="624"/>
      <c r="DS9" s="624"/>
      <c r="DT9" s="624"/>
      <c r="DU9" s="624"/>
      <c r="DV9" s="624"/>
      <c r="DW9" s="624"/>
      <c r="DX9" s="624"/>
      <c r="DY9" s="624"/>
      <c r="DZ9" s="624"/>
      <c r="EA9" s="624"/>
      <c r="EB9" s="624"/>
      <c r="EC9" s="633"/>
    </row>
    <row r="10" spans="2:143" ht="11.25" customHeight="1" x14ac:dyDescent="0.15">
      <c r="B10" s="620" t="s">
        <v>231</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232</v>
      </c>
      <c r="AQ10" s="621"/>
      <c r="AR10" s="621"/>
      <c r="AS10" s="621"/>
      <c r="AT10" s="621"/>
      <c r="AU10" s="621"/>
      <c r="AV10" s="621"/>
      <c r="AW10" s="621"/>
      <c r="AX10" s="621"/>
      <c r="AY10" s="621"/>
      <c r="AZ10" s="621"/>
      <c r="BA10" s="621"/>
      <c r="BB10" s="621"/>
      <c r="BC10" s="621"/>
      <c r="BD10" s="621"/>
      <c r="BE10" s="621"/>
      <c r="BF10" s="622"/>
      <c r="BG10" s="623">
        <v>26394</v>
      </c>
      <c r="BH10" s="624"/>
      <c r="BI10" s="624"/>
      <c r="BJ10" s="624"/>
      <c r="BK10" s="624"/>
      <c r="BL10" s="624"/>
      <c r="BM10" s="624"/>
      <c r="BN10" s="625"/>
      <c r="BO10" s="626">
        <v>1.9</v>
      </c>
      <c r="BP10" s="626"/>
      <c r="BQ10" s="626"/>
      <c r="BR10" s="626"/>
      <c r="BS10" s="627" t="s">
        <v>122</v>
      </c>
      <c r="BT10" s="627"/>
      <c r="BU10" s="627"/>
      <c r="BV10" s="627"/>
      <c r="BW10" s="627"/>
      <c r="BX10" s="627"/>
      <c r="BY10" s="627"/>
      <c r="BZ10" s="627"/>
      <c r="CA10" s="627"/>
      <c r="CB10" s="631"/>
      <c r="CD10" s="620" t="s">
        <v>233</v>
      </c>
      <c r="CE10" s="621"/>
      <c r="CF10" s="621"/>
      <c r="CG10" s="621"/>
      <c r="CH10" s="621"/>
      <c r="CI10" s="621"/>
      <c r="CJ10" s="621"/>
      <c r="CK10" s="621"/>
      <c r="CL10" s="621"/>
      <c r="CM10" s="621"/>
      <c r="CN10" s="621"/>
      <c r="CO10" s="621"/>
      <c r="CP10" s="621"/>
      <c r="CQ10" s="622"/>
      <c r="CR10" s="623">
        <v>15</v>
      </c>
      <c r="CS10" s="624"/>
      <c r="CT10" s="624"/>
      <c r="CU10" s="624"/>
      <c r="CV10" s="624"/>
      <c r="CW10" s="624"/>
      <c r="CX10" s="624"/>
      <c r="CY10" s="625"/>
      <c r="CZ10" s="626">
        <v>0</v>
      </c>
      <c r="DA10" s="626"/>
      <c r="DB10" s="626"/>
      <c r="DC10" s="626"/>
      <c r="DD10" s="632" t="s">
        <v>122</v>
      </c>
      <c r="DE10" s="624"/>
      <c r="DF10" s="624"/>
      <c r="DG10" s="624"/>
      <c r="DH10" s="624"/>
      <c r="DI10" s="624"/>
      <c r="DJ10" s="624"/>
      <c r="DK10" s="624"/>
      <c r="DL10" s="624"/>
      <c r="DM10" s="624"/>
      <c r="DN10" s="624"/>
      <c r="DO10" s="624"/>
      <c r="DP10" s="625"/>
      <c r="DQ10" s="632">
        <v>15</v>
      </c>
      <c r="DR10" s="624"/>
      <c r="DS10" s="624"/>
      <c r="DT10" s="624"/>
      <c r="DU10" s="624"/>
      <c r="DV10" s="624"/>
      <c r="DW10" s="624"/>
      <c r="DX10" s="624"/>
      <c r="DY10" s="624"/>
      <c r="DZ10" s="624"/>
      <c r="EA10" s="624"/>
      <c r="EB10" s="624"/>
      <c r="EC10" s="633"/>
    </row>
    <row r="11" spans="2:143" ht="11.25" customHeight="1" x14ac:dyDescent="0.15">
      <c r="B11" s="620" t="s">
        <v>234</v>
      </c>
      <c r="C11" s="621"/>
      <c r="D11" s="621"/>
      <c r="E11" s="621"/>
      <c r="F11" s="621"/>
      <c r="G11" s="621"/>
      <c r="H11" s="621"/>
      <c r="I11" s="621"/>
      <c r="J11" s="621"/>
      <c r="K11" s="621"/>
      <c r="L11" s="621"/>
      <c r="M11" s="621"/>
      <c r="N11" s="621"/>
      <c r="O11" s="621"/>
      <c r="P11" s="621"/>
      <c r="Q11" s="622"/>
      <c r="R11" s="623">
        <v>382053</v>
      </c>
      <c r="S11" s="624"/>
      <c r="T11" s="624"/>
      <c r="U11" s="624"/>
      <c r="V11" s="624"/>
      <c r="W11" s="624"/>
      <c r="X11" s="624"/>
      <c r="Y11" s="625"/>
      <c r="Z11" s="628">
        <v>3.6</v>
      </c>
      <c r="AA11" s="629"/>
      <c r="AB11" s="629"/>
      <c r="AC11" s="635"/>
      <c r="AD11" s="632">
        <v>382053</v>
      </c>
      <c r="AE11" s="624"/>
      <c r="AF11" s="624"/>
      <c r="AG11" s="624"/>
      <c r="AH11" s="624"/>
      <c r="AI11" s="624"/>
      <c r="AJ11" s="624"/>
      <c r="AK11" s="625"/>
      <c r="AL11" s="628">
        <v>6.1</v>
      </c>
      <c r="AM11" s="629"/>
      <c r="AN11" s="629"/>
      <c r="AO11" s="630"/>
      <c r="AP11" s="620" t="s">
        <v>235</v>
      </c>
      <c r="AQ11" s="621"/>
      <c r="AR11" s="621"/>
      <c r="AS11" s="621"/>
      <c r="AT11" s="621"/>
      <c r="AU11" s="621"/>
      <c r="AV11" s="621"/>
      <c r="AW11" s="621"/>
      <c r="AX11" s="621"/>
      <c r="AY11" s="621"/>
      <c r="AZ11" s="621"/>
      <c r="BA11" s="621"/>
      <c r="BB11" s="621"/>
      <c r="BC11" s="621"/>
      <c r="BD11" s="621"/>
      <c r="BE11" s="621"/>
      <c r="BF11" s="622"/>
      <c r="BG11" s="623">
        <v>17159</v>
      </c>
      <c r="BH11" s="624"/>
      <c r="BI11" s="624"/>
      <c r="BJ11" s="624"/>
      <c r="BK11" s="624"/>
      <c r="BL11" s="624"/>
      <c r="BM11" s="624"/>
      <c r="BN11" s="625"/>
      <c r="BO11" s="626">
        <v>1.2</v>
      </c>
      <c r="BP11" s="626"/>
      <c r="BQ11" s="626"/>
      <c r="BR11" s="626"/>
      <c r="BS11" s="627" t="s">
        <v>122</v>
      </c>
      <c r="BT11" s="627"/>
      <c r="BU11" s="627"/>
      <c r="BV11" s="627"/>
      <c r="BW11" s="627"/>
      <c r="BX11" s="627"/>
      <c r="BY11" s="627"/>
      <c r="BZ11" s="627"/>
      <c r="CA11" s="627"/>
      <c r="CB11" s="631"/>
      <c r="CD11" s="620" t="s">
        <v>236</v>
      </c>
      <c r="CE11" s="621"/>
      <c r="CF11" s="621"/>
      <c r="CG11" s="621"/>
      <c r="CH11" s="621"/>
      <c r="CI11" s="621"/>
      <c r="CJ11" s="621"/>
      <c r="CK11" s="621"/>
      <c r="CL11" s="621"/>
      <c r="CM11" s="621"/>
      <c r="CN11" s="621"/>
      <c r="CO11" s="621"/>
      <c r="CP11" s="621"/>
      <c r="CQ11" s="622"/>
      <c r="CR11" s="623">
        <v>528924</v>
      </c>
      <c r="CS11" s="624"/>
      <c r="CT11" s="624"/>
      <c r="CU11" s="624"/>
      <c r="CV11" s="624"/>
      <c r="CW11" s="624"/>
      <c r="CX11" s="624"/>
      <c r="CY11" s="625"/>
      <c r="CZ11" s="626">
        <v>5</v>
      </c>
      <c r="DA11" s="626"/>
      <c r="DB11" s="626"/>
      <c r="DC11" s="626"/>
      <c r="DD11" s="632">
        <v>105904</v>
      </c>
      <c r="DE11" s="624"/>
      <c r="DF11" s="624"/>
      <c r="DG11" s="624"/>
      <c r="DH11" s="624"/>
      <c r="DI11" s="624"/>
      <c r="DJ11" s="624"/>
      <c r="DK11" s="624"/>
      <c r="DL11" s="624"/>
      <c r="DM11" s="624"/>
      <c r="DN11" s="624"/>
      <c r="DO11" s="624"/>
      <c r="DP11" s="625"/>
      <c r="DQ11" s="632">
        <v>339778</v>
      </c>
      <c r="DR11" s="624"/>
      <c r="DS11" s="624"/>
      <c r="DT11" s="624"/>
      <c r="DU11" s="624"/>
      <c r="DV11" s="624"/>
      <c r="DW11" s="624"/>
      <c r="DX11" s="624"/>
      <c r="DY11" s="624"/>
      <c r="DZ11" s="624"/>
      <c r="EA11" s="624"/>
      <c r="EB11" s="624"/>
      <c r="EC11" s="633"/>
    </row>
    <row r="12" spans="2:143" ht="11.25" customHeight="1" x14ac:dyDescent="0.15">
      <c r="B12" s="620" t="s">
        <v>237</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238</v>
      </c>
      <c r="AQ12" s="621"/>
      <c r="AR12" s="621"/>
      <c r="AS12" s="621"/>
      <c r="AT12" s="621"/>
      <c r="AU12" s="621"/>
      <c r="AV12" s="621"/>
      <c r="AW12" s="621"/>
      <c r="AX12" s="621"/>
      <c r="AY12" s="621"/>
      <c r="AZ12" s="621"/>
      <c r="BA12" s="621"/>
      <c r="BB12" s="621"/>
      <c r="BC12" s="621"/>
      <c r="BD12" s="621"/>
      <c r="BE12" s="621"/>
      <c r="BF12" s="622"/>
      <c r="BG12" s="623">
        <v>662738</v>
      </c>
      <c r="BH12" s="624"/>
      <c r="BI12" s="624"/>
      <c r="BJ12" s="624"/>
      <c r="BK12" s="624"/>
      <c r="BL12" s="624"/>
      <c r="BM12" s="624"/>
      <c r="BN12" s="625"/>
      <c r="BO12" s="626">
        <v>46.7</v>
      </c>
      <c r="BP12" s="626"/>
      <c r="BQ12" s="626"/>
      <c r="BR12" s="626"/>
      <c r="BS12" s="627" t="s">
        <v>122</v>
      </c>
      <c r="BT12" s="627"/>
      <c r="BU12" s="627"/>
      <c r="BV12" s="627"/>
      <c r="BW12" s="627"/>
      <c r="BX12" s="627"/>
      <c r="BY12" s="627"/>
      <c r="BZ12" s="627"/>
      <c r="CA12" s="627"/>
      <c r="CB12" s="631"/>
      <c r="CD12" s="620" t="s">
        <v>239</v>
      </c>
      <c r="CE12" s="621"/>
      <c r="CF12" s="621"/>
      <c r="CG12" s="621"/>
      <c r="CH12" s="621"/>
      <c r="CI12" s="621"/>
      <c r="CJ12" s="621"/>
      <c r="CK12" s="621"/>
      <c r="CL12" s="621"/>
      <c r="CM12" s="621"/>
      <c r="CN12" s="621"/>
      <c r="CO12" s="621"/>
      <c r="CP12" s="621"/>
      <c r="CQ12" s="622"/>
      <c r="CR12" s="623">
        <v>373633</v>
      </c>
      <c r="CS12" s="624"/>
      <c r="CT12" s="624"/>
      <c r="CU12" s="624"/>
      <c r="CV12" s="624"/>
      <c r="CW12" s="624"/>
      <c r="CX12" s="624"/>
      <c r="CY12" s="625"/>
      <c r="CZ12" s="626">
        <v>3.6</v>
      </c>
      <c r="DA12" s="626"/>
      <c r="DB12" s="626"/>
      <c r="DC12" s="626"/>
      <c r="DD12" s="632" t="s">
        <v>122</v>
      </c>
      <c r="DE12" s="624"/>
      <c r="DF12" s="624"/>
      <c r="DG12" s="624"/>
      <c r="DH12" s="624"/>
      <c r="DI12" s="624"/>
      <c r="DJ12" s="624"/>
      <c r="DK12" s="624"/>
      <c r="DL12" s="624"/>
      <c r="DM12" s="624"/>
      <c r="DN12" s="624"/>
      <c r="DO12" s="624"/>
      <c r="DP12" s="625"/>
      <c r="DQ12" s="632">
        <v>142467</v>
      </c>
      <c r="DR12" s="624"/>
      <c r="DS12" s="624"/>
      <c r="DT12" s="624"/>
      <c r="DU12" s="624"/>
      <c r="DV12" s="624"/>
      <c r="DW12" s="624"/>
      <c r="DX12" s="624"/>
      <c r="DY12" s="624"/>
      <c r="DZ12" s="624"/>
      <c r="EA12" s="624"/>
      <c r="EB12" s="624"/>
      <c r="EC12" s="633"/>
    </row>
    <row r="13" spans="2:143" ht="11.25" customHeight="1" x14ac:dyDescent="0.15">
      <c r="B13" s="620" t="s">
        <v>240</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241</v>
      </c>
      <c r="AQ13" s="621"/>
      <c r="AR13" s="621"/>
      <c r="AS13" s="621"/>
      <c r="AT13" s="621"/>
      <c r="AU13" s="621"/>
      <c r="AV13" s="621"/>
      <c r="AW13" s="621"/>
      <c r="AX13" s="621"/>
      <c r="AY13" s="621"/>
      <c r="AZ13" s="621"/>
      <c r="BA13" s="621"/>
      <c r="BB13" s="621"/>
      <c r="BC13" s="621"/>
      <c r="BD13" s="621"/>
      <c r="BE13" s="621"/>
      <c r="BF13" s="622"/>
      <c r="BG13" s="623">
        <v>662595</v>
      </c>
      <c r="BH13" s="624"/>
      <c r="BI13" s="624"/>
      <c r="BJ13" s="624"/>
      <c r="BK13" s="624"/>
      <c r="BL13" s="624"/>
      <c r="BM13" s="624"/>
      <c r="BN13" s="625"/>
      <c r="BO13" s="626">
        <v>46.6</v>
      </c>
      <c r="BP13" s="626"/>
      <c r="BQ13" s="626"/>
      <c r="BR13" s="626"/>
      <c r="BS13" s="627" t="s">
        <v>122</v>
      </c>
      <c r="BT13" s="627"/>
      <c r="BU13" s="627"/>
      <c r="BV13" s="627"/>
      <c r="BW13" s="627"/>
      <c r="BX13" s="627"/>
      <c r="BY13" s="627"/>
      <c r="BZ13" s="627"/>
      <c r="CA13" s="627"/>
      <c r="CB13" s="631"/>
      <c r="CD13" s="620" t="s">
        <v>242</v>
      </c>
      <c r="CE13" s="621"/>
      <c r="CF13" s="621"/>
      <c r="CG13" s="621"/>
      <c r="CH13" s="621"/>
      <c r="CI13" s="621"/>
      <c r="CJ13" s="621"/>
      <c r="CK13" s="621"/>
      <c r="CL13" s="621"/>
      <c r="CM13" s="621"/>
      <c r="CN13" s="621"/>
      <c r="CO13" s="621"/>
      <c r="CP13" s="621"/>
      <c r="CQ13" s="622"/>
      <c r="CR13" s="623">
        <v>895673</v>
      </c>
      <c r="CS13" s="624"/>
      <c r="CT13" s="624"/>
      <c r="CU13" s="624"/>
      <c r="CV13" s="624"/>
      <c r="CW13" s="624"/>
      <c r="CX13" s="624"/>
      <c r="CY13" s="625"/>
      <c r="CZ13" s="626">
        <v>8.5</v>
      </c>
      <c r="DA13" s="626"/>
      <c r="DB13" s="626"/>
      <c r="DC13" s="626"/>
      <c r="DD13" s="632">
        <v>365455</v>
      </c>
      <c r="DE13" s="624"/>
      <c r="DF13" s="624"/>
      <c r="DG13" s="624"/>
      <c r="DH13" s="624"/>
      <c r="DI13" s="624"/>
      <c r="DJ13" s="624"/>
      <c r="DK13" s="624"/>
      <c r="DL13" s="624"/>
      <c r="DM13" s="624"/>
      <c r="DN13" s="624"/>
      <c r="DO13" s="624"/>
      <c r="DP13" s="625"/>
      <c r="DQ13" s="632">
        <v>590824</v>
      </c>
      <c r="DR13" s="624"/>
      <c r="DS13" s="624"/>
      <c r="DT13" s="624"/>
      <c r="DU13" s="624"/>
      <c r="DV13" s="624"/>
      <c r="DW13" s="624"/>
      <c r="DX13" s="624"/>
      <c r="DY13" s="624"/>
      <c r="DZ13" s="624"/>
      <c r="EA13" s="624"/>
      <c r="EB13" s="624"/>
      <c r="EC13" s="633"/>
    </row>
    <row r="14" spans="2:143" ht="11.25" customHeight="1" x14ac:dyDescent="0.15">
      <c r="B14" s="620" t="s">
        <v>243</v>
      </c>
      <c r="C14" s="621"/>
      <c r="D14" s="621"/>
      <c r="E14" s="621"/>
      <c r="F14" s="621"/>
      <c r="G14" s="621"/>
      <c r="H14" s="621"/>
      <c r="I14" s="621"/>
      <c r="J14" s="621"/>
      <c r="K14" s="621"/>
      <c r="L14" s="621"/>
      <c r="M14" s="621"/>
      <c r="N14" s="621"/>
      <c r="O14" s="621"/>
      <c r="P14" s="621"/>
      <c r="Q14" s="622"/>
      <c r="R14" s="623">
        <v>669</v>
      </c>
      <c r="S14" s="624"/>
      <c r="T14" s="624"/>
      <c r="U14" s="624"/>
      <c r="V14" s="624"/>
      <c r="W14" s="624"/>
      <c r="X14" s="624"/>
      <c r="Y14" s="625"/>
      <c r="Z14" s="626">
        <v>0</v>
      </c>
      <c r="AA14" s="626"/>
      <c r="AB14" s="626"/>
      <c r="AC14" s="626"/>
      <c r="AD14" s="627">
        <v>669</v>
      </c>
      <c r="AE14" s="627"/>
      <c r="AF14" s="627"/>
      <c r="AG14" s="627"/>
      <c r="AH14" s="627"/>
      <c r="AI14" s="627"/>
      <c r="AJ14" s="627"/>
      <c r="AK14" s="627"/>
      <c r="AL14" s="628">
        <v>0</v>
      </c>
      <c r="AM14" s="629"/>
      <c r="AN14" s="629"/>
      <c r="AO14" s="630"/>
      <c r="AP14" s="620" t="s">
        <v>244</v>
      </c>
      <c r="AQ14" s="621"/>
      <c r="AR14" s="621"/>
      <c r="AS14" s="621"/>
      <c r="AT14" s="621"/>
      <c r="AU14" s="621"/>
      <c r="AV14" s="621"/>
      <c r="AW14" s="621"/>
      <c r="AX14" s="621"/>
      <c r="AY14" s="621"/>
      <c r="AZ14" s="621"/>
      <c r="BA14" s="621"/>
      <c r="BB14" s="621"/>
      <c r="BC14" s="621"/>
      <c r="BD14" s="621"/>
      <c r="BE14" s="621"/>
      <c r="BF14" s="622"/>
      <c r="BG14" s="623">
        <v>70465</v>
      </c>
      <c r="BH14" s="624"/>
      <c r="BI14" s="624"/>
      <c r="BJ14" s="624"/>
      <c r="BK14" s="624"/>
      <c r="BL14" s="624"/>
      <c r="BM14" s="624"/>
      <c r="BN14" s="625"/>
      <c r="BO14" s="626">
        <v>5</v>
      </c>
      <c r="BP14" s="626"/>
      <c r="BQ14" s="626"/>
      <c r="BR14" s="626"/>
      <c r="BS14" s="627" t="s">
        <v>122</v>
      </c>
      <c r="BT14" s="627"/>
      <c r="BU14" s="627"/>
      <c r="BV14" s="627"/>
      <c r="BW14" s="627"/>
      <c r="BX14" s="627"/>
      <c r="BY14" s="627"/>
      <c r="BZ14" s="627"/>
      <c r="CA14" s="627"/>
      <c r="CB14" s="631"/>
      <c r="CD14" s="620" t="s">
        <v>245</v>
      </c>
      <c r="CE14" s="621"/>
      <c r="CF14" s="621"/>
      <c r="CG14" s="621"/>
      <c r="CH14" s="621"/>
      <c r="CI14" s="621"/>
      <c r="CJ14" s="621"/>
      <c r="CK14" s="621"/>
      <c r="CL14" s="621"/>
      <c r="CM14" s="621"/>
      <c r="CN14" s="621"/>
      <c r="CO14" s="621"/>
      <c r="CP14" s="621"/>
      <c r="CQ14" s="622"/>
      <c r="CR14" s="623">
        <v>474300</v>
      </c>
      <c r="CS14" s="624"/>
      <c r="CT14" s="624"/>
      <c r="CU14" s="624"/>
      <c r="CV14" s="624"/>
      <c r="CW14" s="624"/>
      <c r="CX14" s="624"/>
      <c r="CY14" s="625"/>
      <c r="CZ14" s="626">
        <v>4.5</v>
      </c>
      <c r="DA14" s="626"/>
      <c r="DB14" s="626"/>
      <c r="DC14" s="626"/>
      <c r="DD14" s="632">
        <v>112627</v>
      </c>
      <c r="DE14" s="624"/>
      <c r="DF14" s="624"/>
      <c r="DG14" s="624"/>
      <c r="DH14" s="624"/>
      <c r="DI14" s="624"/>
      <c r="DJ14" s="624"/>
      <c r="DK14" s="624"/>
      <c r="DL14" s="624"/>
      <c r="DM14" s="624"/>
      <c r="DN14" s="624"/>
      <c r="DO14" s="624"/>
      <c r="DP14" s="625"/>
      <c r="DQ14" s="632">
        <v>371401</v>
      </c>
      <c r="DR14" s="624"/>
      <c r="DS14" s="624"/>
      <c r="DT14" s="624"/>
      <c r="DU14" s="624"/>
      <c r="DV14" s="624"/>
      <c r="DW14" s="624"/>
      <c r="DX14" s="624"/>
      <c r="DY14" s="624"/>
      <c r="DZ14" s="624"/>
      <c r="EA14" s="624"/>
      <c r="EB14" s="624"/>
      <c r="EC14" s="633"/>
    </row>
    <row r="15" spans="2:143" ht="11.25" customHeight="1" x14ac:dyDescent="0.15">
      <c r="B15" s="620" t="s">
        <v>246</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247</v>
      </c>
      <c r="AQ15" s="621"/>
      <c r="AR15" s="621"/>
      <c r="AS15" s="621"/>
      <c r="AT15" s="621"/>
      <c r="AU15" s="621"/>
      <c r="AV15" s="621"/>
      <c r="AW15" s="621"/>
      <c r="AX15" s="621"/>
      <c r="AY15" s="621"/>
      <c r="AZ15" s="621"/>
      <c r="BA15" s="621"/>
      <c r="BB15" s="621"/>
      <c r="BC15" s="621"/>
      <c r="BD15" s="621"/>
      <c r="BE15" s="621"/>
      <c r="BF15" s="622"/>
      <c r="BG15" s="623">
        <v>126152</v>
      </c>
      <c r="BH15" s="624"/>
      <c r="BI15" s="624"/>
      <c r="BJ15" s="624"/>
      <c r="BK15" s="624"/>
      <c r="BL15" s="624"/>
      <c r="BM15" s="624"/>
      <c r="BN15" s="625"/>
      <c r="BO15" s="626">
        <v>8.9</v>
      </c>
      <c r="BP15" s="626"/>
      <c r="BQ15" s="626"/>
      <c r="BR15" s="626"/>
      <c r="BS15" s="627" t="s">
        <v>122</v>
      </c>
      <c r="BT15" s="627"/>
      <c r="BU15" s="627"/>
      <c r="BV15" s="627"/>
      <c r="BW15" s="627"/>
      <c r="BX15" s="627"/>
      <c r="BY15" s="627"/>
      <c r="BZ15" s="627"/>
      <c r="CA15" s="627"/>
      <c r="CB15" s="631"/>
      <c r="CD15" s="620" t="s">
        <v>248</v>
      </c>
      <c r="CE15" s="621"/>
      <c r="CF15" s="621"/>
      <c r="CG15" s="621"/>
      <c r="CH15" s="621"/>
      <c r="CI15" s="621"/>
      <c r="CJ15" s="621"/>
      <c r="CK15" s="621"/>
      <c r="CL15" s="621"/>
      <c r="CM15" s="621"/>
      <c r="CN15" s="621"/>
      <c r="CO15" s="621"/>
      <c r="CP15" s="621"/>
      <c r="CQ15" s="622"/>
      <c r="CR15" s="623">
        <v>991192</v>
      </c>
      <c r="CS15" s="624"/>
      <c r="CT15" s="624"/>
      <c r="CU15" s="624"/>
      <c r="CV15" s="624"/>
      <c r="CW15" s="624"/>
      <c r="CX15" s="624"/>
      <c r="CY15" s="625"/>
      <c r="CZ15" s="626">
        <v>9.4</v>
      </c>
      <c r="DA15" s="626"/>
      <c r="DB15" s="626"/>
      <c r="DC15" s="626"/>
      <c r="DD15" s="632">
        <v>80763</v>
      </c>
      <c r="DE15" s="624"/>
      <c r="DF15" s="624"/>
      <c r="DG15" s="624"/>
      <c r="DH15" s="624"/>
      <c r="DI15" s="624"/>
      <c r="DJ15" s="624"/>
      <c r="DK15" s="624"/>
      <c r="DL15" s="624"/>
      <c r="DM15" s="624"/>
      <c r="DN15" s="624"/>
      <c r="DO15" s="624"/>
      <c r="DP15" s="625"/>
      <c r="DQ15" s="632">
        <v>904272</v>
      </c>
      <c r="DR15" s="624"/>
      <c r="DS15" s="624"/>
      <c r="DT15" s="624"/>
      <c r="DU15" s="624"/>
      <c r="DV15" s="624"/>
      <c r="DW15" s="624"/>
      <c r="DX15" s="624"/>
      <c r="DY15" s="624"/>
      <c r="DZ15" s="624"/>
      <c r="EA15" s="624"/>
      <c r="EB15" s="624"/>
      <c r="EC15" s="633"/>
    </row>
    <row r="16" spans="2:143" ht="11.25" customHeight="1" x14ac:dyDescent="0.15">
      <c r="B16" s="620" t="s">
        <v>249</v>
      </c>
      <c r="C16" s="621"/>
      <c r="D16" s="621"/>
      <c r="E16" s="621"/>
      <c r="F16" s="621"/>
      <c r="G16" s="621"/>
      <c r="H16" s="621"/>
      <c r="I16" s="621"/>
      <c r="J16" s="621"/>
      <c r="K16" s="621"/>
      <c r="L16" s="621"/>
      <c r="M16" s="621"/>
      <c r="N16" s="621"/>
      <c r="O16" s="621"/>
      <c r="P16" s="621"/>
      <c r="Q16" s="622"/>
      <c r="R16" s="623">
        <v>11552</v>
      </c>
      <c r="S16" s="624"/>
      <c r="T16" s="624"/>
      <c r="U16" s="624"/>
      <c r="V16" s="624"/>
      <c r="W16" s="624"/>
      <c r="X16" s="624"/>
      <c r="Y16" s="625"/>
      <c r="Z16" s="626">
        <v>0.1</v>
      </c>
      <c r="AA16" s="626"/>
      <c r="AB16" s="626"/>
      <c r="AC16" s="626"/>
      <c r="AD16" s="627">
        <v>11552</v>
      </c>
      <c r="AE16" s="627"/>
      <c r="AF16" s="627"/>
      <c r="AG16" s="627"/>
      <c r="AH16" s="627"/>
      <c r="AI16" s="627"/>
      <c r="AJ16" s="627"/>
      <c r="AK16" s="627"/>
      <c r="AL16" s="628">
        <v>0.2</v>
      </c>
      <c r="AM16" s="629"/>
      <c r="AN16" s="629"/>
      <c r="AO16" s="630"/>
      <c r="AP16" s="620" t="s">
        <v>250</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251</v>
      </c>
      <c r="CE16" s="621"/>
      <c r="CF16" s="621"/>
      <c r="CG16" s="621"/>
      <c r="CH16" s="621"/>
      <c r="CI16" s="621"/>
      <c r="CJ16" s="621"/>
      <c r="CK16" s="621"/>
      <c r="CL16" s="621"/>
      <c r="CM16" s="621"/>
      <c r="CN16" s="621"/>
      <c r="CO16" s="621"/>
      <c r="CP16" s="621"/>
      <c r="CQ16" s="622"/>
      <c r="CR16" s="623">
        <v>39271</v>
      </c>
      <c r="CS16" s="624"/>
      <c r="CT16" s="624"/>
      <c r="CU16" s="624"/>
      <c r="CV16" s="624"/>
      <c r="CW16" s="624"/>
      <c r="CX16" s="624"/>
      <c r="CY16" s="625"/>
      <c r="CZ16" s="626">
        <v>0.4</v>
      </c>
      <c r="DA16" s="626"/>
      <c r="DB16" s="626"/>
      <c r="DC16" s="626"/>
      <c r="DD16" s="632" t="s">
        <v>122</v>
      </c>
      <c r="DE16" s="624"/>
      <c r="DF16" s="624"/>
      <c r="DG16" s="624"/>
      <c r="DH16" s="624"/>
      <c r="DI16" s="624"/>
      <c r="DJ16" s="624"/>
      <c r="DK16" s="624"/>
      <c r="DL16" s="624"/>
      <c r="DM16" s="624"/>
      <c r="DN16" s="624"/>
      <c r="DO16" s="624"/>
      <c r="DP16" s="625"/>
      <c r="DQ16" s="632">
        <v>39198</v>
      </c>
      <c r="DR16" s="624"/>
      <c r="DS16" s="624"/>
      <c r="DT16" s="624"/>
      <c r="DU16" s="624"/>
      <c r="DV16" s="624"/>
      <c r="DW16" s="624"/>
      <c r="DX16" s="624"/>
      <c r="DY16" s="624"/>
      <c r="DZ16" s="624"/>
      <c r="EA16" s="624"/>
      <c r="EB16" s="624"/>
      <c r="EC16" s="633"/>
    </row>
    <row r="17" spans="2:133" ht="11.25" customHeight="1" x14ac:dyDescent="0.15">
      <c r="B17" s="620" t="s">
        <v>252</v>
      </c>
      <c r="C17" s="621"/>
      <c r="D17" s="621"/>
      <c r="E17" s="621"/>
      <c r="F17" s="621"/>
      <c r="G17" s="621"/>
      <c r="H17" s="621"/>
      <c r="I17" s="621"/>
      <c r="J17" s="621"/>
      <c r="K17" s="621"/>
      <c r="L17" s="621"/>
      <c r="M17" s="621"/>
      <c r="N17" s="621"/>
      <c r="O17" s="621"/>
      <c r="P17" s="621"/>
      <c r="Q17" s="622"/>
      <c r="R17" s="623">
        <v>19987</v>
      </c>
      <c r="S17" s="624"/>
      <c r="T17" s="624"/>
      <c r="U17" s="624"/>
      <c r="V17" s="624"/>
      <c r="W17" s="624"/>
      <c r="X17" s="624"/>
      <c r="Y17" s="625"/>
      <c r="Z17" s="626">
        <v>0.2</v>
      </c>
      <c r="AA17" s="626"/>
      <c r="AB17" s="626"/>
      <c r="AC17" s="626"/>
      <c r="AD17" s="627">
        <v>19987</v>
      </c>
      <c r="AE17" s="627"/>
      <c r="AF17" s="627"/>
      <c r="AG17" s="627"/>
      <c r="AH17" s="627"/>
      <c r="AI17" s="627"/>
      <c r="AJ17" s="627"/>
      <c r="AK17" s="627"/>
      <c r="AL17" s="628">
        <v>0.3</v>
      </c>
      <c r="AM17" s="629"/>
      <c r="AN17" s="629"/>
      <c r="AO17" s="630"/>
      <c r="AP17" s="620" t="s">
        <v>253</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254</v>
      </c>
      <c r="CE17" s="621"/>
      <c r="CF17" s="621"/>
      <c r="CG17" s="621"/>
      <c r="CH17" s="621"/>
      <c r="CI17" s="621"/>
      <c r="CJ17" s="621"/>
      <c r="CK17" s="621"/>
      <c r="CL17" s="621"/>
      <c r="CM17" s="621"/>
      <c r="CN17" s="621"/>
      <c r="CO17" s="621"/>
      <c r="CP17" s="621"/>
      <c r="CQ17" s="622"/>
      <c r="CR17" s="623">
        <v>1040116</v>
      </c>
      <c r="CS17" s="624"/>
      <c r="CT17" s="624"/>
      <c r="CU17" s="624"/>
      <c r="CV17" s="624"/>
      <c r="CW17" s="624"/>
      <c r="CX17" s="624"/>
      <c r="CY17" s="625"/>
      <c r="CZ17" s="626">
        <v>9.9</v>
      </c>
      <c r="DA17" s="626"/>
      <c r="DB17" s="626"/>
      <c r="DC17" s="626"/>
      <c r="DD17" s="632" t="s">
        <v>122</v>
      </c>
      <c r="DE17" s="624"/>
      <c r="DF17" s="624"/>
      <c r="DG17" s="624"/>
      <c r="DH17" s="624"/>
      <c r="DI17" s="624"/>
      <c r="DJ17" s="624"/>
      <c r="DK17" s="624"/>
      <c r="DL17" s="624"/>
      <c r="DM17" s="624"/>
      <c r="DN17" s="624"/>
      <c r="DO17" s="624"/>
      <c r="DP17" s="625"/>
      <c r="DQ17" s="632">
        <v>1002024</v>
      </c>
      <c r="DR17" s="624"/>
      <c r="DS17" s="624"/>
      <c r="DT17" s="624"/>
      <c r="DU17" s="624"/>
      <c r="DV17" s="624"/>
      <c r="DW17" s="624"/>
      <c r="DX17" s="624"/>
      <c r="DY17" s="624"/>
      <c r="DZ17" s="624"/>
      <c r="EA17" s="624"/>
      <c r="EB17" s="624"/>
      <c r="EC17" s="633"/>
    </row>
    <row r="18" spans="2:133" ht="11.25" customHeight="1" x14ac:dyDescent="0.15">
      <c r="B18" s="620" t="s">
        <v>255</v>
      </c>
      <c r="C18" s="621"/>
      <c r="D18" s="621"/>
      <c r="E18" s="621"/>
      <c r="F18" s="621"/>
      <c r="G18" s="621"/>
      <c r="H18" s="621"/>
      <c r="I18" s="621"/>
      <c r="J18" s="621"/>
      <c r="K18" s="621"/>
      <c r="L18" s="621"/>
      <c r="M18" s="621"/>
      <c r="N18" s="621"/>
      <c r="O18" s="621"/>
      <c r="P18" s="621"/>
      <c r="Q18" s="622"/>
      <c r="R18" s="623">
        <v>10523</v>
      </c>
      <c r="S18" s="624"/>
      <c r="T18" s="624"/>
      <c r="U18" s="624"/>
      <c r="V18" s="624"/>
      <c r="W18" s="624"/>
      <c r="X18" s="624"/>
      <c r="Y18" s="625"/>
      <c r="Z18" s="626">
        <v>0.1</v>
      </c>
      <c r="AA18" s="626"/>
      <c r="AB18" s="626"/>
      <c r="AC18" s="626"/>
      <c r="AD18" s="627">
        <v>10523</v>
      </c>
      <c r="AE18" s="627"/>
      <c r="AF18" s="627"/>
      <c r="AG18" s="627"/>
      <c r="AH18" s="627"/>
      <c r="AI18" s="627"/>
      <c r="AJ18" s="627"/>
      <c r="AK18" s="627"/>
      <c r="AL18" s="628">
        <v>0.2</v>
      </c>
      <c r="AM18" s="629"/>
      <c r="AN18" s="629"/>
      <c r="AO18" s="630"/>
      <c r="AP18" s="620" t="s">
        <v>256</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257</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258</v>
      </c>
      <c r="C19" s="621"/>
      <c r="D19" s="621"/>
      <c r="E19" s="621"/>
      <c r="F19" s="621"/>
      <c r="G19" s="621"/>
      <c r="H19" s="621"/>
      <c r="I19" s="621"/>
      <c r="J19" s="621"/>
      <c r="K19" s="621"/>
      <c r="L19" s="621"/>
      <c r="M19" s="621"/>
      <c r="N19" s="621"/>
      <c r="O19" s="621"/>
      <c r="P19" s="621"/>
      <c r="Q19" s="622"/>
      <c r="R19" s="623">
        <v>9786</v>
      </c>
      <c r="S19" s="624"/>
      <c r="T19" s="624"/>
      <c r="U19" s="624"/>
      <c r="V19" s="624"/>
      <c r="W19" s="624"/>
      <c r="X19" s="624"/>
      <c r="Y19" s="625"/>
      <c r="Z19" s="626">
        <v>0.1</v>
      </c>
      <c r="AA19" s="626"/>
      <c r="AB19" s="626"/>
      <c r="AC19" s="626"/>
      <c r="AD19" s="627">
        <v>9786</v>
      </c>
      <c r="AE19" s="627"/>
      <c r="AF19" s="627"/>
      <c r="AG19" s="627"/>
      <c r="AH19" s="627"/>
      <c r="AI19" s="627"/>
      <c r="AJ19" s="627"/>
      <c r="AK19" s="627"/>
      <c r="AL19" s="628">
        <v>0.2</v>
      </c>
      <c r="AM19" s="629"/>
      <c r="AN19" s="629"/>
      <c r="AO19" s="630"/>
      <c r="AP19" s="620" t="s">
        <v>259</v>
      </c>
      <c r="AQ19" s="621"/>
      <c r="AR19" s="621"/>
      <c r="AS19" s="621"/>
      <c r="AT19" s="621"/>
      <c r="AU19" s="621"/>
      <c r="AV19" s="621"/>
      <c r="AW19" s="621"/>
      <c r="AX19" s="621"/>
      <c r="AY19" s="621"/>
      <c r="AZ19" s="621"/>
      <c r="BA19" s="621"/>
      <c r="BB19" s="621"/>
      <c r="BC19" s="621"/>
      <c r="BD19" s="621"/>
      <c r="BE19" s="621"/>
      <c r="BF19" s="622"/>
      <c r="BG19" s="623" t="s">
        <v>122</v>
      </c>
      <c r="BH19" s="624"/>
      <c r="BI19" s="624"/>
      <c r="BJ19" s="624"/>
      <c r="BK19" s="624"/>
      <c r="BL19" s="624"/>
      <c r="BM19" s="624"/>
      <c r="BN19" s="625"/>
      <c r="BO19" s="626" t="s">
        <v>122</v>
      </c>
      <c r="BP19" s="626"/>
      <c r="BQ19" s="626"/>
      <c r="BR19" s="626"/>
      <c r="BS19" s="627" t="s">
        <v>122</v>
      </c>
      <c r="BT19" s="627"/>
      <c r="BU19" s="627"/>
      <c r="BV19" s="627"/>
      <c r="BW19" s="627"/>
      <c r="BX19" s="627"/>
      <c r="BY19" s="627"/>
      <c r="BZ19" s="627"/>
      <c r="CA19" s="627"/>
      <c r="CB19" s="631"/>
      <c r="CD19" s="620" t="s">
        <v>260</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261</v>
      </c>
      <c r="C20" s="637"/>
      <c r="D20" s="637"/>
      <c r="E20" s="637"/>
      <c r="F20" s="637"/>
      <c r="G20" s="637"/>
      <c r="H20" s="637"/>
      <c r="I20" s="637"/>
      <c r="J20" s="637"/>
      <c r="K20" s="637"/>
      <c r="L20" s="637"/>
      <c r="M20" s="637"/>
      <c r="N20" s="637"/>
      <c r="O20" s="637"/>
      <c r="P20" s="637"/>
      <c r="Q20" s="638"/>
      <c r="R20" s="623">
        <v>737</v>
      </c>
      <c r="S20" s="624"/>
      <c r="T20" s="624"/>
      <c r="U20" s="624"/>
      <c r="V20" s="624"/>
      <c r="W20" s="624"/>
      <c r="X20" s="624"/>
      <c r="Y20" s="625"/>
      <c r="Z20" s="626">
        <v>0</v>
      </c>
      <c r="AA20" s="626"/>
      <c r="AB20" s="626"/>
      <c r="AC20" s="626"/>
      <c r="AD20" s="627">
        <v>737</v>
      </c>
      <c r="AE20" s="627"/>
      <c r="AF20" s="627"/>
      <c r="AG20" s="627"/>
      <c r="AH20" s="627"/>
      <c r="AI20" s="627"/>
      <c r="AJ20" s="627"/>
      <c r="AK20" s="627"/>
      <c r="AL20" s="628">
        <v>0</v>
      </c>
      <c r="AM20" s="629"/>
      <c r="AN20" s="629"/>
      <c r="AO20" s="630"/>
      <c r="AP20" s="620" t="s">
        <v>262</v>
      </c>
      <c r="AQ20" s="621"/>
      <c r="AR20" s="621"/>
      <c r="AS20" s="621"/>
      <c r="AT20" s="621"/>
      <c r="AU20" s="621"/>
      <c r="AV20" s="621"/>
      <c r="AW20" s="621"/>
      <c r="AX20" s="621"/>
      <c r="AY20" s="621"/>
      <c r="AZ20" s="621"/>
      <c r="BA20" s="621"/>
      <c r="BB20" s="621"/>
      <c r="BC20" s="621"/>
      <c r="BD20" s="621"/>
      <c r="BE20" s="621"/>
      <c r="BF20" s="622"/>
      <c r="BG20" s="623" t="s">
        <v>122</v>
      </c>
      <c r="BH20" s="624"/>
      <c r="BI20" s="624"/>
      <c r="BJ20" s="624"/>
      <c r="BK20" s="624"/>
      <c r="BL20" s="624"/>
      <c r="BM20" s="624"/>
      <c r="BN20" s="625"/>
      <c r="BO20" s="626" t="s">
        <v>122</v>
      </c>
      <c r="BP20" s="626"/>
      <c r="BQ20" s="626"/>
      <c r="BR20" s="626"/>
      <c r="BS20" s="627" t="s">
        <v>122</v>
      </c>
      <c r="BT20" s="627"/>
      <c r="BU20" s="627"/>
      <c r="BV20" s="627"/>
      <c r="BW20" s="627"/>
      <c r="BX20" s="627"/>
      <c r="BY20" s="627"/>
      <c r="BZ20" s="627"/>
      <c r="CA20" s="627"/>
      <c r="CB20" s="631"/>
      <c r="CD20" s="620" t="s">
        <v>263</v>
      </c>
      <c r="CE20" s="621"/>
      <c r="CF20" s="621"/>
      <c r="CG20" s="621"/>
      <c r="CH20" s="621"/>
      <c r="CI20" s="621"/>
      <c r="CJ20" s="621"/>
      <c r="CK20" s="621"/>
      <c r="CL20" s="621"/>
      <c r="CM20" s="621"/>
      <c r="CN20" s="621"/>
      <c r="CO20" s="621"/>
      <c r="CP20" s="621"/>
      <c r="CQ20" s="622"/>
      <c r="CR20" s="623">
        <v>10517230</v>
      </c>
      <c r="CS20" s="624"/>
      <c r="CT20" s="624"/>
      <c r="CU20" s="624"/>
      <c r="CV20" s="624"/>
      <c r="CW20" s="624"/>
      <c r="CX20" s="624"/>
      <c r="CY20" s="625"/>
      <c r="CZ20" s="626">
        <v>100</v>
      </c>
      <c r="DA20" s="626"/>
      <c r="DB20" s="626"/>
      <c r="DC20" s="626"/>
      <c r="DD20" s="632">
        <v>954997</v>
      </c>
      <c r="DE20" s="624"/>
      <c r="DF20" s="624"/>
      <c r="DG20" s="624"/>
      <c r="DH20" s="624"/>
      <c r="DI20" s="624"/>
      <c r="DJ20" s="624"/>
      <c r="DK20" s="624"/>
      <c r="DL20" s="624"/>
      <c r="DM20" s="624"/>
      <c r="DN20" s="624"/>
      <c r="DO20" s="624"/>
      <c r="DP20" s="625"/>
      <c r="DQ20" s="632">
        <v>7513574</v>
      </c>
      <c r="DR20" s="624"/>
      <c r="DS20" s="624"/>
      <c r="DT20" s="624"/>
      <c r="DU20" s="624"/>
      <c r="DV20" s="624"/>
      <c r="DW20" s="624"/>
      <c r="DX20" s="624"/>
      <c r="DY20" s="624"/>
      <c r="DZ20" s="624"/>
      <c r="EA20" s="624"/>
      <c r="EB20" s="624"/>
      <c r="EC20" s="633"/>
    </row>
    <row r="21" spans="2:133" ht="11.25" customHeight="1" x14ac:dyDescent="0.15">
      <c r="B21" s="620" t="s">
        <v>264</v>
      </c>
      <c r="C21" s="621"/>
      <c r="D21" s="621"/>
      <c r="E21" s="621"/>
      <c r="F21" s="621"/>
      <c r="G21" s="621"/>
      <c r="H21" s="621"/>
      <c r="I21" s="621"/>
      <c r="J21" s="621"/>
      <c r="K21" s="621"/>
      <c r="L21" s="621"/>
      <c r="M21" s="621"/>
      <c r="N21" s="621"/>
      <c r="O21" s="621"/>
      <c r="P21" s="621"/>
      <c r="Q21" s="622"/>
      <c r="R21" s="623">
        <v>4702048</v>
      </c>
      <c r="S21" s="624"/>
      <c r="T21" s="624"/>
      <c r="U21" s="624"/>
      <c r="V21" s="624"/>
      <c r="W21" s="624"/>
      <c r="X21" s="624"/>
      <c r="Y21" s="625"/>
      <c r="Z21" s="626">
        <v>43.8</v>
      </c>
      <c r="AA21" s="626"/>
      <c r="AB21" s="626"/>
      <c r="AC21" s="626"/>
      <c r="AD21" s="627">
        <v>4266274</v>
      </c>
      <c r="AE21" s="627"/>
      <c r="AF21" s="627"/>
      <c r="AG21" s="627"/>
      <c r="AH21" s="627"/>
      <c r="AI21" s="627"/>
      <c r="AJ21" s="627"/>
      <c r="AK21" s="627"/>
      <c r="AL21" s="628">
        <v>68</v>
      </c>
      <c r="AM21" s="629"/>
      <c r="AN21" s="629"/>
      <c r="AO21" s="630"/>
      <c r="AP21" s="620" t="s">
        <v>265</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266</v>
      </c>
      <c r="C22" s="621"/>
      <c r="D22" s="621"/>
      <c r="E22" s="621"/>
      <c r="F22" s="621"/>
      <c r="G22" s="621"/>
      <c r="H22" s="621"/>
      <c r="I22" s="621"/>
      <c r="J22" s="621"/>
      <c r="K22" s="621"/>
      <c r="L22" s="621"/>
      <c r="M22" s="621"/>
      <c r="N22" s="621"/>
      <c r="O22" s="621"/>
      <c r="P22" s="621"/>
      <c r="Q22" s="622"/>
      <c r="R22" s="623">
        <v>4266274</v>
      </c>
      <c r="S22" s="624"/>
      <c r="T22" s="624"/>
      <c r="U22" s="624"/>
      <c r="V22" s="624"/>
      <c r="W22" s="624"/>
      <c r="X22" s="624"/>
      <c r="Y22" s="625"/>
      <c r="Z22" s="626">
        <v>39.799999999999997</v>
      </c>
      <c r="AA22" s="626"/>
      <c r="AB22" s="626"/>
      <c r="AC22" s="626"/>
      <c r="AD22" s="627">
        <v>4266274</v>
      </c>
      <c r="AE22" s="627"/>
      <c r="AF22" s="627"/>
      <c r="AG22" s="627"/>
      <c r="AH22" s="627"/>
      <c r="AI22" s="627"/>
      <c r="AJ22" s="627"/>
      <c r="AK22" s="627"/>
      <c r="AL22" s="628">
        <v>68</v>
      </c>
      <c r="AM22" s="629"/>
      <c r="AN22" s="629"/>
      <c r="AO22" s="630"/>
      <c r="AP22" s="620" t="s">
        <v>267</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268</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269</v>
      </c>
      <c r="C23" s="621"/>
      <c r="D23" s="621"/>
      <c r="E23" s="621"/>
      <c r="F23" s="621"/>
      <c r="G23" s="621"/>
      <c r="H23" s="621"/>
      <c r="I23" s="621"/>
      <c r="J23" s="621"/>
      <c r="K23" s="621"/>
      <c r="L23" s="621"/>
      <c r="M23" s="621"/>
      <c r="N23" s="621"/>
      <c r="O23" s="621"/>
      <c r="P23" s="621"/>
      <c r="Q23" s="622"/>
      <c r="R23" s="623">
        <v>435765</v>
      </c>
      <c r="S23" s="624"/>
      <c r="T23" s="624"/>
      <c r="U23" s="624"/>
      <c r="V23" s="624"/>
      <c r="W23" s="624"/>
      <c r="X23" s="624"/>
      <c r="Y23" s="625"/>
      <c r="Z23" s="626">
        <v>4.0999999999999996</v>
      </c>
      <c r="AA23" s="626"/>
      <c r="AB23" s="626"/>
      <c r="AC23" s="626"/>
      <c r="AD23" s="627" t="s">
        <v>122</v>
      </c>
      <c r="AE23" s="627"/>
      <c r="AF23" s="627"/>
      <c r="AG23" s="627"/>
      <c r="AH23" s="627"/>
      <c r="AI23" s="627"/>
      <c r="AJ23" s="627"/>
      <c r="AK23" s="627"/>
      <c r="AL23" s="628" t="s">
        <v>122</v>
      </c>
      <c r="AM23" s="629"/>
      <c r="AN23" s="629"/>
      <c r="AO23" s="630"/>
      <c r="AP23" s="620" t="s">
        <v>270</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210</v>
      </c>
      <c r="CE23" s="606"/>
      <c r="CF23" s="606"/>
      <c r="CG23" s="606"/>
      <c r="CH23" s="606"/>
      <c r="CI23" s="606"/>
      <c r="CJ23" s="606"/>
      <c r="CK23" s="606"/>
      <c r="CL23" s="606"/>
      <c r="CM23" s="606"/>
      <c r="CN23" s="606"/>
      <c r="CO23" s="606"/>
      <c r="CP23" s="606"/>
      <c r="CQ23" s="607"/>
      <c r="CR23" s="605" t="s">
        <v>271</v>
      </c>
      <c r="CS23" s="606"/>
      <c r="CT23" s="606"/>
      <c r="CU23" s="606"/>
      <c r="CV23" s="606"/>
      <c r="CW23" s="606"/>
      <c r="CX23" s="606"/>
      <c r="CY23" s="607"/>
      <c r="CZ23" s="605" t="s">
        <v>272</v>
      </c>
      <c r="DA23" s="606"/>
      <c r="DB23" s="606"/>
      <c r="DC23" s="607"/>
      <c r="DD23" s="605" t="s">
        <v>273</v>
      </c>
      <c r="DE23" s="606"/>
      <c r="DF23" s="606"/>
      <c r="DG23" s="606"/>
      <c r="DH23" s="606"/>
      <c r="DI23" s="606"/>
      <c r="DJ23" s="606"/>
      <c r="DK23" s="607"/>
      <c r="DL23" s="652" t="s">
        <v>274</v>
      </c>
      <c r="DM23" s="653"/>
      <c r="DN23" s="653"/>
      <c r="DO23" s="653"/>
      <c r="DP23" s="653"/>
      <c r="DQ23" s="653"/>
      <c r="DR23" s="653"/>
      <c r="DS23" s="653"/>
      <c r="DT23" s="653"/>
      <c r="DU23" s="653"/>
      <c r="DV23" s="654"/>
      <c r="DW23" s="605" t="s">
        <v>275</v>
      </c>
      <c r="DX23" s="606"/>
      <c r="DY23" s="606"/>
      <c r="DZ23" s="606"/>
      <c r="EA23" s="606"/>
      <c r="EB23" s="606"/>
      <c r="EC23" s="607"/>
    </row>
    <row r="24" spans="2:133" ht="11.25" customHeight="1" x14ac:dyDescent="0.15">
      <c r="B24" s="620" t="s">
        <v>276</v>
      </c>
      <c r="C24" s="621"/>
      <c r="D24" s="621"/>
      <c r="E24" s="621"/>
      <c r="F24" s="621"/>
      <c r="G24" s="621"/>
      <c r="H24" s="621"/>
      <c r="I24" s="621"/>
      <c r="J24" s="621"/>
      <c r="K24" s="621"/>
      <c r="L24" s="621"/>
      <c r="M24" s="621"/>
      <c r="N24" s="621"/>
      <c r="O24" s="621"/>
      <c r="P24" s="621"/>
      <c r="Q24" s="622"/>
      <c r="R24" s="623">
        <v>9</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277</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278</v>
      </c>
      <c r="CE24" s="610"/>
      <c r="CF24" s="610"/>
      <c r="CG24" s="610"/>
      <c r="CH24" s="610"/>
      <c r="CI24" s="610"/>
      <c r="CJ24" s="610"/>
      <c r="CK24" s="610"/>
      <c r="CL24" s="610"/>
      <c r="CM24" s="610"/>
      <c r="CN24" s="610"/>
      <c r="CO24" s="610"/>
      <c r="CP24" s="610"/>
      <c r="CQ24" s="611"/>
      <c r="CR24" s="612">
        <v>3994171</v>
      </c>
      <c r="CS24" s="613"/>
      <c r="CT24" s="613"/>
      <c r="CU24" s="613"/>
      <c r="CV24" s="613"/>
      <c r="CW24" s="613"/>
      <c r="CX24" s="613"/>
      <c r="CY24" s="614"/>
      <c r="CZ24" s="617">
        <v>38</v>
      </c>
      <c r="DA24" s="618"/>
      <c r="DB24" s="618"/>
      <c r="DC24" s="634"/>
      <c r="DD24" s="655">
        <v>2749021</v>
      </c>
      <c r="DE24" s="613"/>
      <c r="DF24" s="613"/>
      <c r="DG24" s="613"/>
      <c r="DH24" s="613"/>
      <c r="DI24" s="613"/>
      <c r="DJ24" s="613"/>
      <c r="DK24" s="614"/>
      <c r="DL24" s="655">
        <v>2452248</v>
      </c>
      <c r="DM24" s="613"/>
      <c r="DN24" s="613"/>
      <c r="DO24" s="613"/>
      <c r="DP24" s="613"/>
      <c r="DQ24" s="613"/>
      <c r="DR24" s="613"/>
      <c r="DS24" s="613"/>
      <c r="DT24" s="613"/>
      <c r="DU24" s="613"/>
      <c r="DV24" s="614"/>
      <c r="DW24" s="617">
        <v>38.9</v>
      </c>
      <c r="DX24" s="618"/>
      <c r="DY24" s="618"/>
      <c r="DZ24" s="618"/>
      <c r="EA24" s="618"/>
      <c r="EB24" s="618"/>
      <c r="EC24" s="619"/>
    </row>
    <row r="25" spans="2:133" ht="11.25" customHeight="1" x14ac:dyDescent="0.15">
      <c r="B25" s="620" t="s">
        <v>279</v>
      </c>
      <c r="C25" s="621"/>
      <c r="D25" s="621"/>
      <c r="E25" s="621"/>
      <c r="F25" s="621"/>
      <c r="G25" s="621"/>
      <c r="H25" s="621"/>
      <c r="I25" s="621"/>
      <c r="J25" s="621"/>
      <c r="K25" s="621"/>
      <c r="L25" s="621"/>
      <c r="M25" s="621"/>
      <c r="N25" s="621"/>
      <c r="O25" s="621"/>
      <c r="P25" s="621"/>
      <c r="Q25" s="622"/>
      <c r="R25" s="623">
        <v>6693770</v>
      </c>
      <c r="S25" s="624"/>
      <c r="T25" s="624"/>
      <c r="U25" s="624"/>
      <c r="V25" s="624"/>
      <c r="W25" s="624"/>
      <c r="X25" s="624"/>
      <c r="Y25" s="625"/>
      <c r="Z25" s="626">
        <v>62.4</v>
      </c>
      <c r="AA25" s="626"/>
      <c r="AB25" s="626"/>
      <c r="AC25" s="626"/>
      <c r="AD25" s="627">
        <v>6257996</v>
      </c>
      <c r="AE25" s="627"/>
      <c r="AF25" s="627"/>
      <c r="AG25" s="627"/>
      <c r="AH25" s="627"/>
      <c r="AI25" s="627"/>
      <c r="AJ25" s="627"/>
      <c r="AK25" s="627"/>
      <c r="AL25" s="628">
        <v>99.7</v>
      </c>
      <c r="AM25" s="629"/>
      <c r="AN25" s="629"/>
      <c r="AO25" s="630"/>
      <c r="AP25" s="620" t="s">
        <v>280</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281</v>
      </c>
      <c r="CE25" s="621"/>
      <c r="CF25" s="621"/>
      <c r="CG25" s="621"/>
      <c r="CH25" s="621"/>
      <c r="CI25" s="621"/>
      <c r="CJ25" s="621"/>
      <c r="CK25" s="621"/>
      <c r="CL25" s="621"/>
      <c r="CM25" s="621"/>
      <c r="CN25" s="621"/>
      <c r="CO25" s="621"/>
      <c r="CP25" s="621"/>
      <c r="CQ25" s="622"/>
      <c r="CR25" s="623">
        <v>1106727</v>
      </c>
      <c r="CS25" s="644"/>
      <c r="CT25" s="644"/>
      <c r="CU25" s="644"/>
      <c r="CV25" s="644"/>
      <c r="CW25" s="644"/>
      <c r="CX25" s="644"/>
      <c r="CY25" s="645"/>
      <c r="CZ25" s="628">
        <v>10.5</v>
      </c>
      <c r="DA25" s="656"/>
      <c r="DB25" s="656"/>
      <c r="DC25" s="658"/>
      <c r="DD25" s="632">
        <v>1068036</v>
      </c>
      <c r="DE25" s="644"/>
      <c r="DF25" s="644"/>
      <c r="DG25" s="644"/>
      <c r="DH25" s="644"/>
      <c r="DI25" s="644"/>
      <c r="DJ25" s="644"/>
      <c r="DK25" s="645"/>
      <c r="DL25" s="632">
        <v>1058856</v>
      </c>
      <c r="DM25" s="644"/>
      <c r="DN25" s="644"/>
      <c r="DO25" s="644"/>
      <c r="DP25" s="644"/>
      <c r="DQ25" s="644"/>
      <c r="DR25" s="644"/>
      <c r="DS25" s="644"/>
      <c r="DT25" s="644"/>
      <c r="DU25" s="644"/>
      <c r="DV25" s="645"/>
      <c r="DW25" s="628">
        <v>16.8</v>
      </c>
      <c r="DX25" s="656"/>
      <c r="DY25" s="656"/>
      <c r="DZ25" s="656"/>
      <c r="EA25" s="656"/>
      <c r="EB25" s="656"/>
      <c r="EC25" s="657"/>
    </row>
    <row r="26" spans="2:133" ht="11.25" customHeight="1" x14ac:dyDescent="0.15">
      <c r="B26" s="620" t="s">
        <v>282</v>
      </c>
      <c r="C26" s="621"/>
      <c r="D26" s="621"/>
      <c r="E26" s="621"/>
      <c r="F26" s="621"/>
      <c r="G26" s="621"/>
      <c r="H26" s="621"/>
      <c r="I26" s="621"/>
      <c r="J26" s="621"/>
      <c r="K26" s="621"/>
      <c r="L26" s="621"/>
      <c r="M26" s="621"/>
      <c r="N26" s="621"/>
      <c r="O26" s="621"/>
      <c r="P26" s="621"/>
      <c r="Q26" s="622"/>
      <c r="R26" s="623">
        <v>1455</v>
      </c>
      <c r="S26" s="624"/>
      <c r="T26" s="624"/>
      <c r="U26" s="624"/>
      <c r="V26" s="624"/>
      <c r="W26" s="624"/>
      <c r="X26" s="624"/>
      <c r="Y26" s="625"/>
      <c r="Z26" s="626">
        <v>0</v>
      </c>
      <c r="AA26" s="626"/>
      <c r="AB26" s="626"/>
      <c r="AC26" s="626"/>
      <c r="AD26" s="627">
        <v>1455</v>
      </c>
      <c r="AE26" s="627"/>
      <c r="AF26" s="627"/>
      <c r="AG26" s="627"/>
      <c r="AH26" s="627"/>
      <c r="AI26" s="627"/>
      <c r="AJ26" s="627"/>
      <c r="AK26" s="627"/>
      <c r="AL26" s="628">
        <v>0</v>
      </c>
      <c r="AM26" s="629"/>
      <c r="AN26" s="629"/>
      <c r="AO26" s="630"/>
      <c r="AP26" s="620" t="s">
        <v>283</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284</v>
      </c>
      <c r="CE26" s="621"/>
      <c r="CF26" s="621"/>
      <c r="CG26" s="621"/>
      <c r="CH26" s="621"/>
      <c r="CI26" s="621"/>
      <c r="CJ26" s="621"/>
      <c r="CK26" s="621"/>
      <c r="CL26" s="621"/>
      <c r="CM26" s="621"/>
      <c r="CN26" s="621"/>
      <c r="CO26" s="621"/>
      <c r="CP26" s="621"/>
      <c r="CQ26" s="622"/>
      <c r="CR26" s="623">
        <v>695024</v>
      </c>
      <c r="CS26" s="624"/>
      <c r="CT26" s="624"/>
      <c r="CU26" s="624"/>
      <c r="CV26" s="624"/>
      <c r="CW26" s="624"/>
      <c r="CX26" s="624"/>
      <c r="CY26" s="625"/>
      <c r="CZ26" s="628">
        <v>6.6</v>
      </c>
      <c r="DA26" s="656"/>
      <c r="DB26" s="656"/>
      <c r="DC26" s="658"/>
      <c r="DD26" s="632">
        <v>671448</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6"/>
      <c r="DY26" s="656"/>
      <c r="DZ26" s="656"/>
      <c r="EA26" s="656"/>
      <c r="EB26" s="656"/>
      <c r="EC26" s="657"/>
    </row>
    <row r="27" spans="2:133" ht="11.25" customHeight="1" x14ac:dyDescent="0.15">
      <c r="B27" s="620" t="s">
        <v>285</v>
      </c>
      <c r="C27" s="621"/>
      <c r="D27" s="621"/>
      <c r="E27" s="621"/>
      <c r="F27" s="621"/>
      <c r="G27" s="621"/>
      <c r="H27" s="621"/>
      <c r="I27" s="621"/>
      <c r="J27" s="621"/>
      <c r="K27" s="621"/>
      <c r="L27" s="621"/>
      <c r="M27" s="621"/>
      <c r="N27" s="621"/>
      <c r="O27" s="621"/>
      <c r="P27" s="621"/>
      <c r="Q27" s="622"/>
      <c r="R27" s="623">
        <v>8276</v>
      </c>
      <c r="S27" s="624"/>
      <c r="T27" s="624"/>
      <c r="U27" s="624"/>
      <c r="V27" s="624"/>
      <c r="W27" s="624"/>
      <c r="X27" s="624"/>
      <c r="Y27" s="625"/>
      <c r="Z27" s="626">
        <v>0.1</v>
      </c>
      <c r="AA27" s="626"/>
      <c r="AB27" s="626"/>
      <c r="AC27" s="626"/>
      <c r="AD27" s="627" t="s">
        <v>122</v>
      </c>
      <c r="AE27" s="627"/>
      <c r="AF27" s="627"/>
      <c r="AG27" s="627"/>
      <c r="AH27" s="627"/>
      <c r="AI27" s="627"/>
      <c r="AJ27" s="627"/>
      <c r="AK27" s="627"/>
      <c r="AL27" s="628" t="s">
        <v>122</v>
      </c>
      <c r="AM27" s="629"/>
      <c r="AN27" s="629"/>
      <c r="AO27" s="630"/>
      <c r="AP27" s="620" t="s">
        <v>286</v>
      </c>
      <c r="AQ27" s="621"/>
      <c r="AR27" s="621"/>
      <c r="AS27" s="621"/>
      <c r="AT27" s="621"/>
      <c r="AU27" s="621"/>
      <c r="AV27" s="621"/>
      <c r="AW27" s="621"/>
      <c r="AX27" s="621"/>
      <c r="AY27" s="621"/>
      <c r="AZ27" s="621"/>
      <c r="BA27" s="621"/>
      <c r="BB27" s="621"/>
      <c r="BC27" s="621"/>
      <c r="BD27" s="621"/>
      <c r="BE27" s="621"/>
      <c r="BF27" s="622"/>
      <c r="BG27" s="623">
        <v>1420395</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287</v>
      </c>
      <c r="CE27" s="621"/>
      <c r="CF27" s="621"/>
      <c r="CG27" s="621"/>
      <c r="CH27" s="621"/>
      <c r="CI27" s="621"/>
      <c r="CJ27" s="621"/>
      <c r="CK27" s="621"/>
      <c r="CL27" s="621"/>
      <c r="CM27" s="621"/>
      <c r="CN27" s="621"/>
      <c r="CO27" s="621"/>
      <c r="CP27" s="621"/>
      <c r="CQ27" s="622"/>
      <c r="CR27" s="623">
        <v>1847328</v>
      </c>
      <c r="CS27" s="644"/>
      <c r="CT27" s="644"/>
      <c r="CU27" s="644"/>
      <c r="CV27" s="644"/>
      <c r="CW27" s="644"/>
      <c r="CX27" s="644"/>
      <c r="CY27" s="645"/>
      <c r="CZ27" s="628">
        <v>17.600000000000001</v>
      </c>
      <c r="DA27" s="656"/>
      <c r="DB27" s="656"/>
      <c r="DC27" s="658"/>
      <c r="DD27" s="632">
        <v>678961</v>
      </c>
      <c r="DE27" s="644"/>
      <c r="DF27" s="644"/>
      <c r="DG27" s="644"/>
      <c r="DH27" s="644"/>
      <c r="DI27" s="644"/>
      <c r="DJ27" s="644"/>
      <c r="DK27" s="645"/>
      <c r="DL27" s="632">
        <v>391368</v>
      </c>
      <c r="DM27" s="644"/>
      <c r="DN27" s="644"/>
      <c r="DO27" s="644"/>
      <c r="DP27" s="644"/>
      <c r="DQ27" s="644"/>
      <c r="DR27" s="644"/>
      <c r="DS27" s="644"/>
      <c r="DT27" s="644"/>
      <c r="DU27" s="644"/>
      <c r="DV27" s="645"/>
      <c r="DW27" s="628">
        <v>6.2</v>
      </c>
      <c r="DX27" s="656"/>
      <c r="DY27" s="656"/>
      <c r="DZ27" s="656"/>
      <c r="EA27" s="656"/>
      <c r="EB27" s="656"/>
      <c r="EC27" s="657"/>
    </row>
    <row r="28" spans="2:133" ht="11.25" customHeight="1" x14ac:dyDescent="0.15">
      <c r="B28" s="620" t="s">
        <v>288</v>
      </c>
      <c r="C28" s="621"/>
      <c r="D28" s="621"/>
      <c r="E28" s="621"/>
      <c r="F28" s="621"/>
      <c r="G28" s="621"/>
      <c r="H28" s="621"/>
      <c r="I28" s="621"/>
      <c r="J28" s="621"/>
      <c r="K28" s="621"/>
      <c r="L28" s="621"/>
      <c r="M28" s="621"/>
      <c r="N28" s="621"/>
      <c r="O28" s="621"/>
      <c r="P28" s="621"/>
      <c r="Q28" s="622"/>
      <c r="R28" s="623">
        <v>78526</v>
      </c>
      <c r="S28" s="624"/>
      <c r="T28" s="624"/>
      <c r="U28" s="624"/>
      <c r="V28" s="624"/>
      <c r="W28" s="624"/>
      <c r="X28" s="624"/>
      <c r="Y28" s="625"/>
      <c r="Z28" s="626">
        <v>0.7</v>
      </c>
      <c r="AA28" s="626"/>
      <c r="AB28" s="626"/>
      <c r="AC28" s="626"/>
      <c r="AD28" s="627">
        <v>5715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289</v>
      </c>
      <c r="CE28" s="621"/>
      <c r="CF28" s="621"/>
      <c r="CG28" s="621"/>
      <c r="CH28" s="621"/>
      <c r="CI28" s="621"/>
      <c r="CJ28" s="621"/>
      <c r="CK28" s="621"/>
      <c r="CL28" s="621"/>
      <c r="CM28" s="621"/>
      <c r="CN28" s="621"/>
      <c r="CO28" s="621"/>
      <c r="CP28" s="621"/>
      <c r="CQ28" s="622"/>
      <c r="CR28" s="623">
        <v>1040116</v>
      </c>
      <c r="CS28" s="624"/>
      <c r="CT28" s="624"/>
      <c r="CU28" s="624"/>
      <c r="CV28" s="624"/>
      <c r="CW28" s="624"/>
      <c r="CX28" s="624"/>
      <c r="CY28" s="625"/>
      <c r="CZ28" s="628">
        <v>9.9</v>
      </c>
      <c r="DA28" s="656"/>
      <c r="DB28" s="656"/>
      <c r="DC28" s="658"/>
      <c r="DD28" s="632">
        <v>1002024</v>
      </c>
      <c r="DE28" s="624"/>
      <c r="DF28" s="624"/>
      <c r="DG28" s="624"/>
      <c r="DH28" s="624"/>
      <c r="DI28" s="624"/>
      <c r="DJ28" s="624"/>
      <c r="DK28" s="625"/>
      <c r="DL28" s="632">
        <v>1002024</v>
      </c>
      <c r="DM28" s="624"/>
      <c r="DN28" s="624"/>
      <c r="DO28" s="624"/>
      <c r="DP28" s="624"/>
      <c r="DQ28" s="624"/>
      <c r="DR28" s="624"/>
      <c r="DS28" s="624"/>
      <c r="DT28" s="624"/>
      <c r="DU28" s="624"/>
      <c r="DV28" s="625"/>
      <c r="DW28" s="628">
        <v>15.9</v>
      </c>
      <c r="DX28" s="656"/>
      <c r="DY28" s="656"/>
      <c r="DZ28" s="656"/>
      <c r="EA28" s="656"/>
      <c r="EB28" s="656"/>
      <c r="EC28" s="657"/>
    </row>
    <row r="29" spans="2:133" ht="11.25" customHeight="1" x14ac:dyDescent="0.15">
      <c r="B29" s="620" t="s">
        <v>290</v>
      </c>
      <c r="C29" s="621"/>
      <c r="D29" s="621"/>
      <c r="E29" s="621"/>
      <c r="F29" s="621"/>
      <c r="G29" s="621"/>
      <c r="H29" s="621"/>
      <c r="I29" s="621"/>
      <c r="J29" s="621"/>
      <c r="K29" s="621"/>
      <c r="L29" s="621"/>
      <c r="M29" s="621"/>
      <c r="N29" s="621"/>
      <c r="O29" s="621"/>
      <c r="P29" s="621"/>
      <c r="Q29" s="622"/>
      <c r="R29" s="623">
        <v>10303</v>
      </c>
      <c r="S29" s="624"/>
      <c r="T29" s="624"/>
      <c r="U29" s="624"/>
      <c r="V29" s="624"/>
      <c r="W29" s="624"/>
      <c r="X29" s="624"/>
      <c r="Y29" s="625"/>
      <c r="Z29" s="626">
        <v>0.1</v>
      </c>
      <c r="AA29" s="626"/>
      <c r="AB29" s="626"/>
      <c r="AC29" s="626"/>
      <c r="AD29" s="627">
        <v>3</v>
      </c>
      <c r="AE29" s="627"/>
      <c r="AF29" s="627"/>
      <c r="AG29" s="627"/>
      <c r="AH29" s="627"/>
      <c r="AI29" s="627"/>
      <c r="AJ29" s="627"/>
      <c r="AK29" s="627"/>
      <c r="AL29" s="628">
        <v>0</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291</v>
      </c>
      <c r="CE29" s="662"/>
      <c r="CF29" s="620" t="s">
        <v>66</v>
      </c>
      <c r="CG29" s="621"/>
      <c r="CH29" s="621"/>
      <c r="CI29" s="621"/>
      <c r="CJ29" s="621"/>
      <c r="CK29" s="621"/>
      <c r="CL29" s="621"/>
      <c r="CM29" s="621"/>
      <c r="CN29" s="621"/>
      <c r="CO29" s="621"/>
      <c r="CP29" s="621"/>
      <c r="CQ29" s="622"/>
      <c r="CR29" s="623">
        <v>1040116</v>
      </c>
      <c r="CS29" s="644"/>
      <c r="CT29" s="644"/>
      <c r="CU29" s="644"/>
      <c r="CV29" s="644"/>
      <c r="CW29" s="644"/>
      <c r="CX29" s="644"/>
      <c r="CY29" s="645"/>
      <c r="CZ29" s="628">
        <v>9.9</v>
      </c>
      <c r="DA29" s="656"/>
      <c r="DB29" s="656"/>
      <c r="DC29" s="658"/>
      <c r="DD29" s="632">
        <v>1002024</v>
      </c>
      <c r="DE29" s="644"/>
      <c r="DF29" s="644"/>
      <c r="DG29" s="644"/>
      <c r="DH29" s="644"/>
      <c r="DI29" s="644"/>
      <c r="DJ29" s="644"/>
      <c r="DK29" s="645"/>
      <c r="DL29" s="632">
        <v>1002024</v>
      </c>
      <c r="DM29" s="644"/>
      <c r="DN29" s="644"/>
      <c r="DO29" s="644"/>
      <c r="DP29" s="644"/>
      <c r="DQ29" s="644"/>
      <c r="DR29" s="644"/>
      <c r="DS29" s="644"/>
      <c r="DT29" s="644"/>
      <c r="DU29" s="644"/>
      <c r="DV29" s="645"/>
      <c r="DW29" s="628">
        <v>15.9</v>
      </c>
      <c r="DX29" s="656"/>
      <c r="DY29" s="656"/>
      <c r="DZ29" s="656"/>
      <c r="EA29" s="656"/>
      <c r="EB29" s="656"/>
      <c r="EC29" s="657"/>
    </row>
    <row r="30" spans="2:133" ht="11.25" customHeight="1" x14ac:dyDescent="0.15">
      <c r="B30" s="620" t="s">
        <v>292</v>
      </c>
      <c r="C30" s="621"/>
      <c r="D30" s="621"/>
      <c r="E30" s="621"/>
      <c r="F30" s="621"/>
      <c r="G30" s="621"/>
      <c r="H30" s="621"/>
      <c r="I30" s="621"/>
      <c r="J30" s="621"/>
      <c r="K30" s="621"/>
      <c r="L30" s="621"/>
      <c r="M30" s="621"/>
      <c r="N30" s="621"/>
      <c r="O30" s="621"/>
      <c r="P30" s="621"/>
      <c r="Q30" s="622"/>
      <c r="R30" s="623">
        <v>1306709</v>
      </c>
      <c r="S30" s="624"/>
      <c r="T30" s="624"/>
      <c r="U30" s="624"/>
      <c r="V30" s="624"/>
      <c r="W30" s="624"/>
      <c r="X30" s="624"/>
      <c r="Y30" s="625"/>
      <c r="Z30" s="626">
        <v>12.2</v>
      </c>
      <c r="AA30" s="626"/>
      <c r="AB30" s="626"/>
      <c r="AC30" s="626"/>
      <c r="AD30" s="627" t="s">
        <v>122</v>
      </c>
      <c r="AE30" s="627"/>
      <c r="AF30" s="627"/>
      <c r="AG30" s="627"/>
      <c r="AH30" s="627"/>
      <c r="AI30" s="627"/>
      <c r="AJ30" s="627"/>
      <c r="AK30" s="627"/>
      <c r="AL30" s="628" t="s">
        <v>122</v>
      </c>
      <c r="AM30" s="629"/>
      <c r="AN30" s="629"/>
      <c r="AO30" s="630"/>
      <c r="AP30" s="605" t="s">
        <v>210</v>
      </c>
      <c r="AQ30" s="606"/>
      <c r="AR30" s="606"/>
      <c r="AS30" s="606"/>
      <c r="AT30" s="606"/>
      <c r="AU30" s="606"/>
      <c r="AV30" s="606"/>
      <c r="AW30" s="606"/>
      <c r="AX30" s="606"/>
      <c r="AY30" s="606"/>
      <c r="AZ30" s="606"/>
      <c r="BA30" s="606"/>
      <c r="BB30" s="606"/>
      <c r="BC30" s="606"/>
      <c r="BD30" s="606"/>
      <c r="BE30" s="606"/>
      <c r="BF30" s="607"/>
      <c r="BG30" s="605" t="s">
        <v>293</v>
      </c>
      <c r="BH30" s="659"/>
      <c r="BI30" s="659"/>
      <c r="BJ30" s="659"/>
      <c r="BK30" s="659"/>
      <c r="BL30" s="659"/>
      <c r="BM30" s="659"/>
      <c r="BN30" s="659"/>
      <c r="BO30" s="659"/>
      <c r="BP30" s="659"/>
      <c r="BQ30" s="660"/>
      <c r="BR30" s="605" t="s">
        <v>294</v>
      </c>
      <c r="BS30" s="659"/>
      <c r="BT30" s="659"/>
      <c r="BU30" s="659"/>
      <c r="BV30" s="659"/>
      <c r="BW30" s="659"/>
      <c r="BX30" s="659"/>
      <c r="BY30" s="659"/>
      <c r="BZ30" s="659"/>
      <c r="CA30" s="659"/>
      <c r="CB30" s="660"/>
      <c r="CD30" s="663"/>
      <c r="CE30" s="664"/>
      <c r="CF30" s="620" t="s">
        <v>295</v>
      </c>
      <c r="CG30" s="621"/>
      <c r="CH30" s="621"/>
      <c r="CI30" s="621"/>
      <c r="CJ30" s="621"/>
      <c r="CK30" s="621"/>
      <c r="CL30" s="621"/>
      <c r="CM30" s="621"/>
      <c r="CN30" s="621"/>
      <c r="CO30" s="621"/>
      <c r="CP30" s="621"/>
      <c r="CQ30" s="622"/>
      <c r="CR30" s="623">
        <v>1008862</v>
      </c>
      <c r="CS30" s="624"/>
      <c r="CT30" s="624"/>
      <c r="CU30" s="624"/>
      <c r="CV30" s="624"/>
      <c r="CW30" s="624"/>
      <c r="CX30" s="624"/>
      <c r="CY30" s="625"/>
      <c r="CZ30" s="628">
        <v>9.6</v>
      </c>
      <c r="DA30" s="656"/>
      <c r="DB30" s="656"/>
      <c r="DC30" s="658"/>
      <c r="DD30" s="632">
        <v>970770</v>
      </c>
      <c r="DE30" s="624"/>
      <c r="DF30" s="624"/>
      <c r="DG30" s="624"/>
      <c r="DH30" s="624"/>
      <c r="DI30" s="624"/>
      <c r="DJ30" s="624"/>
      <c r="DK30" s="625"/>
      <c r="DL30" s="632">
        <v>970770</v>
      </c>
      <c r="DM30" s="624"/>
      <c r="DN30" s="624"/>
      <c r="DO30" s="624"/>
      <c r="DP30" s="624"/>
      <c r="DQ30" s="624"/>
      <c r="DR30" s="624"/>
      <c r="DS30" s="624"/>
      <c r="DT30" s="624"/>
      <c r="DU30" s="624"/>
      <c r="DV30" s="625"/>
      <c r="DW30" s="628">
        <v>15.4</v>
      </c>
      <c r="DX30" s="656"/>
      <c r="DY30" s="656"/>
      <c r="DZ30" s="656"/>
      <c r="EA30" s="656"/>
      <c r="EB30" s="656"/>
      <c r="EC30" s="657"/>
    </row>
    <row r="31" spans="2:133" ht="11.25" customHeight="1" x14ac:dyDescent="0.15">
      <c r="B31" s="636" t="s">
        <v>296</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297</v>
      </c>
      <c r="AQ31" s="672"/>
      <c r="AR31" s="672"/>
      <c r="AS31" s="672"/>
      <c r="AT31" s="677" t="s">
        <v>298</v>
      </c>
      <c r="AU31" s="218"/>
      <c r="AV31" s="218"/>
      <c r="AW31" s="218"/>
      <c r="AX31" s="609" t="s">
        <v>176</v>
      </c>
      <c r="AY31" s="610"/>
      <c r="AZ31" s="610"/>
      <c r="BA31" s="610"/>
      <c r="BB31" s="610"/>
      <c r="BC31" s="610"/>
      <c r="BD31" s="610"/>
      <c r="BE31" s="610"/>
      <c r="BF31" s="611"/>
      <c r="BG31" s="670">
        <v>98.7</v>
      </c>
      <c r="BH31" s="667"/>
      <c r="BI31" s="667"/>
      <c r="BJ31" s="667"/>
      <c r="BK31" s="667"/>
      <c r="BL31" s="667"/>
      <c r="BM31" s="618">
        <v>94.5</v>
      </c>
      <c r="BN31" s="667"/>
      <c r="BO31" s="667"/>
      <c r="BP31" s="667"/>
      <c r="BQ31" s="668"/>
      <c r="BR31" s="670">
        <v>98.9</v>
      </c>
      <c r="BS31" s="667"/>
      <c r="BT31" s="667"/>
      <c r="BU31" s="667"/>
      <c r="BV31" s="667"/>
      <c r="BW31" s="667"/>
      <c r="BX31" s="618">
        <v>94.6</v>
      </c>
      <c r="BY31" s="667"/>
      <c r="BZ31" s="667"/>
      <c r="CA31" s="667"/>
      <c r="CB31" s="668"/>
      <c r="CD31" s="663"/>
      <c r="CE31" s="664"/>
      <c r="CF31" s="620" t="s">
        <v>299</v>
      </c>
      <c r="CG31" s="621"/>
      <c r="CH31" s="621"/>
      <c r="CI31" s="621"/>
      <c r="CJ31" s="621"/>
      <c r="CK31" s="621"/>
      <c r="CL31" s="621"/>
      <c r="CM31" s="621"/>
      <c r="CN31" s="621"/>
      <c r="CO31" s="621"/>
      <c r="CP31" s="621"/>
      <c r="CQ31" s="622"/>
      <c r="CR31" s="623">
        <v>31254</v>
      </c>
      <c r="CS31" s="644"/>
      <c r="CT31" s="644"/>
      <c r="CU31" s="644"/>
      <c r="CV31" s="644"/>
      <c r="CW31" s="644"/>
      <c r="CX31" s="644"/>
      <c r="CY31" s="645"/>
      <c r="CZ31" s="628">
        <v>0.3</v>
      </c>
      <c r="DA31" s="656"/>
      <c r="DB31" s="656"/>
      <c r="DC31" s="658"/>
      <c r="DD31" s="632">
        <v>31254</v>
      </c>
      <c r="DE31" s="644"/>
      <c r="DF31" s="644"/>
      <c r="DG31" s="644"/>
      <c r="DH31" s="644"/>
      <c r="DI31" s="644"/>
      <c r="DJ31" s="644"/>
      <c r="DK31" s="645"/>
      <c r="DL31" s="632">
        <v>31254</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300</v>
      </c>
      <c r="C32" s="621"/>
      <c r="D32" s="621"/>
      <c r="E32" s="621"/>
      <c r="F32" s="621"/>
      <c r="G32" s="621"/>
      <c r="H32" s="621"/>
      <c r="I32" s="621"/>
      <c r="J32" s="621"/>
      <c r="K32" s="621"/>
      <c r="L32" s="621"/>
      <c r="M32" s="621"/>
      <c r="N32" s="621"/>
      <c r="O32" s="621"/>
      <c r="P32" s="621"/>
      <c r="Q32" s="622"/>
      <c r="R32" s="623">
        <v>730747</v>
      </c>
      <c r="S32" s="624"/>
      <c r="T32" s="624"/>
      <c r="U32" s="624"/>
      <c r="V32" s="624"/>
      <c r="W32" s="624"/>
      <c r="X32" s="624"/>
      <c r="Y32" s="625"/>
      <c r="Z32" s="626">
        <v>6.8</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301</v>
      </c>
      <c r="AX32" s="620" t="s">
        <v>302</v>
      </c>
      <c r="AY32" s="621"/>
      <c r="AZ32" s="621"/>
      <c r="BA32" s="621"/>
      <c r="BB32" s="621"/>
      <c r="BC32" s="621"/>
      <c r="BD32" s="621"/>
      <c r="BE32" s="621"/>
      <c r="BF32" s="622"/>
      <c r="BG32" s="680">
        <v>98.9</v>
      </c>
      <c r="BH32" s="644"/>
      <c r="BI32" s="644"/>
      <c r="BJ32" s="644"/>
      <c r="BK32" s="644"/>
      <c r="BL32" s="644"/>
      <c r="BM32" s="629">
        <v>95.1</v>
      </c>
      <c r="BN32" s="644"/>
      <c r="BO32" s="644"/>
      <c r="BP32" s="644"/>
      <c r="BQ32" s="669"/>
      <c r="BR32" s="680">
        <v>99.2</v>
      </c>
      <c r="BS32" s="644"/>
      <c r="BT32" s="644"/>
      <c r="BU32" s="644"/>
      <c r="BV32" s="644"/>
      <c r="BW32" s="644"/>
      <c r="BX32" s="629">
        <v>95.3</v>
      </c>
      <c r="BY32" s="644"/>
      <c r="BZ32" s="644"/>
      <c r="CA32" s="644"/>
      <c r="CB32" s="669"/>
      <c r="CD32" s="665"/>
      <c r="CE32" s="666"/>
      <c r="CF32" s="620" t="s">
        <v>303</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6"/>
      <c r="DB32" s="656"/>
      <c r="DC32" s="658"/>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6"/>
      <c r="DY32" s="656"/>
      <c r="DZ32" s="656"/>
      <c r="EA32" s="656"/>
      <c r="EB32" s="656"/>
      <c r="EC32" s="657"/>
    </row>
    <row r="33" spans="2:133" ht="11.25" customHeight="1" x14ac:dyDescent="0.15">
      <c r="B33" s="620" t="s">
        <v>304</v>
      </c>
      <c r="C33" s="621"/>
      <c r="D33" s="621"/>
      <c r="E33" s="621"/>
      <c r="F33" s="621"/>
      <c r="G33" s="621"/>
      <c r="H33" s="621"/>
      <c r="I33" s="621"/>
      <c r="J33" s="621"/>
      <c r="K33" s="621"/>
      <c r="L33" s="621"/>
      <c r="M33" s="621"/>
      <c r="N33" s="621"/>
      <c r="O33" s="621"/>
      <c r="P33" s="621"/>
      <c r="Q33" s="622"/>
      <c r="R33" s="623">
        <v>25060</v>
      </c>
      <c r="S33" s="624"/>
      <c r="T33" s="624"/>
      <c r="U33" s="624"/>
      <c r="V33" s="624"/>
      <c r="W33" s="624"/>
      <c r="X33" s="624"/>
      <c r="Y33" s="625"/>
      <c r="Z33" s="626">
        <v>0.2</v>
      </c>
      <c r="AA33" s="626"/>
      <c r="AB33" s="626"/>
      <c r="AC33" s="626"/>
      <c r="AD33" s="627">
        <v>4362</v>
      </c>
      <c r="AE33" s="627"/>
      <c r="AF33" s="627"/>
      <c r="AG33" s="627"/>
      <c r="AH33" s="627"/>
      <c r="AI33" s="627"/>
      <c r="AJ33" s="627"/>
      <c r="AK33" s="627"/>
      <c r="AL33" s="628">
        <v>0.1</v>
      </c>
      <c r="AM33" s="629"/>
      <c r="AN33" s="629"/>
      <c r="AO33" s="630"/>
      <c r="AP33" s="675"/>
      <c r="AQ33" s="676"/>
      <c r="AR33" s="676"/>
      <c r="AS33" s="676"/>
      <c r="AT33" s="679"/>
      <c r="AU33" s="219"/>
      <c r="AV33" s="219"/>
      <c r="AW33" s="219"/>
      <c r="AX33" s="646" t="s">
        <v>305</v>
      </c>
      <c r="AY33" s="647"/>
      <c r="AZ33" s="647"/>
      <c r="BA33" s="647"/>
      <c r="BB33" s="647"/>
      <c r="BC33" s="647"/>
      <c r="BD33" s="647"/>
      <c r="BE33" s="647"/>
      <c r="BF33" s="648"/>
      <c r="BG33" s="681">
        <v>98.4</v>
      </c>
      <c r="BH33" s="682"/>
      <c r="BI33" s="682"/>
      <c r="BJ33" s="682"/>
      <c r="BK33" s="682"/>
      <c r="BL33" s="682"/>
      <c r="BM33" s="683">
        <v>93.5</v>
      </c>
      <c r="BN33" s="682"/>
      <c r="BO33" s="682"/>
      <c r="BP33" s="682"/>
      <c r="BQ33" s="684"/>
      <c r="BR33" s="681">
        <v>98.6</v>
      </c>
      <c r="BS33" s="682"/>
      <c r="BT33" s="682"/>
      <c r="BU33" s="682"/>
      <c r="BV33" s="682"/>
      <c r="BW33" s="682"/>
      <c r="BX33" s="683">
        <v>93.4</v>
      </c>
      <c r="BY33" s="682"/>
      <c r="BZ33" s="682"/>
      <c r="CA33" s="682"/>
      <c r="CB33" s="684"/>
      <c r="CD33" s="620" t="s">
        <v>306</v>
      </c>
      <c r="CE33" s="621"/>
      <c r="CF33" s="621"/>
      <c r="CG33" s="621"/>
      <c r="CH33" s="621"/>
      <c r="CI33" s="621"/>
      <c r="CJ33" s="621"/>
      <c r="CK33" s="621"/>
      <c r="CL33" s="621"/>
      <c r="CM33" s="621"/>
      <c r="CN33" s="621"/>
      <c r="CO33" s="621"/>
      <c r="CP33" s="621"/>
      <c r="CQ33" s="622"/>
      <c r="CR33" s="623">
        <v>5528791</v>
      </c>
      <c r="CS33" s="644"/>
      <c r="CT33" s="644"/>
      <c r="CU33" s="644"/>
      <c r="CV33" s="644"/>
      <c r="CW33" s="644"/>
      <c r="CX33" s="644"/>
      <c r="CY33" s="645"/>
      <c r="CZ33" s="628">
        <v>52.6</v>
      </c>
      <c r="DA33" s="656"/>
      <c r="DB33" s="656"/>
      <c r="DC33" s="658"/>
      <c r="DD33" s="632">
        <v>4459110</v>
      </c>
      <c r="DE33" s="644"/>
      <c r="DF33" s="644"/>
      <c r="DG33" s="644"/>
      <c r="DH33" s="644"/>
      <c r="DI33" s="644"/>
      <c r="DJ33" s="644"/>
      <c r="DK33" s="645"/>
      <c r="DL33" s="632">
        <v>3097779</v>
      </c>
      <c r="DM33" s="644"/>
      <c r="DN33" s="644"/>
      <c r="DO33" s="644"/>
      <c r="DP33" s="644"/>
      <c r="DQ33" s="644"/>
      <c r="DR33" s="644"/>
      <c r="DS33" s="644"/>
      <c r="DT33" s="644"/>
      <c r="DU33" s="644"/>
      <c r="DV33" s="645"/>
      <c r="DW33" s="628">
        <v>49.1</v>
      </c>
      <c r="DX33" s="656"/>
      <c r="DY33" s="656"/>
      <c r="DZ33" s="656"/>
      <c r="EA33" s="656"/>
      <c r="EB33" s="656"/>
      <c r="EC33" s="657"/>
    </row>
    <row r="34" spans="2:133" ht="11.25" customHeight="1" x14ac:dyDescent="0.15">
      <c r="B34" s="620" t="s">
        <v>307</v>
      </c>
      <c r="C34" s="621"/>
      <c r="D34" s="621"/>
      <c r="E34" s="621"/>
      <c r="F34" s="621"/>
      <c r="G34" s="621"/>
      <c r="H34" s="621"/>
      <c r="I34" s="621"/>
      <c r="J34" s="621"/>
      <c r="K34" s="621"/>
      <c r="L34" s="621"/>
      <c r="M34" s="621"/>
      <c r="N34" s="621"/>
      <c r="O34" s="621"/>
      <c r="P34" s="621"/>
      <c r="Q34" s="622"/>
      <c r="R34" s="623">
        <v>157391</v>
      </c>
      <c r="S34" s="624"/>
      <c r="T34" s="624"/>
      <c r="U34" s="624"/>
      <c r="V34" s="624"/>
      <c r="W34" s="624"/>
      <c r="X34" s="624"/>
      <c r="Y34" s="625"/>
      <c r="Z34" s="626">
        <v>1.5</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308</v>
      </c>
      <c r="CE34" s="621"/>
      <c r="CF34" s="621"/>
      <c r="CG34" s="621"/>
      <c r="CH34" s="621"/>
      <c r="CI34" s="621"/>
      <c r="CJ34" s="621"/>
      <c r="CK34" s="621"/>
      <c r="CL34" s="621"/>
      <c r="CM34" s="621"/>
      <c r="CN34" s="621"/>
      <c r="CO34" s="621"/>
      <c r="CP34" s="621"/>
      <c r="CQ34" s="622"/>
      <c r="CR34" s="623">
        <v>1537504</v>
      </c>
      <c r="CS34" s="624"/>
      <c r="CT34" s="624"/>
      <c r="CU34" s="624"/>
      <c r="CV34" s="624"/>
      <c r="CW34" s="624"/>
      <c r="CX34" s="624"/>
      <c r="CY34" s="625"/>
      <c r="CZ34" s="628">
        <v>14.6</v>
      </c>
      <c r="DA34" s="656"/>
      <c r="DB34" s="656"/>
      <c r="DC34" s="658"/>
      <c r="DD34" s="632">
        <v>1272974</v>
      </c>
      <c r="DE34" s="624"/>
      <c r="DF34" s="624"/>
      <c r="DG34" s="624"/>
      <c r="DH34" s="624"/>
      <c r="DI34" s="624"/>
      <c r="DJ34" s="624"/>
      <c r="DK34" s="625"/>
      <c r="DL34" s="632">
        <v>1133482</v>
      </c>
      <c r="DM34" s="624"/>
      <c r="DN34" s="624"/>
      <c r="DO34" s="624"/>
      <c r="DP34" s="624"/>
      <c r="DQ34" s="624"/>
      <c r="DR34" s="624"/>
      <c r="DS34" s="624"/>
      <c r="DT34" s="624"/>
      <c r="DU34" s="624"/>
      <c r="DV34" s="625"/>
      <c r="DW34" s="628">
        <v>18</v>
      </c>
      <c r="DX34" s="656"/>
      <c r="DY34" s="656"/>
      <c r="DZ34" s="656"/>
      <c r="EA34" s="656"/>
      <c r="EB34" s="656"/>
      <c r="EC34" s="657"/>
    </row>
    <row r="35" spans="2:133" ht="11.25" customHeight="1" x14ac:dyDescent="0.15">
      <c r="B35" s="620" t="s">
        <v>309</v>
      </c>
      <c r="C35" s="621"/>
      <c r="D35" s="621"/>
      <c r="E35" s="621"/>
      <c r="F35" s="621"/>
      <c r="G35" s="621"/>
      <c r="H35" s="621"/>
      <c r="I35" s="621"/>
      <c r="J35" s="621"/>
      <c r="K35" s="621"/>
      <c r="L35" s="621"/>
      <c r="M35" s="621"/>
      <c r="N35" s="621"/>
      <c r="O35" s="621"/>
      <c r="P35" s="621"/>
      <c r="Q35" s="622"/>
      <c r="R35" s="623">
        <v>964455</v>
      </c>
      <c r="S35" s="624"/>
      <c r="T35" s="624"/>
      <c r="U35" s="624"/>
      <c r="V35" s="624"/>
      <c r="W35" s="624"/>
      <c r="X35" s="624"/>
      <c r="Y35" s="625"/>
      <c r="Z35" s="626">
        <v>9</v>
      </c>
      <c r="AA35" s="626"/>
      <c r="AB35" s="626"/>
      <c r="AC35" s="626"/>
      <c r="AD35" s="627" t="s">
        <v>122</v>
      </c>
      <c r="AE35" s="627"/>
      <c r="AF35" s="627"/>
      <c r="AG35" s="627"/>
      <c r="AH35" s="627"/>
      <c r="AI35" s="627"/>
      <c r="AJ35" s="627"/>
      <c r="AK35" s="627"/>
      <c r="AL35" s="628" t="s">
        <v>122</v>
      </c>
      <c r="AM35" s="629"/>
      <c r="AN35" s="629"/>
      <c r="AO35" s="630"/>
      <c r="AP35" s="222"/>
      <c r="AQ35" s="605" t="s">
        <v>310</v>
      </c>
      <c r="AR35" s="606"/>
      <c r="AS35" s="606"/>
      <c r="AT35" s="606"/>
      <c r="AU35" s="606"/>
      <c r="AV35" s="606"/>
      <c r="AW35" s="606"/>
      <c r="AX35" s="606"/>
      <c r="AY35" s="606"/>
      <c r="AZ35" s="606"/>
      <c r="BA35" s="606"/>
      <c r="BB35" s="606"/>
      <c r="BC35" s="606"/>
      <c r="BD35" s="606"/>
      <c r="BE35" s="606"/>
      <c r="BF35" s="607"/>
      <c r="BG35" s="605" t="s">
        <v>311</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312</v>
      </c>
      <c r="CE35" s="621"/>
      <c r="CF35" s="621"/>
      <c r="CG35" s="621"/>
      <c r="CH35" s="621"/>
      <c r="CI35" s="621"/>
      <c r="CJ35" s="621"/>
      <c r="CK35" s="621"/>
      <c r="CL35" s="621"/>
      <c r="CM35" s="621"/>
      <c r="CN35" s="621"/>
      <c r="CO35" s="621"/>
      <c r="CP35" s="621"/>
      <c r="CQ35" s="622"/>
      <c r="CR35" s="623">
        <v>205455</v>
      </c>
      <c r="CS35" s="644"/>
      <c r="CT35" s="644"/>
      <c r="CU35" s="644"/>
      <c r="CV35" s="644"/>
      <c r="CW35" s="644"/>
      <c r="CX35" s="644"/>
      <c r="CY35" s="645"/>
      <c r="CZ35" s="628">
        <v>2</v>
      </c>
      <c r="DA35" s="656"/>
      <c r="DB35" s="656"/>
      <c r="DC35" s="658"/>
      <c r="DD35" s="632">
        <v>199307</v>
      </c>
      <c r="DE35" s="644"/>
      <c r="DF35" s="644"/>
      <c r="DG35" s="644"/>
      <c r="DH35" s="644"/>
      <c r="DI35" s="644"/>
      <c r="DJ35" s="644"/>
      <c r="DK35" s="645"/>
      <c r="DL35" s="632">
        <v>199252</v>
      </c>
      <c r="DM35" s="644"/>
      <c r="DN35" s="644"/>
      <c r="DO35" s="644"/>
      <c r="DP35" s="644"/>
      <c r="DQ35" s="644"/>
      <c r="DR35" s="644"/>
      <c r="DS35" s="644"/>
      <c r="DT35" s="644"/>
      <c r="DU35" s="644"/>
      <c r="DV35" s="645"/>
      <c r="DW35" s="628">
        <v>3.2</v>
      </c>
      <c r="DX35" s="656"/>
      <c r="DY35" s="656"/>
      <c r="DZ35" s="656"/>
      <c r="EA35" s="656"/>
      <c r="EB35" s="656"/>
      <c r="EC35" s="657"/>
    </row>
    <row r="36" spans="2:133" ht="11.25" customHeight="1" x14ac:dyDescent="0.15">
      <c r="B36" s="620" t="s">
        <v>313</v>
      </c>
      <c r="C36" s="621"/>
      <c r="D36" s="621"/>
      <c r="E36" s="621"/>
      <c r="F36" s="621"/>
      <c r="G36" s="621"/>
      <c r="H36" s="621"/>
      <c r="I36" s="621"/>
      <c r="J36" s="621"/>
      <c r="K36" s="621"/>
      <c r="L36" s="621"/>
      <c r="M36" s="621"/>
      <c r="N36" s="621"/>
      <c r="O36" s="621"/>
      <c r="P36" s="621"/>
      <c r="Q36" s="622"/>
      <c r="R36" s="623">
        <v>36533</v>
      </c>
      <c r="S36" s="624"/>
      <c r="T36" s="624"/>
      <c r="U36" s="624"/>
      <c r="V36" s="624"/>
      <c r="W36" s="624"/>
      <c r="X36" s="624"/>
      <c r="Y36" s="625"/>
      <c r="Z36" s="626">
        <v>0.3</v>
      </c>
      <c r="AA36" s="626"/>
      <c r="AB36" s="626"/>
      <c r="AC36" s="626"/>
      <c r="AD36" s="627" t="s">
        <v>122</v>
      </c>
      <c r="AE36" s="627"/>
      <c r="AF36" s="627"/>
      <c r="AG36" s="627"/>
      <c r="AH36" s="627"/>
      <c r="AI36" s="627"/>
      <c r="AJ36" s="627"/>
      <c r="AK36" s="627"/>
      <c r="AL36" s="628" t="s">
        <v>122</v>
      </c>
      <c r="AM36" s="629"/>
      <c r="AN36" s="629"/>
      <c r="AO36" s="630"/>
      <c r="AP36" s="222"/>
      <c r="AQ36" s="689" t="s">
        <v>314</v>
      </c>
      <c r="AR36" s="690"/>
      <c r="AS36" s="690"/>
      <c r="AT36" s="690"/>
      <c r="AU36" s="690"/>
      <c r="AV36" s="690"/>
      <c r="AW36" s="690"/>
      <c r="AX36" s="690"/>
      <c r="AY36" s="691"/>
      <c r="AZ36" s="612">
        <v>2480586</v>
      </c>
      <c r="BA36" s="613"/>
      <c r="BB36" s="613"/>
      <c r="BC36" s="613"/>
      <c r="BD36" s="613"/>
      <c r="BE36" s="613"/>
      <c r="BF36" s="685"/>
      <c r="BG36" s="609" t="s">
        <v>315</v>
      </c>
      <c r="BH36" s="610"/>
      <c r="BI36" s="610"/>
      <c r="BJ36" s="610"/>
      <c r="BK36" s="610"/>
      <c r="BL36" s="610"/>
      <c r="BM36" s="610"/>
      <c r="BN36" s="610"/>
      <c r="BO36" s="610"/>
      <c r="BP36" s="610"/>
      <c r="BQ36" s="610"/>
      <c r="BR36" s="610"/>
      <c r="BS36" s="610"/>
      <c r="BT36" s="610"/>
      <c r="BU36" s="611"/>
      <c r="BV36" s="612">
        <v>12797</v>
      </c>
      <c r="BW36" s="613"/>
      <c r="BX36" s="613"/>
      <c r="BY36" s="613"/>
      <c r="BZ36" s="613"/>
      <c r="CA36" s="613"/>
      <c r="CB36" s="685"/>
      <c r="CD36" s="620" t="s">
        <v>316</v>
      </c>
      <c r="CE36" s="621"/>
      <c r="CF36" s="621"/>
      <c r="CG36" s="621"/>
      <c r="CH36" s="621"/>
      <c r="CI36" s="621"/>
      <c r="CJ36" s="621"/>
      <c r="CK36" s="621"/>
      <c r="CL36" s="621"/>
      <c r="CM36" s="621"/>
      <c r="CN36" s="621"/>
      <c r="CO36" s="621"/>
      <c r="CP36" s="621"/>
      <c r="CQ36" s="622"/>
      <c r="CR36" s="623">
        <v>1847760</v>
      </c>
      <c r="CS36" s="624"/>
      <c r="CT36" s="624"/>
      <c r="CU36" s="624"/>
      <c r="CV36" s="624"/>
      <c r="CW36" s="624"/>
      <c r="CX36" s="624"/>
      <c r="CY36" s="625"/>
      <c r="CZ36" s="628">
        <v>17.600000000000001</v>
      </c>
      <c r="DA36" s="656"/>
      <c r="DB36" s="656"/>
      <c r="DC36" s="658"/>
      <c r="DD36" s="632">
        <v>1508021</v>
      </c>
      <c r="DE36" s="624"/>
      <c r="DF36" s="624"/>
      <c r="DG36" s="624"/>
      <c r="DH36" s="624"/>
      <c r="DI36" s="624"/>
      <c r="DJ36" s="624"/>
      <c r="DK36" s="625"/>
      <c r="DL36" s="632">
        <v>923223</v>
      </c>
      <c r="DM36" s="624"/>
      <c r="DN36" s="624"/>
      <c r="DO36" s="624"/>
      <c r="DP36" s="624"/>
      <c r="DQ36" s="624"/>
      <c r="DR36" s="624"/>
      <c r="DS36" s="624"/>
      <c r="DT36" s="624"/>
      <c r="DU36" s="624"/>
      <c r="DV36" s="625"/>
      <c r="DW36" s="628">
        <v>14.6</v>
      </c>
      <c r="DX36" s="656"/>
      <c r="DY36" s="656"/>
      <c r="DZ36" s="656"/>
      <c r="EA36" s="656"/>
      <c r="EB36" s="656"/>
      <c r="EC36" s="657"/>
    </row>
    <row r="37" spans="2:133" ht="11.25" customHeight="1" x14ac:dyDescent="0.15">
      <c r="B37" s="620" t="s">
        <v>317</v>
      </c>
      <c r="C37" s="621"/>
      <c r="D37" s="621"/>
      <c r="E37" s="621"/>
      <c r="F37" s="621"/>
      <c r="G37" s="621"/>
      <c r="H37" s="621"/>
      <c r="I37" s="621"/>
      <c r="J37" s="621"/>
      <c r="K37" s="621"/>
      <c r="L37" s="621"/>
      <c r="M37" s="621"/>
      <c r="N37" s="621"/>
      <c r="O37" s="621"/>
      <c r="P37" s="621"/>
      <c r="Q37" s="622"/>
      <c r="R37" s="623">
        <v>172173</v>
      </c>
      <c r="S37" s="624"/>
      <c r="T37" s="624"/>
      <c r="U37" s="624"/>
      <c r="V37" s="624"/>
      <c r="W37" s="624"/>
      <c r="X37" s="624"/>
      <c r="Y37" s="625"/>
      <c r="Z37" s="626">
        <v>1.6</v>
      </c>
      <c r="AA37" s="626"/>
      <c r="AB37" s="626"/>
      <c r="AC37" s="626"/>
      <c r="AD37" s="627">
        <v>5611</v>
      </c>
      <c r="AE37" s="627"/>
      <c r="AF37" s="627"/>
      <c r="AG37" s="627"/>
      <c r="AH37" s="627"/>
      <c r="AI37" s="627"/>
      <c r="AJ37" s="627"/>
      <c r="AK37" s="627"/>
      <c r="AL37" s="628">
        <v>0.1</v>
      </c>
      <c r="AM37" s="629"/>
      <c r="AN37" s="629"/>
      <c r="AO37" s="630"/>
      <c r="AQ37" s="686" t="s">
        <v>318</v>
      </c>
      <c r="AR37" s="687"/>
      <c r="AS37" s="687"/>
      <c r="AT37" s="687"/>
      <c r="AU37" s="687"/>
      <c r="AV37" s="687"/>
      <c r="AW37" s="687"/>
      <c r="AX37" s="687"/>
      <c r="AY37" s="688"/>
      <c r="AZ37" s="623">
        <v>1139206</v>
      </c>
      <c r="BA37" s="624"/>
      <c r="BB37" s="624"/>
      <c r="BC37" s="624"/>
      <c r="BD37" s="644"/>
      <c r="BE37" s="644"/>
      <c r="BF37" s="669"/>
      <c r="BG37" s="620" t="s">
        <v>319</v>
      </c>
      <c r="BH37" s="621"/>
      <c r="BI37" s="621"/>
      <c r="BJ37" s="621"/>
      <c r="BK37" s="621"/>
      <c r="BL37" s="621"/>
      <c r="BM37" s="621"/>
      <c r="BN37" s="621"/>
      <c r="BO37" s="621"/>
      <c r="BP37" s="621"/>
      <c r="BQ37" s="621"/>
      <c r="BR37" s="621"/>
      <c r="BS37" s="621"/>
      <c r="BT37" s="621"/>
      <c r="BU37" s="622"/>
      <c r="BV37" s="623">
        <v>-21660</v>
      </c>
      <c r="BW37" s="624"/>
      <c r="BX37" s="624"/>
      <c r="BY37" s="624"/>
      <c r="BZ37" s="624"/>
      <c r="CA37" s="624"/>
      <c r="CB37" s="633"/>
      <c r="CD37" s="620" t="s">
        <v>320</v>
      </c>
      <c r="CE37" s="621"/>
      <c r="CF37" s="621"/>
      <c r="CG37" s="621"/>
      <c r="CH37" s="621"/>
      <c r="CI37" s="621"/>
      <c r="CJ37" s="621"/>
      <c r="CK37" s="621"/>
      <c r="CL37" s="621"/>
      <c r="CM37" s="621"/>
      <c r="CN37" s="621"/>
      <c r="CO37" s="621"/>
      <c r="CP37" s="621"/>
      <c r="CQ37" s="622"/>
      <c r="CR37" s="623">
        <v>451563</v>
      </c>
      <c r="CS37" s="644"/>
      <c r="CT37" s="644"/>
      <c r="CU37" s="644"/>
      <c r="CV37" s="644"/>
      <c r="CW37" s="644"/>
      <c r="CX37" s="644"/>
      <c r="CY37" s="645"/>
      <c r="CZ37" s="628">
        <v>4.3</v>
      </c>
      <c r="DA37" s="656"/>
      <c r="DB37" s="656"/>
      <c r="DC37" s="658"/>
      <c r="DD37" s="632">
        <v>386041</v>
      </c>
      <c r="DE37" s="644"/>
      <c r="DF37" s="644"/>
      <c r="DG37" s="644"/>
      <c r="DH37" s="644"/>
      <c r="DI37" s="644"/>
      <c r="DJ37" s="644"/>
      <c r="DK37" s="645"/>
      <c r="DL37" s="632">
        <v>375435</v>
      </c>
      <c r="DM37" s="644"/>
      <c r="DN37" s="644"/>
      <c r="DO37" s="644"/>
      <c r="DP37" s="644"/>
      <c r="DQ37" s="644"/>
      <c r="DR37" s="644"/>
      <c r="DS37" s="644"/>
      <c r="DT37" s="644"/>
      <c r="DU37" s="644"/>
      <c r="DV37" s="645"/>
      <c r="DW37" s="628">
        <v>6</v>
      </c>
      <c r="DX37" s="656"/>
      <c r="DY37" s="656"/>
      <c r="DZ37" s="656"/>
      <c r="EA37" s="656"/>
      <c r="EB37" s="656"/>
      <c r="EC37" s="657"/>
    </row>
    <row r="38" spans="2:133" ht="11.25" customHeight="1" x14ac:dyDescent="0.15">
      <c r="B38" s="620" t="s">
        <v>321</v>
      </c>
      <c r="C38" s="621"/>
      <c r="D38" s="621"/>
      <c r="E38" s="621"/>
      <c r="F38" s="621"/>
      <c r="G38" s="621"/>
      <c r="H38" s="621"/>
      <c r="I38" s="621"/>
      <c r="J38" s="621"/>
      <c r="K38" s="621"/>
      <c r="L38" s="621"/>
      <c r="M38" s="621"/>
      <c r="N38" s="621"/>
      <c r="O38" s="621"/>
      <c r="P38" s="621"/>
      <c r="Q38" s="622"/>
      <c r="R38" s="623">
        <v>544200</v>
      </c>
      <c r="S38" s="624"/>
      <c r="T38" s="624"/>
      <c r="U38" s="624"/>
      <c r="V38" s="624"/>
      <c r="W38" s="624"/>
      <c r="X38" s="624"/>
      <c r="Y38" s="625"/>
      <c r="Z38" s="626">
        <v>5.0999999999999996</v>
      </c>
      <c r="AA38" s="626"/>
      <c r="AB38" s="626"/>
      <c r="AC38" s="626"/>
      <c r="AD38" s="627" t="s">
        <v>122</v>
      </c>
      <c r="AE38" s="627"/>
      <c r="AF38" s="627"/>
      <c r="AG38" s="627"/>
      <c r="AH38" s="627"/>
      <c r="AI38" s="627"/>
      <c r="AJ38" s="627"/>
      <c r="AK38" s="627"/>
      <c r="AL38" s="628" t="s">
        <v>122</v>
      </c>
      <c r="AM38" s="629"/>
      <c r="AN38" s="629"/>
      <c r="AO38" s="630"/>
      <c r="AQ38" s="686" t="s">
        <v>322</v>
      </c>
      <c r="AR38" s="687"/>
      <c r="AS38" s="687"/>
      <c r="AT38" s="687"/>
      <c r="AU38" s="687"/>
      <c r="AV38" s="687"/>
      <c r="AW38" s="687"/>
      <c r="AX38" s="687"/>
      <c r="AY38" s="688"/>
      <c r="AZ38" s="623">
        <v>352337</v>
      </c>
      <c r="BA38" s="624"/>
      <c r="BB38" s="624"/>
      <c r="BC38" s="624"/>
      <c r="BD38" s="644"/>
      <c r="BE38" s="644"/>
      <c r="BF38" s="669"/>
      <c r="BG38" s="620" t="s">
        <v>323</v>
      </c>
      <c r="BH38" s="621"/>
      <c r="BI38" s="621"/>
      <c r="BJ38" s="621"/>
      <c r="BK38" s="621"/>
      <c r="BL38" s="621"/>
      <c r="BM38" s="621"/>
      <c r="BN38" s="621"/>
      <c r="BO38" s="621"/>
      <c r="BP38" s="621"/>
      <c r="BQ38" s="621"/>
      <c r="BR38" s="621"/>
      <c r="BS38" s="621"/>
      <c r="BT38" s="621"/>
      <c r="BU38" s="622"/>
      <c r="BV38" s="623">
        <v>2497</v>
      </c>
      <c r="BW38" s="624"/>
      <c r="BX38" s="624"/>
      <c r="BY38" s="624"/>
      <c r="BZ38" s="624"/>
      <c r="CA38" s="624"/>
      <c r="CB38" s="633"/>
      <c r="CD38" s="620" t="s">
        <v>324</v>
      </c>
      <c r="CE38" s="621"/>
      <c r="CF38" s="621"/>
      <c r="CG38" s="621"/>
      <c r="CH38" s="621"/>
      <c r="CI38" s="621"/>
      <c r="CJ38" s="621"/>
      <c r="CK38" s="621"/>
      <c r="CL38" s="621"/>
      <c r="CM38" s="621"/>
      <c r="CN38" s="621"/>
      <c r="CO38" s="621"/>
      <c r="CP38" s="621"/>
      <c r="CQ38" s="622"/>
      <c r="CR38" s="623">
        <v>1337413</v>
      </c>
      <c r="CS38" s="624"/>
      <c r="CT38" s="624"/>
      <c r="CU38" s="624"/>
      <c r="CV38" s="624"/>
      <c r="CW38" s="624"/>
      <c r="CX38" s="624"/>
      <c r="CY38" s="625"/>
      <c r="CZ38" s="628">
        <v>12.7</v>
      </c>
      <c r="DA38" s="656"/>
      <c r="DB38" s="656"/>
      <c r="DC38" s="658"/>
      <c r="DD38" s="632">
        <v>1154618</v>
      </c>
      <c r="DE38" s="624"/>
      <c r="DF38" s="624"/>
      <c r="DG38" s="624"/>
      <c r="DH38" s="624"/>
      <c r="DI38" s="624"/>
      <c r="DJ38" s="624"/>
      <c r="DK38" s="625"/>
      <c r="DL38" s="632">
        <v>841822</v>
      </c>
      <c r="DM38" s="624"/>
      <c r="DN38" s="624"/>
      <c r="DO38" s="624"/>
      <c r="DP38" s="624"/>
      <c r="DQ38" s="624"/>
      <c r="DR38" s="624"/>
      <c r="DS38" s="624"/>
      <c r="DT38" s="624"/>
      <c r="DU38" s="624"/>
      <c r="DV38" s="625"/>
      <c r="DW38" s="628">
        <v>13.4</v>
      </c>
      <c r="DX38" s="656"/>
      <c r="DY38" s="656"/>
      <c r="DZ38" s="656"/>
      <c r="EA38" s="656"/>
      <c r="EB38" s="656"/>
      <c r="EC38" s="657"/>
    </row>
    <row r="39" spans="2:133" ht="11.25" customHeight="1" x14ac:dyDescent="0.15">
      <c r="B39" s="620" t="s">
        <v>325</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326</v>
      </c>
      <c r="AR39" s="687"/>
      <c r="AS39" s="687"/>
      <c r="AT39" s="687"/>
      <c r="AU39" s="687"/>
      <c r="AV39" s="687"/>
      <c r="AW39" s="687"/>
      <c r="AX39" s="687"/>
      <c r="AY39" s="688"/>
      <c r="AZ39" s="623">
        <v>56234</v>
      </c>
      <c r="BA39" s="624"/>
      <c r="BB39" s="624"/>
      <c r="BC39" s="624"/>
      <c r="BD39" s="644"/>
      <c r="BE39" s="644"/>
      <c r="BF39" s="669"/>
      <c r="BG39" s="620" t="s">
        <v>327</v>
      </c>
      <c r="BH39" s="621"/>
      <c r="BI39" s="621"/>
      <c r="BJ39" s="621"/>
      <c r="BK39" s="621"/>
      <c r="BL39" s="621"/>
      <c r="BM39" s="621"/>
      <c r="BN39" s="621"/>
      <c r="BO39" s="621"/>
      <c r="BP39" s="621"/>
      <c r="BQ39" s="621"/>
      <c r="BR39" s="621"/>
      <c r="BS39" s="621"/>
      <c r="BT39" s="621"/>
      <c r="BU39" s="622"/>
      <c r="BV39" s="623">
        <v>3676</v>
      </c>
      <c r="BW39" s="624"/>
      <c r="BX39" s="624"/>
      <c r="BY39" s="624"/>
      <c r="BZ39" s="624"/>
      <c r="CA39" s="624"/>
      <c r="CB39" s="633"/>
      <c r="CD39" s="620" t="s">
        <v>328</v>
      </c>
      <c r="CE39" s="621"/>
      <c r="CF39" s="621"/>
      <c r="CG39" s="621"/>
      <c r="CH39" s="621"/>
      <c r="CI39" s="621"/>
      <c r="CJ39" s="621"/>
      <c r="CK39" s="621"/>
      <c r="CL39" s="621"/>
      <c r="CM39" s="621"/>
      <c r="CN39" s="621"/>
      <c r="CO39" s="621"/>
      <c r="CP39" s="621"/>
      <c r="CQ39" s="622"/>
      <c r="CR39" s="623">
        <v>279702</v>
      </c>
      <c r="CS39" s="644"/>
      <c r="CT39" s="644"/>
      <c r="CU39" s="644"/>
      <c r="CV39" s="644"/>
      <c r="CW39" s="644"/>
      <c r="CX39" s="644"/>
      <c r="CY39" s="645"/>
      <c r="CZ39" s="628">
        <v>2.7</v>
      </c>
      <c r="DA39" s="656"/>
      <c r="DB39" s="656"/>
      <c r="DC39" s="658"/>
      <c r="DD39" s="632">
        <v>47613</v>
      </c>
      <c r="DE39" s="644"/>
      <c r="DF39" s="644"/>
      <c r="DG39" s="644"/>
      <c r="DH39" s="644"/>
      <c r="DI39" s="644"/>
      <c r="DJ39" s="644"/>
      <c r="DK39" s="645"/>
      <c r="DL39" s="632" t="s">
        <v>122</v>
      </c>
      <c r="DM39" s="644"/>
      <c r="DN39" s="644"/>
      <c r="DO39" s="644"/>
      <c r="DP39" s="644"/>
      <c r="DQ39" s="644"/>
      <c r="DR39" s="644"/>
      <c r="DS39" s="644"/>
      <c r="DT39" s="644"/>
      <c r="DU39" s="644"/>
      <c r="DV39" s="645"/>
      <c r="DW39" s="628" t="s">
        <v>122</v>
      </c>
      <c r="DX39" s="656"/>
      <c r="DY39" s="656"/>
      <c r="DZ39" s="656"/>
      <c r="EA39" s="656"/>
      <c r="EB39" s="656"/>
      <c r="EC39" s="657"/>
    </row>
    <row r="40" spans="2:133" ht="11.25" customHeight="1" x14ac:dyDescent="0.15">
      <c r="B40" s="620" t="s">
        <v>329</v>
      </c>
      <c r="C40" s="621"/>
      <c r="D40" s="621"/>
      <c r="E40" s="621"/>
      <c r="F40" s="621"/>
      <c r="G40" s="621"/>
      <c r="H40" s="621"/>
      <c r="I40" s="621"/>
      <c r="J40" s="621"/>
      <c r="K40" s="621"/>
      <c r="L40" s="621"/>
      <c r="M40" s="621"/>
      <c r="N40" s="621"/>
      <c r="O40" s="621"/>
      <c r="P40" s="621"/>
      <c r="Q40" s="622"/>
      <c r="R40" s="623">
        <v>29100</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330</v>
      </c>
      <c r="AR40" s="687"/>
      <c r="AS40" s="687"/>
      <c r="AT40" s="687"/>
      <c r="AU40" s="687"/>
      <c r="AV40" s="687"/>
      <c r="AW40" s="687"/>
      <c r="AX40" s="687"/>
      <c r="AY40" s="688"/>
      <c r="AZ40" s="623">
        <v>3967</v>
      </c>
      <c r="BA40" s="624"/>
      <c r="BB40" s="624"/>
      <c r="BC40" s="624"/>
      <c r="BD40" s="644"/>
      <c r="BE40" s="644"/>
      <c r="BF40" s="669"/>
      <c r="BG40" s="673" t="s">
        <v>331</v>
      </c>
      <c r="BH40" s="674"/>
      <c r="BI40" s="674"/>
      <c r="BJ40" s="674"/>
      <c r="BK40" s="674"/>
      <c r="BL40" s="223"/>
      <c r="BM40" s="621" t="s">
        <v>332</v>
      </c>
      <c r="BN40" s="621"/>
      <c r="BO40" s="621"/>
      <c r="BP40" s="621"/>
      <c r="BQ40" s="621"/>
      <c r="BR40" s="621"/>
      <c r="BS40" s="621"/>
      <c r="BT40" s="621"/>
      <c r="BU40" s="622"/>
      <c r="BV40" s="623">
        <v>96</v>
      </c>
      <c r="BW40" s="624"/>
      <c r="BX40" s="624"/>
      <c r="BY40" s="624"/>
      <c r="BZ40" s="624"/>
      <c r="CA40" s="624"/>
      <c r="CB40" s="633"/>
      <c r="CD40" s="620" t="s">
        <v>333</v>
      </c>
      <c r="CE40" s="621"/>
      <c r="CF40" s="621"/>
      <c r="CG40" s="621"/>
      <c r="CH40" s="621"/>
      <c r="CI40" s="621"/>
      <c r="CJ40" s="621"/>
      <c r="CK40" s="621"/>
      <c r="CL40" s="621"/>
      <c r="CM40" s="621"/>
      <c r="CN40" s="621"/>
      <c r="CO40" s="621"/>
      <c r="CP40" s="621"/>
      <c r="CQ40" s="622"/>
      <c r="CR40" s="623">
        <v>320957</v>
      </c>
      <c r="CS40" s="624"/>
      <c r="CT40" s="624"/>
      <c r="CU40" s="624"/>
      <c r="CV40" s="624"/>
      <c r="CW40" s="624"/>
      <c r="CX40" s="624"/>
      <c r="CY40" s="625"/>
      <c r="CZ40" s="628">
        <v>3.1</v>
      </c>
      <c r="DA40" s="656"/>
      <c r="DB40" s="656"/>
      <c r="DC40" s="658"/>
      <c r="DD40" s="632">
        <v>276577</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6"/>
      <c r="DY40" s="656"/>
      <c r="DZ40" s="656"/>
      <c r="EA40" s="656"/>
      <c r="EB40" s="656"/>
      <c r="EC40" s="657"/>
    </row>
    <row r="41" spans="2:133" ht="11.25" customHeight="1" x14ac:dyDescent="0.15">
      <c r="B41" s="646" t="s">
        <v>334</v>
      </c>
      <c r="C41" s="647"/>
      <c r="D41" s="647"/>
      <c r="E41" s="647"/>
      <c r="F41" s="647"/>
      <c r="G41" s="647"/>
      <c r="H41" s="647"/>
      <c r="I41" s="647"/>
      <c r="J41" s="647"/>
      <c r="K41" s="647"/>
      <c r="L41" s="647"/>
      <c r="M41" s="647"/>
      <c r="N41" s="647"/>
      <c r="O41" s="647"/>
      <c r="P41" s="647"/>
      <c r="Q41" s="648"/>
      <c r="R41" s="695">
        <v>10729598</v>
      </c>
      <c r="S41" s="696"/>
      <c r="T41" s="696"/>
      <c r="U41" s="696"/>
      <c r="V41" s="696"/>
      <c r="W41" s="696"/>
      <c r="X41" s="696"/>
      <c r="Y41" s="700"/>
      <c r="Z41" s="701">
        <v>100</v>
      </c>
      <c r="AA41" s="701"/>
      <c r="AB41" s="701"/>
      <c r="AC41" s="701"/>
      <c r="AD41" s="702">
        <v>6275142</v>
      </c>
      <c r="AE41" s="702"/>
      <c r="AF41" s="702"/>
      <c r="AG41" s="702"/>
      <c r="AH41" s="702"/>
      <c r="AI41" s="702"/>
      <c r="AJ41" s="702"/>
      <c r="AK41" s="702"/>
      <c r="AL41" s="703">
        <v>100</v>
      </c>
      <c r="AM41" s="683"/>
      <c r="AN41" s="683"/>
      <c r="AO41" s="704"/>
      <c r="AQ41" s="686" t="s">
        <v>335</v>
      </c>
      <c r="AR41" s="687"/>
      <c r="AS41" s="687"/>
      <c r="AT41" s="687"/>
      <c r="AU41" s="687"/>
      <c r="AV41" s="687"/>
      <c r="AW41" s="687"/>
      <c r="AX41" s="687"/>
      <c r="AY41" s="688"/>
      <c r="AZ41" s="623">
        <v>205764</v>
      </c>
      <c r="BA41" s="624"/>
      <c r="BB41" s="624"/>
      <c r="BC41" s="624"/>
      <c r="BD41" s="644"/>
      <c r="BE41" s="644"/>
      <c r="BF41" s="669"/>
      <c r="BG41" s="673"/>
      <c r="BH41" s="674"/>
      <c r="BI41" s="674"/>
      <c r="BJ41" s="674"/>
      <c r="BK41" s="674"/>
      <c r="BL41" s="223"/>
      <c r="BM41" s="621" t="s">
        <v>336</v>
      </c>
      <c r="BN41" s="621"/>
      <c r="BO41" s="621"/>
      <c r="BP41" s="621"/>
      <c r="BQ41" s="621"/>
      <c r="BR41" s="621"/>
      <c r="BS41" s="621"/>
      <c r="BT41" s="621"/>
      <c r="BU41" s="622"/>
      <c r="BV41" s="623" t="s">
        <v>122</v>
      </c>
      <c r="BW41" s="624"/>
      <c r="BX41" s="624"/>
      <c r="BY41" s="624"/>
      <c r="BZ41" s="624"/>
      <c r="CA41" s="624"/>
      <c r="CB41" s="633"/>
      <c r="CD41" s="620" t="s">
        <v>337</v>
      </c>
      <c r="CE41" s="621"/>
      <c r="CF41" s="621"/>
      <c r="CG41" s="621"/>
      <c r="CH41" s="621"/>
      <c r="CI41" s="621"/>
      <c r="CJ41" s="621"/>
      <c r="CK41" s="621"/>
      <c r="CL41" s="621"/>
      <c r="CM41" s="621"/>
      <c r="CN41" s="621"/>
      <c r="CO41" s="621"/>
      <c r="CP41" s="621"/>
      <c r="CQ41" s="622"/>
      <c r="CR41" s="623" t="s">
        <v>122</v>
      </c>
      <c r="CS41" s="644"/>
      <c r="CT41" s="644"/>
      <c r="CU41" s="644"/>
      <c r="CV41" s="644"/>
      <c r="CW41" s="644"/>
      <c r="CX41" s="644"/>
      <c r="CY41" s="645"/>
      <c r="CZ41" s="628" t="s">
        <v>122</v>
      </c>
      <c r="DA41" s="656"/>
      <c r="DB41" s="656"/>
      <c r="DC41" s="658"/>
      <c r="DD41" s="632" t="s">
        <v>122</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338</v>
      </c>
      <c r="AR42" s="693"/>
      <c r="AS42" s="693"/>
      <c r="AT42" s="693"/>
      <c r="AU42" s="693"/>
      <c r="AV42" s="693"/>
      <c r="AW42" s="693"/>
      <c r="AX42" s="693"/>
      <c r="AY42" s="694"/>
      <c r="AZ42" s="695">
        <v>723078</v>
      </c>
      <c r="BA42" s="696"/>
      <c r="BB42" s="696"/>
      <c r="BC42" s="696"/>
      <c r="BD42" s="682"/>
      <c r="BE42" s="682"/>
      <c r="BF42" s="684"/>
      <c r="BG42" s="675"/>
      <c r="BH42" s="676"/>
      <c r="BI42" s="676"/>
      <c r="BJ42" s="676"/>
      <c r="BK42" s="676"/>
      <c r="BL42" s="224"/>
      <c r="BM42" s="647" t="s">
        <v>339</v>
      </c>
      <c r="BN42" s="647"/>
      <c r="BO42" s="647"/>
      <c r="BP42" s="647"/>
      <c r="BQ42" s="647"/>
      <c r="BR42" s="647"/>
      <c r="BS42" s="647"/>
      <c r="BT42" s="647"/>
      <c r="BU42" s="648"/>
      <c r="BV42" s="695">
        <v>378</v>
      </c>
      <c r="BW42" s="696"/>
      <c r="BX42" s="696"/>
      <c r="BY42" s="696"/>
      <c r="BZ42" s="696"/>
      <c r="CA42" s="696"/>
      <c r="CB42" s="705"/>
      <c r="CD42" s="620" t="s">
        <v>340</v>
      </c>
      <c r="CE42" s="621"/>
      <c r="CF42" s="621"/>
      <c r="CG42" s="621"/>
      <c r="CH42" s="621"/>
      <c r="CI42" s="621"/>
      <c r="CJ42" s="621"/>
      <c r="CK42" s="621"/>
      <c r="CL42" s="621"/>
      <c r="CM42" s="621"/>
      <c r="CN42" s="621"/>
      <c r="CO42" s="621"/>
      <c r="CP42" s="621"/>
      <c r="CQ42" s="622"/>
      <c r="CR42" s="623">
        <v>994268</v>
      </c>
      <c r="CS42" s="644"/>
      <c r="CT42" s="644"/>
      <c r="CU42" s="644"/>
      <c r="CV42" s="644"/>
      <c r="CW42" s="644"/>
      <c r="CX42" s="644"/>
      <c r="CY42" s="645"/>
      <c r="CZ42" s="628">
        <v>9.5</v>
      </c>
      <c r="DA42" s="656"/>
      <c r="DB42" s="656"/>
      <c r="DC42" s="658"/>
      <c r="DD42" s="632">
        <v>305443</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341</v>
      </c>
      <c r="CD43" s="620" t="s">
        <v>342</v>
      </c>
      <c r="CE43" s="621"/>
      <c r="CF43" s="621"/>
      <c r="CG43" s="621"/>
      <c r="CH43" s="621"/>
      <c r="CI43" s="621"/>
      <c r="CJ43" s="621"/>
      <c r="CK43" s="621"/>
      <c r="CL43" s="621"/>
      <c r="CM43" s="621"/>
      <c r="CN43" s="621"/>
      <c r="CO43" s="621"/>
      <c r="CP43" s="621"/>
      <c r="CQ43" s="622"/>
      <c r="CR43" s="623">
        <v>33136</v>
      </c>
      <c r="CS43" s="644"/>
      <c r="CT43" s="644"/>
      <c r="CU43" s="644"/>
      <c r="CV43" s="644"/>
      <c r="CW43" s="644"/>
      <c r="CX43" s="644"/>
      <c r="CY43" s="645"/>
      <c r="CZ43" s="628">
        <v>0.3</v>
      </c>
      <c r="DA43" s="656"/>
      <c r="DB43" s="656"/>
      <c r="DC43" s="658"/>
      <c r="DD43" s="632">
        <v>33136</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343</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291</v>
      </c>
      <c r="CE44" s="662"/>
      <c r="CF44" s="620" t="s">
        <v>344</v>
      </c>
      <c r="CG44" s="621"/>
      <c r="CH44" s="621"/>
      <c r="CI44" s="621"/>
      <c r="CJ44" s="621"/>
      <c r="CK44" s="621"/>
      <c r="CL44" s="621"/>
      <c r="CM44" s="621"/>
      <c r="CN44" s="621"/>
      <c r="CO44" s="621"/>
      <c r="CP44" s="621"/>
      <c r="CQ44" s="622"/>
      <c r="CR44" s="623">
        <v>954997</v>
      </c>
      <c r="CS44" s="624"/>
      <c r="CT44" s="624"/>
      <c r="CU44" s="624"/>
      <c r="CV44" s="624"/>
      <c r="CW44" s="624"/>
      <c r="CX44" s="624"/>
      <c r="CY44" s="625"/>
      <c r="CZ44" s="628">
        <v>9.1</v>
      </c>
      <c r="DA44" s="629"/>
      <c r="DB44" s="629"/>
      <c r="DC44" s="635"/>
      <c r="DD44" s="632">
        <v>266245</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345</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346</v>
      </c>
      <c r="CG45" s="621"/>
      <c r="CH45" s="621"/>
      <c r="CI45" s="621"/>
      <c r="CJ45" s="621"/>
      <c r="CK45" s="621"/>
      <c r="CL45" s="621"/>
      <c r="CM45" s="621"/>
      <c r="CN45" s="621"/>
      <c r="CO45" s="621"/>
      <c r="CP45" s="621"/>
      <c r="CQ45" s="622"/>
      <c r="CR45" s="623">
        <v>87779</v>
      </c>
      <c r="CS45" s="644"/>
      <c r="CT45" s="644"/>
      <c r="CU45" s="644"/>
      <c r="CV45" s="644"/>
      <c r="CW45" s="644"/>
      <c r="CX45" s="644"/>
      <c r="CY45" s="645"/>
      <c r="CZ45" s="628">
        <v>0.8</v>
      </c>
      <c r="DA45" s="656"/>
      <c r="DB45" s="656"/>
      <c r="DC45" s="658"/>
      <c r="DD45" s="632">
        <v>5832</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347</v>
      </c>
      <c r="CG46" s="621"/>
      <c r="CH46" s="621"/>
      <c r="CI46" s="621"/>
      <c r="CJ46" s="621"/>
      <c r="CK46" s="621"/>
      <c r="CL46" s="621"/>
      <c r="CM46" s="621"/>
      <c r="CN46" s="621"/>
      <c r="CO46" s="621"/>
      <c r="CP46" s="621"/>
      <c r="CQ46" s="622"/>
      <c r="CR46" s="623">
        <v>835000</v>
      </c>
      <c r="CS46" s="624"/>
      <c r="CT46" s="624"/>
      <c r="CU46" s="624"/>
      <c r="CV46" s="624"/>
      <c r="CW46" s="624"/>
      <c r="CX46" s="624"/>
      <c r="CY46" s="625"/>
      <c r="CZ46" s="628">
        <v>7.9</v>
      </c>
      <c r="DA46" s="629"/>
      <c r="DB46" s="629"/>
      <c r="DC46" s="635"/>
      <c r="DD46" s="632">
        <v>258795</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348</v>
      </c>
      <c r="CG47" s="621"/>
      <c r="CH47" s="621"/>
      <c r="CI47" s="621"/>
      <c r="CJ47" s="621"/>
      <c r="CK47" s="621"/>
      <c r="CL47" s="621"/>
      <c r="CM47" s="621"/>
      <c r="CN47" s="621"/>
      <c r="CO47" s="621"/>
      <c r="CP47" s="621"/>
      <c r="CQ47" s="622"/>
      <c r="CR47" s="623">
        <v>39271</v>
      </c>
      <c r="CS47" s="644"/>
      <c r="CT47" s="644"/>
      <c r="CU47" s="644"/>
      <c r="CV47" s="644"/>
      <c r="CW47" s="644"/>
      <c r="CX47" s="644"/>
      <c r="CY47" s="645"/>
      <c r="CZ47" s="628">
        <v>0.4</v>
      </c>
      <c r="DA47" s="656"/>
      <c r="DB47" s="656"/>
      <c r="DC47" s="658"/>
      <c r="DD47" s="632">
        <v>39198</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349</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350</v>
      </c>
      <c r="CE49" s="647"/>
      <c r="CF49" s="647"/>
      <c r="CG49" s="647"/>
      <c r="CH49" s="647"/>
      <c r="CI49" s="647"/>
      <c r="CJ49" s="647"/>
      <c r="CK49" s="647"/>
      <c r="CL49" s="647"/>
      <c r="CM49" s="647"/>
      <c r="CN49" s="647"/>
      <c r="CO49" s="647"/>
      <c r="CP49" s="647"/>
      <c r="CQ49" s="648"/>
      <c r="CR49" s="695">
        <v>10517230</v>
      </c>
      <c r="CS49" s="682"/>
      <c r="CT49" s="682"/>
      <c r="CU49" s="682"/>
      <c r="CV49" s="682"/>
      <c r="CW49" s="682"/>
      <c r="CX49" s="682"/>
      <c r="CY49" s="711"/>
      <c r="CZ49" s="703">
        <v>100</v>
      </c>
      <c r="DA49" s="712"/>
      <c r="DB49" s="712"/>
      <c r="DC49" s="713"/>
      <c r="DD49" s="714">
        <v>7513574</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Qh5V6vWxvxgc4ixE+2xNMRPFt0J/FRt2nILQW8aMpYpI1H9QCFtD/D8R90nV30FyZp+ej74bvXP5f2blIJcHZA==" saltValue="y17hUR9YJ/ngt6zU7EOi9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351</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352</v>
      </c>
      <c r="DK2" s="723"/>
      <c r="DL2" s="723"/>
      <c r="DM2" s="723"/>
      <c r="DN2" s="723"/>
      <c r="DO2" s="724"/>
      <c r="DP2" s="228"/>
      <c r="DQ2" s="722" t="s">
        <v>353</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354</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355</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356</v>
      </c>
      <c r="B5" s="728"/>
      <c r="C5" s="728"/>
      <c r="D5" s="728"/>
      <c r="E5" s="728"/>
      <c r="F5" s="728"/>
      <c r="G5" s="728"/>
      <c r="H5" s="728"/>
      <c r="I5" s="728"/>
      <c r="J5" s="728"/>
      <c r="K5" s="728"/>
      <c r="L5" s="728"/>
      <c r="M5" s="728"/>
      <c r="N5" s="728"/>
      <c r="O5" s="728"/>
      <c r="P5" s="729"/>
      <c r="Q5" s="733" t="s">
        <v>357</v>
      </c>
      <c r="R5" s="734"/>
      <c r="S5" s="734"/>
      <c r="T5" s="734"/>
      <c r="U5" s="735"/>
      <c r="V5" s="733" t="s">
        <v>358</v>
      </c>
      <c r="W5" s="734"/>
      <c r="X5" s="734"/>
      <c r="Y5" s="734"/>
      <c r="Z5" s="735"/>
      <c r="AA5" s="733" t="s">
        <v>359</v>
      </c>
      <c r="AB5" s="734"/>
      <c r="AC5" s="734"/>
      <c r="AD5" s="734"/>
      <c r="AE5" s="734"/>
      <c r="AF5" s="739" t="s">
        <v>360</v>
      </c>
      <c r="AG5" s="734"/>
      <c r="AH5" s="734"/>
      <c r="AI5" s="734"/>
      <c r="AJ5" s="740"/>
      <c r="AK5" s="734" t="s">
        <v>361</v>
      </c>
      <c r="AL5" s="734"/>
      <c r="AM5" s="734"/>
      <c r="AN5" s="734"/>
      <c r="AO5" s="735"/>
      <c r="AP5" s="733" t="s">
        <v>362</v>
      </c>
      <c r="AQ5" s="734"/>
      <c r="AR5" s="734"/>
      <c r="AS5" s="734"/>
      <c r="AT5" s="735"/>
      <c r="AU5" s="733" t="s">
        <v>363</v>
      </c>
      <c r="AV5" s="734"/>
      <c r="AW5" s="734"/>
      <c r="AX5" s="734"/>
      <c r="AY5" s="740"/>
      <c r="AZ5" s="232"/>
      <c r="BA5" s="232"/>
      <c r="BB5" s="232"/>
      <c r="BC5" s="232"/>
      <c r="BD5" s="232"/>
      <c r="BE5" s="233"/>
      <c r="BF5" s="233"/>
      <c r="BG5" s="233"/>
      <c r="BH5" s="233"/>
      <c r="BI5" s="233"/>
      <c r="BJ5" s="233"/>
      <c r="BK5" s="233"/>
      <c r="BL5" s="233"/>
      <c r="BM5" s="233"/>
      <c r="BN5" s="233"/>
      <c r="BO5" s="233"/>
      <c r="BP5" s="233"/>
      <c r="BQ5" s="727" t="s">
        <v>364</v>
      </c>
      <c r="BR5" s="728"/>
      <c r="BS5" s="728"/>
      <c r="BT5" s="728"/>
      <c r="BU5" s="728"/>
      <c r="BV5" s="728"/>
      <c r="BW5" s="728"/>
      <c r="BX5" s="728"/>
      <c r="BY5" s="728"/>
      <c r="BZ5" s="728"/>
      <c r="CA5" s="728"/>
      <c r="CB5" s="728"/>
      <c r="CC5" s="728"/>
      <c r="CD5" s="728"/>
      <c r="CE5" s="728"/>
      <c r="CF5" s="728"/>
      <c r="CG5" s="729"/>
      <c r="CH5" s="733" t="s">
        <v>365</v>
      </c>
      <c r="CI5" s="734"/>
      <c r="CJ5" s="734"/>
      <c r="CK5" s="734"/>
      <c r="CL5" s="735"/>
      <c r="CM5" s="733" t="s">
        <v>366</v>
      </c>
      <c r="CN5" s="734"/>
      <c r="CO5" s="734"/>
      <c r="CP5" s="734"/>
      <c r="CQ5" s="735"/>
      <c r="CR5" s="733" t="s">
        <v>367</v>
      </c>
      <c r="CS5" s="734"/>
      <c r="CT5" s="734"/>
      <c r="CU5" s="734"/>
      <c r="CV5" s="735"/>
      <c r="CW5" s="733" t="s">
        <v>368</v>
      </c>
      <c r="CX5" s="734"/>
      <c r="CY5" s="734"/>
      <c r="CZ5" s="734"/>
      <c r="DA5" s="735"/>
      <c r="DB5" s="733" t="s">
        <v>369</v>
      </c>
      <c r="DC5" s="734"/>
      <c r="DD5" s="734"/>
      <c r="DE5" s="734"/>
      <c r="DF5" s="735"/>
      <c r="DG5" s="763" t="s">
        <v>370</v>
      </c>
      <c r="DH5" s="764"/>
      <c r="DI5" s="764"/>
      <c r="DJ5" s="764"/>
      <c r="DK5" s="765"/>
      <c r="DL5" s="763" t="s">
        <v>371</v>
      </c>
      <c r="DM5" s="764"/>
      <c r="DN5" s="764"/>
      <c r="DO5" s="764"/>
      <c r="DP5" s="765"/>
      <c r="DQ5" s="733" t="s">
        <v>372</v>
      </c>
      <c r="DR5" s="734"/>
      <c r="DS5" s="734"/>
      <c r="DT5" s="734"/>
      <c r="DU5" s="735"/>
      <c r="DV5" s="733" t="s">
        <v>363</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373</v>
      </c>
      <c r="C7" s="750"/>
      <c r="D7" s="750"/>
      <c r="E7" s="750"/>
      <c r="F7" s="750"/>
      <c r="G7" s="750"/>
      <c r="H7" s="750"/>
      <c r="I7" s="750"/>
      <c r="J7" s="750"/>
      <c r="K7" s="750"/>
      <c r="L7" s="750"/>
      <c r="M7" s="750"/>
      <c r="N7" s="750"/>
      <c r="O7" s="750"/>
      <c r="P7" s="751"/>
      <c r="Q7" s="752">
        <v>10711</v>
      </c>
      <c r="R7" s="753"/>
      <c r="S7" s="753"/>
      <c r="T7" s="753"/>
      <c r="U7" s="753"/>
      <c r="V7" s="753">
        <v>10501</v>
      </c>
      <c r="W7" s="753"/>
      <c r="X7" s="753"/>
      <c r="Y7" s="753"/>
      <c r="Z7" s="753"/>
      <c r="AA7" s="753">
        <v>210</v>
      </c>
      <c r="AB7" s="753"/>
      <c r="AC7" s="753"/>
      <c r="AD7" s="753"/>
      <c r="AE7" s="754"/>
      <c r="AF7" s="755">
        <v>210</v>
      </c>
      <c r="AG7" s="756"/>
      <c r="AH7" s="756"/>
      <c r="AI7" s="756"/>
      <c r="AJ7" s="757"/>
      <c r="AK7" s="758">
        <v>980</v>
      </c>
      <c r="AL7" s="759"/>
      <c r="AM7" s="759"/>
      <c r="AN7" s="759"/>
      <c r="AO7" s="759"/>
      <c r="AP7" s="759">
        <v>9077</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562</v>
      </c>
      <c r="BT7" s="747"/>
      <c r="BU7" s="747"/>
      <c r="BV7" s="747"/>
      <c r="BW7" s="747"/>
      <c r="BX7" s="747"/>
      <c r="BY7" s="747"/>
      <c r="BZ7" s="747"/>
      <c r="CA7" s="747"/>
      <c r="CB7" s="747"/>
      <c r="CC7" s="747"/>
      <c r="CD7" s="747"/>
      <c r="CE7" s="747"/>
      <c r="CF7" s="747"/>
      <c r="CG7" s="762"/>
      <c r="CH7" s="743">
        <v>3</v>
      </c>
      <c r="CI7" s="744"/>
      <c r="CJ7" s="744"/>
      <c r="CK7" s="744"/>
      <c r="CL7" s="745"/>
      <c r="CM7" s="743">
        <v>50</v>
      </c>
      <c r="CN7" s="744"/>
      <c r="CO7" s="744"/>
      <c r="CP7" s="744"/>
      <c r="CQ7" s="745"/>
      <c r="CR7" s="743">
        <v>15</v>
      </c>
      <c r="CS7" s="744"/>
      <c r="CT7" s="744"/>
      <c r="CU7" s="744"/>
      <c r="CV7" s="745"/>
      <c r="CW7" s="743">
        <v>4</v>
      </c>
      <c r="CX7" s="744"/>
      <c r="CY7" s="744"/>
      <c r="CZ7" s="744"/>
      <c r="DA7" s="745"/>
      <c r="DB7" s="743" t="s">
        <v>568</v>
      </c>
      <c r="DC7" s="744"/>
      <c r="DD7" s="744"/>
      <c r="DE7" s="744"/>
      <c r="DF7" s="745"/>
      <c r="DG7" s="743" t="s">
        <v>568</v>
      </c>
      <c r="DH7" s="744"/>
      <c r="DI7" s="744"/>
      <c r="DJ7" s="744"/>
      <c r="DK7" s="745"/>
      <c r="DL7" s="743" t="s">
        <v>568</v>
      </c>
      <c r="DM7" s="744"/>
      <c r="DN7" s="744"/>
      <c r="DO7" s="744"/>
      <c r="DP7" s="745"/>
      <c r="DQ7" s="743" t="s">
        <v>568</v>
      </c>
      <c r="DR7" s="744"/>
      <c r="DS7" s="744"/>
      <c r="DT7" s="744"/>
      <c r="DU7" s="745"/>
      <c r="DV7" s="746"/>
      <c r="DW7" s="747"/>
      <c r="DX7" s="747"/>
      <c r="DY7" s="747"/>
      <c r="DZ7" s="748"/>
      <c r="EA7" s="234"/>
    </row>
    <row r="8" spans="1:131" s="235" customFormat="1" ht="26.25" customHeight="1" x14ac:dyDescent="0.15">
      <c r="A8" s="238">
        <v>2</v>
      </c>
      <c r="B8" s="780" t="s">
        <v>374</v>
      </c>
      <c r="C8" s="781"/>
      <c r="D8" s="781"/>
      <c r="E8" s="781"/>
      <c r="F8" s="781"/>
      <c r="G8" s="781"/>
      <c r="H8" s="781"/>
      <c r="I8" s="781"/>
      <c r="J8" s="781"/>
      <c r="K8" s="781"/>
      <c r="L8" s="781"/>
      <c r="M8" s="781"/>
      <c r="N8" s="781"/>
      <c r="O8" s="781"/>
      <c r="P8" s="782"/>
      <c r="Q8" s="783">
        <v>53</v>
      </c>
      <c r="R8" s="784"/>
      <c r="S8" s="784"/>
      <c r="T8" s="784"/>
      <c r="U8" s="784"/>
      <c r="V8" s="784">
        <v>50</v>
      </c>
      <c r="W8" s="784"/>
      <c r="X8" s="784"/>
      <c r="Y8" s="784"/>
      <c r="Z8" s="784"/>
      <c r="AA8" s="784">
        <v>2</v>
      </c>
      <c r="AB8" s="784"/>
      <c r="AC8" s="784"/>
      <c r="AD8" s="784"/>
      <c r="AE8" s="785"/>
      <c r="AF8" s="786">
        <v>2</v>
      </c>
      <c r="AG8" s="787"/>
      <c r="AH8" s="787"/>
      <c r="AI8" s="787"/>
      <c r="AJ8" s="788"/>
      <c r="AK8" s="769">
        <v>18</v>
      </c>
      <c r="AL8" s="770"/>
      <c r="AM8" s="770"/>
      <c r="AN8" s="770"/>
      <c r="AO8" s="770"/>
      <c r="AP8" s="770">
        <v>12</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10730</v>
      </c>
      <c r="R23" s="793"/>
      <c r="S23" s="793"/>
      <c r="T23" s="793"/>
      <c r="U23" s="793"/>
      <c r="V23" s="793">
        <v>10517</v>
      </c>
      <c r="W23" s="793"/>
      <c r="X23" s="793"/>
      <c r="Y23" s="793"/>
      <c r="Z23" s="793"/>
      <c r="AA23" s="793">
        <v>212</v>
      </c>
      <c r="AB23" s="793"/>
      <c r="AC23" s="793"/>
      <c r="AD23" s="793"/>
      <c r="AE23" s="794"/>
      <c r="AF23" s="795">
        <v>212</v>
      </c>
      <c r="AG23" s="793"/>
      <c r="AH23" s="793"/>
      <c r="AI23" s="793"/>
      <c r="AJ23" s="796"/>
      <c r="AK23" s="797"/>
      <c r="AL23" s="798"/>
      <c r="AM23" s="798"/>
      <c r="AN23" s="798"/>
      <c r="AO23" s="798"/>
      <c r="AP23" s="793">
        <v>9089</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356</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363</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2026</v>
      </c>
      <c r="R28" s="823"/>
      <c r="S28" s="823"/>
      <c r="T28" s="823"/>
      <c r="U28" s="823"/>
      <c r="V28" s="823">
        <v>2014</v>
      </c>
      <c r="W28" s="823"/>
      <c r="X28" s="823"/>
      <c r="Y28" s="823"/>
      <c r="Z28" s="823"/>
      <c r="AA28" s="823">
        <v>13</v>
      </c>
      <c r="AB28" s="823"/>
      <c r="AC28" s="823"/>
      <c r="AD28" s="823"/>
      <c r="AE28" s="824"/>
      <c r="AF28" s="825">
        <v>13</v>
      </c>
      <c r="AG28" s="823"/>
      <c r="AH28" s="823"/>
      <c r="AI28" s="823"/>
      <c r="AJ28" s="826"/>
      <c r="AK28" s="827">
        <v>206</v>
      </c>
      <c r="AL28" s="828"/>
      <c r="AM28" s="828"/>
      <c r="AN28" s="828"/>
      <c r="AO28" s="828"/>
      <c r="AP28" s="828" t="s">
        <v>568</v>
      </c>
      <c r="AQ28" s="828"/>
      <c r="AR28" s="828"/>
      <c r="AS28" s="828"/>
      <c r="AT28" s="828"/>
      <c r="AU28" s="828" t="s">
        <v>568</v>
      </c>
      <c r="AV28" s="828"/>
      <c r="AW28" s="828"/>
      <c r="AX28" s="828"/>
      <c r="AY28" s="828"/>
      <c r="AZ28" s="829"/>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2510</v>
      </c>
      <c r="R29" s="784"/>
      <c r="S29" s="784"/>
      <c r="T29" s="784"/>
      <c r="U29" s="784"/>
      <c r="V29" s="784">
        <v>2357</v>
      </c>
      <c r="W29" s="784"/>
      <c r="X29" s="784"/>
      <c r="Y29" s="784"/>
      <c r="Z29" s="784"/>
      <c r="AA29" s="784">
        <v>153</v>
      </c>
      <c r="AB29" s="784"/>
      <c r="AC29" s="784"/>
      <c r="AD29" s="784"/>
      <c r="AE29" s="785"/>
      <c r="AF29" s="786">
        <v>153</v>
      </c>
      <c r="AG29" s="787"/>
      <c r="AH29" s="787"/>
      <c r="AI29" s="787"/>
      <c r="AJ29" s="788"/>
      <c r="AK29" s="834">
        <v>444</v>
      </c>
      <c r="AL29" s="830"/>
      <c r="AM29" s="830"/>
      <c r="AN29" s="830"/>
      <c r="AO29" s="830"/>
      <c r="AP29" s="830" t="s">
        <v>568</v>
      </c>
      <c r="AQ29" s="830"/>
      <c r="AR29" s="830"/>
      <c r="AS29" s="830"/>
      <c r="AT29" s="830"/>
      <c r="AU29" s="830" t="s">
        <v>568</v>
      </c>
      <c r="AV29" s="830"/>
      <c r="AW29" s="830"/>
      <c r="AX29" s="830"/>
      <c r="AY29" s="830"/>
      <c r="AZ29" s="831"/>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517</v>
      </c>
      <c r="R30" s="784"/>
      <c r="S30" s="784"/>
      <c r="T30" s="784"/>
      <c r="U30" s="784"/>
      <c r="V30" s="784">
        <v>505</v>
      </c>
      <c r="W30" s="784"/>
      <c r="X30" s="784"/>
      <c r="Y30" s="784"/>
      <c r="Z30" s="784"/>
      <c r="AA30" s="784">
        <v>12</v>
      </c>
      <c r="AB30" s="784"/>
      <c r="AC30" s="784"/>
      <c r="AD30" s="784"/>
      <c r="AE30" s="785"/>
      <c r="AF30" s="786">
        <v>12</v>
      </c>
      <c r="AG30" s="787"/>
      <c r="AH30" s="787"/>
      <c r="AI30" s="787"/>
      <c r="AJ30" s="788"/>
      <c r="AK30" s="834">
        <v>318</v>
      </c>
      <c r="AL30" s="830"/>
      <c r="AM30" s="830"/>
      <c r="AN30" s="830"/>
      <c r="AO30" s="830"/>
      <c r="AP30" s="830" t="s">
        <v>568</v>
      </c>
      <c r="AQ30" s="830"/>
      <c r="AR30" s="830"/>
      <c r="AS30" s="830"/>
      <c r="AT30" s="830"/>
      <c r="AU30" s="830" t="s">
        <v>568</v>
      </c>
      <c r="AV30" s="830"/>
      <c r="AW30" s="830"/>
      <c r="AX30" s="830"/>
      <c r="AY30" s="830"/>
      <c r="AZ30" s="831"/>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2302</v>
      </c>
      <c r="R31" s="784"/>
      <c r="S31" s="784"/>
      <c r="T31" s="784"/>
      <c r="U31" s="784"/>
      <c r="V31" s="784">
        <v>2304</v>
      </c>
      <c r="W31" s="784"/>
      <c r="X31" s="784"/>
      <c r="Y31" s="784"/>
      <c r="Z31" s="784"/>
      <c r="AA31" s="784">
        <v>-2</v>
      </c>
      <c r="AB31" s="784"/>
      <c r="AC31" s="784"/>
      <c r="AD31" s="784"/>
      <c r="AE31" s="785"/>
      <c r="AF31" s="786">
        <v>411</v>
      </c>
      <c r="AG31" s="787"/>
      <c r="AH31" s="787"/>
      <c r="AI31" s="787"/>
      <c r="AJ31" s="788"/>
      <c r="AK31" s="834">
        <v>1139</v>
      </c>
      <c r="AL31" s="830"/>
      <c r="AM31" s="830"/>
      <c r="AN31" s="830"/>
      <c r="AO31" s="830"/>
      <c r="AP31" s="830">
        <v>864</v>
      </c>
      <c r="AQ31" s="830"/>
      <c r="AR31" s="830"/>
      <c r="AS31" s="830"/>
      <c r="AT31" s="830"/>
      <c r="AU31" s="830">
        <v>588</v>
      </c>
      <c r="AV31" s="830"/>
      <c r="AW31" s="830"/>
      <c r="AX31" s="830"/>
      <c r="AY31" s="830"/>
      <c r="AZ31" s="831" t="s">
        <v>568</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393</v>
      </c>
      <c r="C32" s="781"/>
      <c r="D32" s="781"/>
      <c r="E32" s="781"/>
      <c r="F32" s="781"/>
      <c r="G32" s="781"/>
      <c r="H32" s="781"/>
      <c r="I32" s="781"/>
      <c r="J32" s="781"/>
      <c r="K32" s="781"/>
      <c r="L32" s="781"/>
      <c r="M32" s="781"/>
      <c r="N32" s="781"/>
      <c r="O32" s="781"/>
      <c r="P32" s="782"/>
      <c r="Q32" s="783">
        <v>341</v>
      </c>
      <c r="R32" s="784"/>
      <c r="S32" s="784"/>
      <c r="T32" s="784"/>
      <c r="U32" s="784"/>
      <c r="V32" s="784">
        <v>300</v>
      </c>
      <c r="W32" s="784"/>
      <c r="X32" s="784"/>
      <c r="Y32" s="784"/>
      <c r="Z32" s="784"/>
      <c r="AA32" s="784">
        <v>41</v>
      </c>
      <c r="AB32" s="784"/>
      <c r="AC32" s="784"/>
      <c r="AD32" s="784"/>
      <c r="AE32" s="785"/>
      <c r="AF32" s="786">
        <v>41</v>
      </c>
      <c r="AG32" s="787"/>
      <c r="AH32" s="787"/>
      <c r="AI32" s="787"/>
      <c r="AJ32" s="788"/>
      <c r="AK32" s="834">
        <v>253</v>
      </c>
      <c r="AL32" s="830"/>
      <c r="AM32" s="830"/>
      <c r="AN32" s="830"/>
      <c r="AO32" s="830"/>
      <c r="AP32" s="830">
        <v>2024</v>
      </c>
      <c r="AQ32" s="830"/>
      <c r="AR32" s="830"/>
      <c r="AS32" s="830"/>
      <c r="AT32" s="830"/>
      <c r="AU32" s="830">
        <v>1755</v>
      </c>
      <c r="AV32" s="830"/>
      <c r="AW32" s="830"/>
      <c r="AX32" s="830"/>
      <c r="AY32" s="830"/>
      <c r="AZ32" s="831" t="s">
        <v>568</v>
      </c>
      <c r="BA32" s="831"/>
      <c r="BB32" s="831"/>
      <c r="BC32" s="831"/>
      <c r="BD32" s="831"/>
      <c r="BE32" s="832" t="s">
        <v>394</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142</v>
      </c>
      <c r="R33" s="784"/>
      <c r="S33" s="784"/>
      <c r="T33" s="784"/>
      <c r="U33" s="784"/>
      <c r="V33" s="784">
        <v>132</v>
      </c>
      <c r="W33" s="784"/>
      <c r="X33" s="784"/>
      <c r="Y33" s="784"/>
      <c r="Z33" s="784"/>
      <c r="AA33" s="784">
        <v>10</v>
      </c>
      <c r="AB33" s="784"/>
      <c r="AC33" s="784"/>
      <c r="AD33" s="784"/>
      <c r="AE33" s="785"/>
      <c r="AF33" s="786">
        <v>10</v>
      </c>
      <c r="AG33" s="787"/>
      <c r="AH33" s="787"/>
      <c r="AI33" s="787"/>
      <c r="AJ33" s="788"/>
      <c r="AK33" s="834">
        <v>118</v>
      </c>
      <c r="AL33" s="830"/>
      <c r="AM33" s="830"/>
      <c r="AN33" s="830"/>
      <c r="AO33" s="830"/>
      <c r="AP33" s="830">
        <v>381</v>
      </c>
      <c r="AQ33" s="830"/>
      <c r="AR33" s="830"/>
      <c r="AS33" s="830"/>
      <c r="AT33" s="830"/>
      <c r="AU33" s="830">
        <v>377</v>
      </c>
      <c r="AV33" s="830"/>
      <c r="AW33" s="830"/>
      <c r="AX33" s="830"/>
      <c r="AY33" s="830"/>
      <c r="AZ33" s="831" t="s">
        <v>568</v>
      </c>
      <c r="BA33" s="831"/>
      <c r="BB33" s="831"/>
      <c r="BC33" s="831"/>
      <c r="BD33" s="831"/>
      <c r="BE33" s="832" t="s">
        <v>394</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33</v>
      </c>
      <c r="R34" s="784"/>
      <c r="S34" s="784"/>
      <c r="T34" s="784"/>
      <c r="U34" s="784"/>
      <c r="V34" s="784">
        <v>26</v>
      </c>
      <c r="W34" s="784"/>
      <c r="X34" s="784"/>
      <c r="Y34" s="784"/>
      <c r="Z34" s="784"/>
      <c r="AA34" s="784">
        <v>6</v>
      </c>
      <c r="AB34" s="784"/>
      <c r="AC34" s="784"/>
      <c r="AD34" s="784"/>
      <c r="AE34" s="785"/>
      <c r="AF34" s="786">
        <v>6</v>
      </c>
      <c r="AG34" s="787"/>
      <c r="AH34" s="787"/>
      <c r="AI34" s="787"/>
      <c r="AJ34" s="788"/>
      <c r="AK34" s="834">
        <v>9</v>
      </c>
      <c r="AL34" s="830"/>
      <c r="AM34" s="830"/>
      <c r="AN34" s="830"/>
      <c r="AO34" s="830"/>
      <c r="AP34" s="830">
        <v>19</v>
      </c>
      <c r="AQ34" s="830"/>
      <c r="AR34" s="830"/>
      <c r="AS34" s="830"/>
      <c r="AT34" s="830"/>
      <c r="AU34" s="830">
        <v>19</v>
      </c>
      <c r="AV34" s="830"/>
      <c r="AW34" s="830"/>
      <c r="AX34" s="830"/>
      <c r="AY34" s="830"/>
      <c r="AZ34" s="831" t="s">
        <v>568</v>
      </c>
      <c r="BA34" s="831"/>
      <c r="BB34" s="831"/>
      <c r="BC34" s="831"/>
      <c r="BD34" s="831"/>
      <c r="BE34" s="832" t="s">
        <v>394</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397</v>
      </c>
      <c r="C35" s="781"/>
      <c r="D35" s="781"/>
      <c r="E35" s="781"/>
      <c r="F35" s="781"/>
      <c r="G35" s="781"/>
      <c r="H35" s="781"/>
      <c r="I35" s="781"/>
      <c r="J35" s="781"/>
      <c r="K35" s="781"/>
      <c r="L35" s="781"/>
      <c r="M35" s="781"/>
      <c r="N35" s="781"/>
      <c r="O35" s="781"/>
      <c r="P35" s="782"/>
      <c r="Q35" s="783">
        <v>100</v>
      </c>
      <c r="R35" s="784"/>
      <c r="S35" s="784"/>
      <c r="T35" s="784"/>
      <c r="U35" s="784"/>
      <c r="V35" s="784">
        <v>95</v>
      </c>
      <c r="W35" s="784"/>
      <c r="X35" s="784"/>
      <c r="Y35" s="784"/>
      <c r="Z35" s="784"/>
      <c r="AA35" s="784">
        <v>4</v>
      </c>
      <c r="AB35" s="784"/>
      <c r="AC35" s="784"/>
      <c r="AD35" s="784"/>
      <c r="AE35" s="785"/>
      <c r="AF35" s="786">
        <v>4</v>
      </c>
      <c r="AG35" s="787"/>
      <c r="AH35" s="787"/>
      <c r="AI35" s="787"/>
      <c r="AJ35" s="788"/>
      <c r="AK35" s="834">
        <v>56</v>
      </c>
      <c r="AL35" s="830"/>
      <c r="AM35" s="830"/>
      <c r="AN35" s="830"/>
      <c r="AO35" s="830"/>
      <c r="AP35" s="830">
        <v>103</v>
      </c>
      <c r="AQ35" s="830"/>
      <c r="AR35" s="830"/>
      <c r="AS35" s="830"/>
      <c r="AT35" s="830"/>
      <c r="AU35" s="830">
        <v>77</v>
      </c>
      <c r="AV35" s="830"/>
      <c r="AW35" s="830"/>
      <c r="AX35" s="830"/>
      <c r="AY35" s="830"/>
      <c r="AZ35" s="831" t="s">
        <v>568</v>
      </c>
      <c r="BA35" s="831"/>
      <c r="BB35" s="831"/>
      <c r="BC35" s="831"/>
      <c r="BD35" s="831"/>
      <c r="BE35" s="832" t="s">
        <v>394</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398</v>
      </c>
      <c r="C36" s="781"/>
      <c r="D36" s="781"/>
      <c r="E36" s="781"/>
      <c r="F36" s="781"/>
      <c r="G36" s="781"/>
      <c r="H36" s="781"/>
      <c r="I36" s="781"/>
      <c r="J36" s="781"/>
      <c r="K36" s="781"/>
      <c r="L36" s="781"/>
      <c r="M36" s="781"/>
      <c r="N36" s="781"/>
      <c r="O36" s="781"/>
      <c r="P36" s="782"/>
      <c r="Q36" s="783">
        <v>9</v>
      </c>
      <c r="R36" s="784"/>
      <c r="S36" s="784"/>
      <c r="T36" s="784"/>
      <c r="U36" s="784"/>
      <c r="V36" s="784">
        <v>9</v>
      </c>
      <c r="W36" s="784"/>
      <c r="X36" s="784"/>
      <c r="Y36" s="784"/>
      <c r="Z36" s="784"/>
      <c r="AA36" s="784">
        <v>0</v>
      </c>
      <c r="AB36" s="784"/>
      <c r="AC36" s="784"/>
      <c r="AD36" s="784"/>
      <c r="AE36" s="785"/>
      <c r="AF36" s="786">
        <v>2</v>
      </c>
      <c r="AG36" s="787"/>
      <c r="AH36" s="787"/>
      <c r="AI36" s="787"/>
      <c r="AJ36" s="788"/>
      <c r="AK36" s="834" t="s">
        <v>568</v>
      </c>
      <c r="AL36" s="830"/>
      <c r="AM36" s="830"/>
      <c r="AN36" s="830"/>
      <c r="AO36" s="830"/>
      <c r="AP36" s="830" t="s">
        <v>568</v>
      </c>
      <c r="AQ36" s="830"/>
      <c r="AR36" s="830"/>
      <c r="AS36" s="830"/>
      <c r="AT36" s="830"/>
      <c r="AU36" s="830" t="s">
        <v>568</v>
      </c>
      <c r="AV36" s="830"/>
      <c r="AW36" s="830"/>
      <c r="AX36" s="830"/>
      <c r="AY36" s="830"/>
      <c r="AZ36" s="831" t="s">
        <v>568</v>
      </c>
      <c r="BA36" s="831"/>
      <c r="BB36" s="831"/>
      <c r="BC36" s="831"/>
      <c r="BD36" s="831"/>
      <c r="BE36" s="832" t="s">
        <v>394</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653</v>
      </c>
      <c r="AG63" s="844"/>
      <c r="AH63" s="844"/>
      <c r="AI63" s="844"/>
      <c r="AJ63" s="845"/>
      <c r="AK63" s="846"/>
      <c r="AL63" s="841"/>
      <c r="AM63" s="841"/>
      <c r="AN63" s="841"/>
      <c r="AO63" s="841"/>
      <c r="AP63" s="844">
        <v>3391</v>
      </c>
      <c r="AQ63" s="844"/>
      <c r="AR63" s="844"/>
      <c r="AS63" s="844"/>
      <c r="AT63" s="844"/>
      <c r="AU63" s="844">
        <v>2816</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363</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8215</v>
      </c>
      <c r="R68" s="866"/>
      <c r="S68" s="866"/>
      <c r="T68" s="866"/>
      <c r="U68" s="866"/>
      <c r="V68" s="866">
        <v>7312</v>
      </c>
      <c r="W68" s="866"/>
      <c r="X68" s="866"/>
      <c r="Y68" s="866"/>
      <c r="Z68" s="866"/>
      <c r="AA68" s="866">
        <v>903</v>
      </c>
      <c r="AB68" s="866"/>
      <c r="AC68" s="866"/>
      <c r="AD68" s="866"/>
      <c r="AE68" s="866"/>
      <c r="AF68" s="866">
        <v>6690</v>
      </c>
      <c r="AG68" s="866"/>
      <c r="AH68" s="866"/>
      <c r="AI68" s="866"/>
      <c r="AJ68" s="866"/>
      <c r="AK68" s="866">
        <v>64</v>
      </c>
      <c r="AL68" s="866"/>
      <c r="AM68" s="866"/>
      <c r="AN68" s="866"/>
      <c r="AO68" s="866"/>
      <c r="AP68" s="866">
        <v>10573</v>
      </c>
      <c r="AQ68" s="866"/>
      <c r="AR68" s="866"/>
      <c r="AS68" s="866"/>
      <c r="AT68" s="866"/>
      <c r="AU68" s="866" t="s">
        <v>568</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8424</v>
      </c>
      <c r="R69" s="830"/>
      <c r="S69" s="830"/>
      <c r="T69" s="830"/>
      <c r="U69" s="830"/>
      <c r="V69" s="830">
        <v>8260</v>
      </c>
      <c r="W69" s="830"/>
      <c r="X69" s="830"/>
      <c r="Y69" s="830"/>
      <c r="Z69" s="830"/>
      <c r="AA69" s="830">
        <v>163</v>
      </c>
      <c r="AB69" s="830"/>
      <c r="AC69" s="830"/>
      <c r="AD69" s="830"/>
      <c r="AE69" s="830"/>
      <c r="AF69" s="830">
        <v>155</v>
      </c>
      <c r="AG69" s="830"/>
      <c r="AH69" s="830"/>
      <c r="AI69" s="830"/>
      <c r="AJ69" s="830"/>
      <c r="AK69" s="830" t="s">
        <v>568</v>
      </c>
      <c r="AL69" s="830"/>
      <c r="AM69" s="830"/>
      <c r="AN69" s="830"/>
      <c r="AO69" s="830"/>
      <c r="AP69" s="830">
        <v>5509</v>
      </c>
      <c r="AQ69" s="830"/>
      <c r="AR69" s="830"/>
      <c r="AS69" s="830"/>
      <c r="AT69" s="830"/>
      <c r="AU69" s="830">
        <v>137</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4350</v>
      </c>
      <c r="R70" s="830"/>
      <c r="S70" s="830"/>
      <c r="T70" s="830"/>
      <c r="U70" s="830"/>
      <c r="V70" s="830">
        <v>4084</v>
      </c>
      <c r="W70" s="830"/>
      <c r="X70" s="830"/>
      <c r="Y70" s="830"/>
      <c r="Z70" s="830"/>
      <c r="AA70" s="830">
        <v>267</v>
      </c>
      <c r="AB70" s="830"/>
      <c r="AC70" s="830"/>
      <c r="AD70" s="830"/>
      <c r="AE70" s="830"/>
      <c r="AF70" s="830">
        <v>267</v>
      </c>
      <c r="AG70" s="830"/>
      <c r="AH70" s="830"/>
      <c r="AI70" s="830"/>
      <c r="AJ70" s="830"/>
      <c r="AK70" s="830" t="s">
        <v>568</v>
      </c>
      <c r="AL70" s="830"/>
      <c r="AM70" s="830"/>
      <c r="AN70" s="830"/>
      <c r="AO70" s="830"/>
      <c r="AP70" s="830">
        <v>2237</v>
      </c>
      <c r="AQ70" s="830"/>
      <c r="AR70" s="830"/>
      <c r="AS70" s="830"/>
      <c r="AT70" s="830"/>
      <c r="AU70" s="830">
        <v>229</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13</v>
      </c>
      <c r="R71" s="830"/>
      <c r="S71" s="830"/>
      <c r="T71" s="830"/>
      <c r="U71" s="830"/>
      <c r="V71" s="830">
        <v>4</v>
      </c>
      <c r="W71" s="830"/>
      <c r="X71" s="830"/>
      <c r="Y71" s="830"/>
      <c r="Z71" s="830"/>
      <c r="AA71" s="830">
        <v>9</v>
      </c>
      <c r="AB71" s="830"/>
      <c r="AC71" s="830"/>
      <c r="AD71" s="830"/>
      <c r="AE71" s="830"/>
      <c r="AF71" s="830">
        <v>9</v>
      </c>
      <c r="AG71" s="830"/>
      <c r="AH71" s="830"/>
      <c r="AI71" s="830"/>
      <c r="AJ71" s="830"/>
      <c r="AK71" s="830" t="s">
        <v>568</v>
      </c>
      <c r="AL71" s="830"/>
      <c r="AM71" s="830"/>
      <c r="AN71" s="830"/>
      <c r="AO71" s="830"/>
      <c r="AP71" s="830" t="s">
        <v>568</v>
      </c>
      <c r="AQ71" s="830"/>
      <c r="AR71" s="830"/>
      <c r="AS71" s="830"/>
      <c r="AT71" s="830"/>
      <c r="AU71" s="830" t="s">
        <v>491</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895</v>
      </c>
      <c r="R72" s="830"/>
      <c r="S72" s="830"/>
      <c r="T72" s="830"/>
      <c r="U72" s="830"/>
      <c r="V72" s="830">
        <v>875</v>
      </c>
      <c r="W72" s="830"/>
      <c r="X72" s="830"/>
      <c r="Y72" s="830"/>
      <c r="Z72" s="830"/>
      <c r="AA72" s="830">
        <v>20</v>
      </c>
      <c r="AB72" s="830"/>
      <c r="AC72" s="830"/>
      <c r="AD72" s="830"/>
      <c r="AE72" s="830"/>
      <c r="AF72" s="830">
        <v>20</v>
      </c>
      <c r="AG72" s="830"/>
      <c r="AH72" s="830"/>
      <c r="AI72" s="830"/>
      <c r="AJ72" s="830"/>
      <c r="AK72" s="830">
        <v>60</v>
      </c>
      <c r="AL72" s="830"/>
      <c r="AM72" s="830"/>
      <c r="AN72" s="830"/>
      <c r="AO72" s="830"/>
      <c r="AP72" s="830" t="s">
        <v>568</v>
      </c>
      <c r="AQ72" s="830"/>
      <c r="AR72" s="830"/>
      <c r="AS72" s="830"/>
      <c r="AT72" s="830"/>
      <c r="AU72" s="830" t="s">
        <v>491</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558</v>
      </c>
      <c r="C73" s="874"/>
      <c r="D73" s="874"/>
      <c r="E73" s="874"/>
      <c r="F73" s="874"/>
      <c r="G73" s="874"/>
      <c r="H73" s="874"/>
      <c r="I73" s="874"/>
      <c r="J73" s="874"/>
      <c r="K73" s="874"/>
      <c r="L73" s="874"/>
      <c r="M73" s="874"/>
      <c r="N73" s="874"/>
      <c r="O73" s="874"/>
      <c r="P73" s="875"/>
      <c r="Q73" s="876">
        <v>5908</v>
      </c>
      <c r="R73" s="830"/>
      <c r="S73" s="830"/>
      <c r="T73" s="830"/>
      <c r="U73" s="830"/>
      <c r="V73" s="830">
        <v>3386</v>
      </c>
      <c r="W73" s="830"/>
      <c r="X73" s="830"/>
      <c r="Y73" s="830"/>
      <c r="Z73" s="830"/>
      <c r="AA73" s="830">
        <v>2522</v>
      </c>
      <c r="AB73" s="830"/>
      <c r="AC73" s="830"/>
      <c r="AD73" s="830"/>
      <c r="AE73" s="830"/>
      <c r="AF73" s="830">
        <v>2522</v>
      </c>
      <c r="AG73" s="830"/>
      <c r="AH73" s="830"/>
      <c r="AI73" s="830"/>
      <c r="AJ73" s="830"/>
      <c r="AK73" s="830" t="s">
        <v>568</v>
      </c>
      <c r="AL73" s="830"/>
      <c r="AM73" s="830"/>
      <c r="AN73" s="830"/>
      <c r="AO73" s="830"/>
      <c r="AP73" s="830" t="s">
        <v>568</v>
      </c>
      <c r="AQ73" s="830"/>
      <c r="AR73" s="830"/>
      <c r="AS73" s="830"/>
      <c r="AT73" s="830"/>
      <c r="AU73" s="830" t="s">
        <v>491</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559</v>
      </c>
      <c r="C74" s="874"/>
      <c r="D74" s="874"/>
      <c r="E74" s="874"/>
      <c r="F74" s="874"/>
      <c r="G74" s="874"/>
      <c r="H74" s="874"/>
      <c r="I74" s="874"/>
      <c r="J74" s="874"/>
      <c r="K74" s="874"/>
      <c r="L74" s="874"/>
      <c r="M74" s="874"/>
      <c r="N74" s="874"/>
      <c r="O74" s="874"/>
      <c r="P74" s="875"/>
      <c r="Q74" s="876">
        <v>127</v>
      </c>
      <c r="R74" s="830"/>
      <c r="S74" s="830"/>
      <c r="T74" s="830"/>
      <c r="U74" s="830"/>
      <c r="V74" s="830">
        <v>122</v>
      </c>
      <c r="W74" s="830"/>
      <c r="X74" s="830"/>
      <c r="Y74" s="830"/>
      <c r="Z74" s="830"/>
      <c r="AA74" s="830">
        <v>5</v>
      </c>
      <c r="AB74" s="830"/>
      <c r="AC74" s="830"/>
      <c r="AD74" s="830"/>
      <c r="AE74" s="830"/>
      <c r="AF74" s="830">
        <v>5</v>
      </c>
      <c r="AG74" s="830"/>
      <c r="AH74" s="830"/>
      <c r="AI74" s="830"/>
      <c r="AJ74" s="830"/>
      <c r="AK74" s="830">
        <v>10</v>
      </c>
      <c r="AL74" s="830"/>
      <c r="AM74" s="830"/>
      <c r="AN74" s="830"/>
      <c r="AO74" s="830"/>
      <c r="AP74" s="830" t="s">
        <v>568</v>
      </c>
      <c r="AQ74" s="830"/>
      <c r="AR74" s="830"/>
      <c r="AS74" s="830"/>
      <c r="AT74" s="830"/>
      <c r="AU74" s="830" t="s">
        <v>491</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560</v>
      </c>
      <c r="C75" s="874"/>
      <c r="D75" s="874"/>
      <c r="E75" s="874"/>
      <c r="F75" s="874"/>
      <c r="G75" s="874"/>
      <c r="H75" s="874"/>
      <c r="I75" s="874"/>
      <c r="J75" s="874"/>
      <c r="K75" s="874"/>
      <c r="L75" s="874"/>
      <c r="M75" s="874"/>
      <c r="N75" s="874"/>
      <c r="O75" s="874"/>
      <c r="P75" s="875"/>
      <c r="Q75" s="877">
        <v>617</v>
      </c>
      <c r="R75" s="878"/>
      <c r="S75" s="878"/>
      <c r="T75" s="878"/>
      <c r="U75" s="834"/>
      <c r="V75" s="879">
        <v>567</v>
      </c>
      <c r="W75" s="878"/>
      <c r="X75" s="878"/>
      <c r="Y75" s="878"/>
      <c r="Z75" s="834"/>
      <c r="AA75" s="879">
        <v>51</v>
      </c>
      <c r="AB75" s="878"/>
      <c r="AC75" s="878"/>
      <c r="AD75" s="878"/>
      <c r="AE75" s="834"/>
      <c r="AF75" s="879">
        <v>51</v>
      </c>
      <c r="AG75" s="878"/>
      <c r="AH75" s="878"/>
      <c r="AI75" s="878"/>
      <c r="AJ75" s="834"/>
      <c r="AK75" s="879">
        <v>39</v>
      </c>
      <c r="AL75" s="878"/>
      <c r="AM75" s="878"/>
      <c r="AN75" s="878"/>
      <c r="AO75" s="834"/>
      <c r="AP75" s="879" t="s">
        <v>568</v>
      </c>
      <c r="AQ75" s="878"/>
      <c r="AR75" s="878"/>
      <c r="AS75" s="878"/>
      <c r="AT75" s="834"/>
      <c r="AU75" s="879" t="s">
        <v>491</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561</v>
      </c>
      <c r="C76" s="874"/>
      <c r="D76" s="874"/>
      <c r="E76" s="874"/>
      <c r="F76" s="874"/>
      <c r="G76" s="874"/>
      <c r="H76" s="874"/>
      <c r="I76" s="874"/>
      <c r="J76" s="874"/>
      <c r="K76" s="874"/>
      <c r="L76" s="874"/>
      <c r="M76" s="874"/>
      <c r="N76" s="874"/>
      <c r="O76" s="874"/>
      <c r="P76" s="875"/>
      <c r="Q76" s="877">
        <v>177493</v>
      </c>
      <c r="R76" s="878"/>
      <c r="S76" s="878"/>
      <c r="T76" s="878"/>
      <c r="U76" s="834"/>
      <c r="V76" s="879">
        <v>175048</v>
      </c>
      <c r="W76" s="878"/>
      <c r="X76" s="878"/>
      <c r="Y76" s="878"/>
      <c r="Z76" s="834"/>
      <c r="AA76" s="879">
        <v>2445</v>
      </c>
      <c r="AB76" s="878"/>
      <c r="AC76" s="878"/>
      <c r="AD76" s="878"/>
      <c r="AE76" s="834"/>
      <c r="AF76" s="879">
        <v>2442</v>
      </c>
      <c r="AG76" s="878"/>
      <c r="AH76" s="878"/>
      <c r="AI76" s="878"/>
      <c r="AJ76" s="834"/>
      <c r="AK76" s="879">
        <v>6094</v>
      </c>
      <c r="AL76" s="878"/>
      <c r="AM76" s="878"/>
      <c r="AN76" s="878"/>
      <c r="AO76" s="834"/>
      <c r="AP76" s="879" t="s">
        <v>568</v>
      </c>
      <c r="AQ76" s="878"/>
      <c r="AR76" s="878"/>
      <c r="AS76" s="878"/>
      <c r="AT76" s="834"/>
      <c r="AU76" s="879" t="s">
        <v>491</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12159</v>
      </c>
      <c r="AG88" s="844"/>
      <c r="AH88" s="844"/>
      <c r="AI88" s="844"/>
      <c r="AJ88" s="844"/>
      <c r="AK88" s="841"/>
      <c r="AL88" s="841"/>
      <c r="AM88" s="841"/>
      <c r="AN88" s="841"/>
      <c r="AO88" s="841"/>
      <c r="AP88" s="844">
        <v>18319</v>
      </c>
      <c r="AQ88" s="844"/>
      <c r="AR88" s="844"/>
      <c r="AS88" s="844"/>
      <c r="AT88" s="844"/>
      <c r="AU88" s="844">
        <v>366</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v>15</v>
      </c>
      <c r="CS102" s="852"/>
      <c r="CT102" s="852"/>
      <c r="CU102" s="852"/>
      <c r="CV102" s="891"/>
      <c r="CW102" s="890">
        <v>4</v>
      </c>
      <c r="CX102" s="852"/>
      <c r="CY102" s="852"/>
      <c r="CZ102" s="852"/>
      <c r="DA102" s="891"/>
      <c r="DB102" s="890" t="s">
        <v>568</v>
      </c>
      <c r="DC102" s="852"/>
      <c r="DD102" s="852"/>
      <c r="DE102" s="852"/>
      <c r="DF102" s="891"/>
      <c r="DG102" s="890" t="s">
        <v>568</v>
      </c>
      <c r="DH102" s="852"/>
      <c r="DI102" s="852"/>
      <c r="DJ102" s="852"/>
      <c r="DK102" s="891"/>
      <c r="DL102" s="890" t="s">
        <v>568</v>
      </c>
      <c r="DM102" s="852"/>
      <c r="DN102" s="852"/>
      <c r="DO102" s="852"/>
      <c r="DP102" s="891"/>
      <c r="DQ102" s="890" t="s">
        <v>568</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293</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293</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293</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1034101</v>
      </c>
      <c r="AB110" s="900"/>
      <c r="AC110" s="900"/>
      <c r="AD110" s="900"/>
      <c r="AE110" s="901"/>
      <c r="AF110" s="902">
        <v>1054069</v>
      </c>
      <c r="AG110" s="900"/>
      <c r="AH110" s="900"/>
      <c r="AI110" s="900"/>
      <c r="AJ110" s="901"/>
      <c r="AK110" s="902">
        <v>1040116</v>
      </c>
      <c r="AL110" s="900"/>
      <c r="AM110" s="900"/>
      <c r="AN110" s="900"/>
      <c r="AO110" s="901"/>
      <c r="AP110" s="903">
        <v>20</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10170760</v>
      </c>
      <c r="BR110" s="931"/>
      <c r="BS110" s="931"/>
      <c r="BT110" s="931"/>
      <c r="BU110" s="931"/>
      <c r="BV110" s="931">
        <v>9553817</v>
      </c>
      <c r="BW110" s="931"/>
      <c r="BX110" s="931"/>
      <c r="BY110" s="931"/>
      <c r="BZ110" s="931"/>
      <c r="CA110" s="931">
        <v>9089155</v>
      </c>
      <c r="CB110" s="931"/>
      <c r="CC110" s="931"/>
      <c r="CD110" s="931"/>
      <c r="CE110" s="931"/>
      <c r="CF110" s="944">
        <v>174.9</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t="s">
        <v>122</v>
      </c>
      <c r="BR111" s="926"/>
      <c r="BS111" s="926"/>
      <c r="BT111" s="926"/>
      <c r="BU111" s="926"/>
      <c r="BV111" s="926" t="s">
        <v>122</v>
      </c>
      <c r="BW111" s="926"/>
      <c r="BX111" s="926"/>
      <c r="BY111" s="926"/>
      <c r="BZ111" s="926"/>
      <c r="CA111" s="926" t="s">
        <v>122</v>
      </c>
      <c r="CB111" s="926"/>
      <c r="CC111" s="926"/>
      <c r="CD111" s="926"/>
      <c r="CE111" s="926"/>
      <c r="CF111" s="920" t="s">
        <v>122</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3528212</v>
      </c>
      <c r="BR112" s="926"/>
      <c r="BS112" s="926"/>
      <c r="BT112" s="926"/>
      <c r="BU112" s="926"/>
      <c r="BV112" s="926">
        <v>3136545</v>
      </c>
      <c r="BW112" s="926"/>
      <c r="BX112" s="926"/>
      <c r="BY112" s="926"/>
      <c r="BZ112" s="926"/>
      <c r="CA112" s="926">
        <v>2816243</v>
      </c>
      <c r="CB112" s="926"/>
      <c r="CC112" s="926"/>
      <c r="CD112" s="926"/>
      <c r="CE112" s="926"/>
      <c r="CF112" s="920">
        <v>54.2</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603767</v>
      </c>
      <c r="AB113" s="938"/>
      <c r="AC113" s="938"/>
      <c r="AD113" s="938"/>
      <c r="AE113" s="939"/>
      <c r="AF113" s="940">
        <v>565896</v>
      </c>
      <c r="AG113" s="938"/>
      <c r="AH113" s="938"/>
      <c r="AI113" s="938"/>
      <c r="AJ113" s="939"/>
      <c r="AK113" s="940">
        <v>575052</v>
      </c>
      <c r="AL113" s="938"/>
      <c r="AM113" s="938"/>
      <c r="AN113" s="938"/>
      <c r="AO113" s="939"/>
      <c r="AP113" s="941">
        <v>11.1</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411254</v>
      </c>
      <c r="BR113" s="926"/>
      <c r="BS113" s="926"/>
      <c r="BT113" s="926"/>
      <c r="BU113" s="926"/>
      <c r="BV113" s="926">
        <v>386620</v>
      </c>
      <c r="BW113" s="926"/>
      <c r="BX113" s="926"/>
      <c r="BY113" s="926"/>
      <c r="BZ113" s="926"/>
      <c r="CA113" s="926">
        <v>365763</v>
      </c>
      <c r="CB113" s="926"/>
      <c r="CC113" s="926"/>
      <c r="CD113" s="926"/>
      <c r="CE113" s="926"/>
      <c r="CF113" s="920">
        <v>7</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19089</v>
      </c>
      <c r="AB114" s="959"/>
      <c r="AC114" s="959"/>
      <c r="AD114" s="959"/>
      <c r="AE114" s="960"/>
      <c r="AF114" s="961">
        <v>22038</v>
      </c>
      <c r="AG114" s="959"/>
      <c r="AH114" s="959"/>
      <c r="AI114" s="959"/>
      <c r="AJ114" s="960"/>
      <c r="AK114" s="961">
        <v>26491</v>
      </c>
      <c r="AL114" s="959"/>
      <c r="AM114" s="959"/>
      <c r="AN114" s="959"/>
      <c r="AO114" s="960"/>
      <c r="AP114" s="962">
        <v>0.5</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852085</v>
      </c>
      <c r="BR114" s="926"/>
      <c r="BS114" s="926"/>
      <c r="BT114" s="926"/>
      <c r="BU114" s="926"/>
      <c r="BV114" s="926">
        <v>901077</v>
      </c>
      <c r="BW114" s="926"/>
      <c r="BX114" s="926"/>
      <c r="BY114" s="926"/>
      <c r="BZ114" s="926"/>
      <c r="CA114" s="926">
        <v>901636</v>
      </c>
      <c r="CB114" s="926"/>
      <c r="CC114" s="926"/>
      <c r="CD114" s="926"/>
      <c r="CE114" s="926"/>
      <c r="CF114" s="920">
        <v>17.399999999999999</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t="s">
        <v>122</v>
      </c>
      <c r="AB115" s="938"/>
      <c r="AC115" s="938"/>
      <c r="AD115" s="938"/>
      <c r="AE115" s="939"/>
      <c r="AF115" s="940" t="s">
        <v>122</v>
      </c>
      <c r="AG115" s="938"/>
      <c r="AH115" s="938"/>
      <c r="AI115" s="938"/>
      <c r="AJ115" s="939"/>
      <c r="AK115" s="940" t="s">
        <v>122</v>
      </c>
      <c r="AL115" s="938"/>
      <c r="AM115" s="938"/>
      <c r="AN115" s="938"/>
      <c r="AO115" s="939"/>
      <c r="AP115" s="941" t="s">
        <v>122</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t="s">
        <v>122</v>
      </c>
      <c r="BR115" s="926"/>
      <c r="BS115" s="926"/>
      <c r="BT115" s="926"/>
      <c r="BU115" s="926"/>
      <c r="BV115" s="926" t="s">
        <v>122</v>
      </c>
      <c r="BW115" s="926"/>
      <c r="BX115" s="926"/>
      <c r="BY115" s="926"/>
      <c r="BZ115" s="926"/>
      <c r="CA115" s="926" t="s">
        <v>122</v>
      </c>
      <c r="CB115" s="926"/>
      <c r="CC115" s="926"/>
      <c r="CD115" s="926"/>
      <c r="CE115" s="926"/>
      <c r="CF115" s="920" t="s">
        <v>122</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176</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1656957</v>
      </c>
      <c r="AB117" s="979"/>
      <c r="AC117" s="979"/>
      <c r="AD117" s="979"/>
      <c r="AE117" s="980"/>
      <c r="AF117" s="981">
        <v>1642003</v>
      </c>
      <c r="AG117" s="979"/>
      <c r="AH117" s="979"/>
      <c r="AI117" s="979"/>
      <c r="AJ117" s="980"/>
      <c r="AK117" s="981">
        <v>1641659</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293</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176</v>
      </c>
      <c r="BA119" s="251"/>
      <c r="BB119" s="251"/>
      <c r="BC119" s="251"/>
      <c r="BD119" s="251"/>
      <c r="BE119" s="251"/>
      <c r="BF119" s="251"/>
      <c r="BG119" s="251"/>
      <c r="BH119" s="251"/>
      <c r="BI119" s="251"/>
      <c r="BJ119" s="251"/>
      <c r="BK119" s="251"/>
      <c r="BL119" s="251"/>
      <c r="BM119" s="251"/>
      <c r="BN119" s="251"/>
      <c r="BO119" s="977" t="s">
        <v>445</v>
      </c>
      <c r="BP119" s="1005"/>
      <c r="BQ119" s="999">
        <v>14962311</v>
      </c>
      <c r="BR119" s="1000"/>
      <c r="BS119" s="1000"/>
      <c r="BT119" s="1000"/>
      <c r="BU119" s="1000"/>
      <c r="BV119" s="1000">
        <v>13978059</v>
      </c>
      <c r="BW119" s="1000"/>
      <c r="BX119" s="1000"/>
      <c r="BY119" s="1000"/>
      <c r="BZ119" s="1000"/>
      <c r="CA119" s="1000">
        <v>13172797</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t="s">
        <v>122</v>
      </c>
      <c r="DH119" s="986"/>
      <c r="DI119" s="986"/>
      <c r="DJ119" s="986"/>
      <c r="DK119" s="987"/>
      <c r="DL119" s="985" t="s">
        <v>122</v>
      </c>
      <c r="DM119" s="986"/>
      <c r="DN119" s="986"/>
      <c r="DO119" s="986"/>
      <c r="DP119" s="987"/>
      <c r="DQ119" s="985" t="s">
        <v>122</v>
      </c>
      <c r="DR119" s="986"/>
      <c r="DS119" s="986"/>
      <c r="DT119" s="986"/>
      <c r="DU119" s="987"/>
      <c r="DV119" s="988" t="s">
        <v>122</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4645542</v>
      </c>
      <c r="BR120" s="931"/>
      <c r="BS120" s="931"/>
      <c r="BT120" s="931"/>
      <c r="BU120" s="931"/>
      <c r="BV120" s="931">
        <v>5107057</v>
      </c>
      <c r="BW120" s="931"/>
      <c r="BX120" s="931"/>
      <c r="BY120" s="931"/>
      <c r="BZ120" s="931"/>
      <c r="CA120" s="931">
        <v>4938920</v>
      </c>
      <c r="CB120" s="931"/>
      <c r="CC120" s="931"/>
      <c r="CD120" s="931"/>
      <c r="CE120" s="931"/>
      <c r="CF120" s="944">
        <v>95</v>
      </c>
      <c r="CG120" s="945"/>
      <c r="CH120" s="945"/>
      <c r="CI120" s="945"/>
      <c r="CJ120" s="945"/>
      <c r="CK120" s="1006" t="s">
        <v>449</v>
      </c>
      <c r="CL120" s="1007"/>
      <c r="CM120" s="1007"/>
      <c r="CN120" s="1007"/>
      <c r="CO120" s="1008"/>
      <c r="CP120" s="1014" t="s">
        <v>393</v>
      </c>
      <c r="CQ120" s="1015"/>
      <c r="CR120" s="1015"/>
      <c r="CS120" s="1015"/>
      <c r="CT120" s="1015"/>
      <c r="CU120" s="1015"/>
      <c r="CV120" s="1015"/>
      <c r="CW120" s="1015"/>
      <c r="CX120" s="1015"/>
      <c r="CY120" s="1015"/>
      <c r="CZ120" s="1015"/>
      <c r="DA120" s="1015"/>
      <c r="DB120" s="1015"/>
      <c r="DC120" s="1015"/>
      <c r="DD120" s="1015"/>
      <c r="DE120" s="1015"/>
      <c r="DF120" s="1016"/>
      <c r="DG120" s="930">
        <v>1920256</v>
      </c>
      <c r="DH120" s="931"/>
      <c r="DI120" s="931"/>
      <c r="DJ120" s="931"/>
      <c r="DK120" s="931"/>
      <c r="DL120" s="931">
        <v>1844780</v>
      </c>
      <c r="DM120" s="931"/>
      <c r="DN120" s="931"/>
      <c r="DO120" s="931"/>
      <c r="DP120" s="931"/>
      <c r="DQ120" s="931">
        <v>1754807</v>
      </c>
      <c r="DR120" s="931"/>
      <c r="DS120" s="931"/>
      <c r="DT120" s="931"/>
      <c r="DU120" s="931"/>
      <c r="DV120" s="932">
        <v>33.799999999999997</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381720</v>
      </c>
      <c r="BR121" s="926"/>
      <c r="BS121" s="926"/>
      <c r="BT121" s="926"/>
      <c r="BU121" s="926"/>
      <c r="BV121" s="926">
        <v>342970</v>
      </c>
      <c r="BW121" s="926"/>
      <c r="BX121" s="926"/>
      <c r="BY121" s="926"/>
      <c r="BZ121" s="926"/>
      <c r="CA121" s="926">
        <v>296761</v>
      </c>
      <c r="CB121" s="926"/>
      <c r="CC121" s="926"/>
      <c r="CD121" s="926"/>
      <c r="CE121" s="926"/>
      <c r="CF121" s="920">
        <v>5.7</v>
      </c>
      <c r="CG121" s="921"/>
      <c r="CH121" s="921"/>
      <c r="CI121" s="921"/>
      <c r="CJ121" s="921"/>
      <c r="CK121" s="1009"/>
      <c r="CL121" s="1010"/>
      <c r="CM121" s="1010"/>
      <c r="CN121" s="1010"/>
      <c r="CO121" s="1011"/>
      <c r="CP121" s="1019" t="s">
        <v>391</v>
      </c>
      <c r="CQ121" s="1020"/>
      <c r="CR121" s="1020"/>
      <c r="CS121" s="1020"/>
      <c r="CT121" s="1020"/>
      <c r="CU121" s="1020"/>
      <c r="CV121" s="1020"/>
      <c r="CW121" s="1020"/>
      <c r="CX121" s="1020"/>
      <c r="CY121" s="1020"/>
      <c r="CZ121" s="1020"/>
      <c r="DA121" s="1020"/>
      <c r="DB121" s="1020"/>
      <c r="DC121" s="1020"/>
      <c r="DD121" s="1020"/>
      <c r="DE121" s="1020"/>
      <c r="DF121" s="1021"/>
      <c r="DG121" s="925">
        <v>1054784</v>
      </c>
      <c r="DH121" s="926"/>
      <c r="DI121" s="926"/>
      <c r="DJ121" s="926"/>
      <c r="DK121" s="926"/>
      <c r="DL121" s="926">
        <v>779241</v>
      </c>
      <c r="DM121" s="926"/>
      <c r="DN121" s="926"/>
      <c r="DO121" s="926"/>
      <c r="DP121" s="926"/>
      <c r="DQ121" s="926">
        <v>588370</v>
      </c>
      <c r="DR121" s="926"/>
      <c r="DS121" s="926"/>
      <c r="DT121" s="926"/>
      <c r="DU121" s="926"/>
      <c r="DV121" s="927">
        <v>11.3</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9712092</v>
      </c>
      <c r="BR122" s="1000"/>
      <c r="BS122" s="1000"/>
      <c r="BT122" s="1000"/>
      <c r="BU122" s="1000"/>
      <c r="BV122" s="1000">
        <v>8954483</v>
      </c>
      <c r="BW122" s="1000"/>
      <c r="BX122" s="1000"/>
      <c r="BY122" s="1000"/>
      <c r="BZ122" s="1000"/>
      <c r="CA122" s="1000">
        <v>8872941</v>
      </c>
      <c r="CB122" s="1000"/>
      <c r="CC122" s="1000"/>
      <c r="CD122" s="1000"/>
      <c r="CE122" s="1000"/>
      <c r="CF122" s="1017">
        <v>170.8</v>
      </c>
      <c r="CG122" s="1018"/>
      <c r="CH122" s="1018"/>
      <c r="CI122" s="1018"/>
      <c r="CJ122" s="1018"/>
      <c r="CK122" s="1009"/>
      <c r="CL122" s="1010"/>
      <c r="CM122" s="1010"/>
      <c r="CN122" s="1010"/>
      <c r="CO122" s="1011"/>
      <c r="CP122" s="1019" t="s">
        <v>395</v>
      </c>
      <c r="CQ122" s="1020"/>
      <c r="CR122" s="1020"/>
      <c r="CS122" s="1020"/>
      <c r="CT122" s="1020"/>
      <c r="CU122" s="1020"/>
      <c r="CV122" s="1020"/>
      <c r="CW122" s="1020"/>
      <c r="CX122" s="1020"/>
      <c r="CY122" s="1020"/>
      <c r="CZ122" s="1020"/>
      <c r="DA122" s="1020"/>
      <c r="DB122" s="1020"/>
      <c r="DC122" s="1020"/>
      <c r="DD122" s="1020"/>
      <c r="DE122" s="1020"/>
      <c r="DF122" s="1021"/>
      <c r="DG122" s="925">
        <v>456214</v>
      </c>
      <c r="DH122" s="926"/>
      <c r="DI122" s="926"/>
      <c r="DJ122" s="926"/>
      <c r="DK122" s="926"/>
      <c r="DL122" s="926">
        <v>420235</v>
      </c>
      <c r="DM122" s="926"/>
      <c r="DN122" s="926"/>
      <c r="DO122" s="926"/>
      <c r="DP122" s="926"/>
      <c r="DQ122" s="926">
        <v>376873</v>
      </c>
      <c r="DR122" s="926"/>
      <c r="DS122" s="926"/>
      <c r="DT122" s="926"/>
      <c r="DU122" s="926"/>
      <c r="DV122" s="927">
        <v>7.3</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176</v>
      </c>
      <c r="BA123" s="251"/>
      <c r="BB123" s="251"/>
      <c r="BC123" s="251"/>
      <c r="BD123" s="251"/>
      <c r="BE123" s="251"/>
      <c r="BF123" s="251"/>
      <c r="BG123" s="251"/>
      <c r="BH123" s="251"/>
      <c r="BI123" s="251"/>
      <c r="BJ123" s="251"/>
      <c r="BK123" s="251"/>
      <c r="BL123" s="251"/>
      <c r="BM123" s="251"/>
      <c r="BN123" s="251"/>
      <c r="BO123" s="977" t="s">
        <v>453</v>
      </c>
      <c r="BP123" s="1005"/>
      <c r="BQ123" s="1063">
        <v>14739354</v>
      </c>
      <c r="BR123" s="1064"/>
      <c r="BS123" s="1064"/>
      <c r="BT123" s="1064"/>
      <c r="BU123" s="1064"/>
      <c r="BV123" s="1064">
        <v>14404510</v>
      </c>
      <c r="BW123" s="1064"/>
      <c r="BX123" s="1064"/>
      <c r="BY123" s="1064"/>
      <c r="BZ123" s="1064"/>
      <c r="CA123" s="1064">
        <v>14108622</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96958</v>
      </c>
      <c r="DH123" s="959"/>
      <c r="DI123" s="959"/>
      <c r="DJ123" s="959"/>
      <c r="DK123" s="960"/>
      <c r="DL123" s="961">
        <v>82389</v>
      </c>
      <c r="DM123" s="959"/>
      <c r="DN123" s="959"/>
      <c r="DO123" s="959"/>
      <c r="DP123" s="960"/>
      <c r="DQ123" s="961">
        <v>77093</v>
      </c>
      <c r="DR123" s="959"/>
      <c r="DS123" s="959"/>
      <c r="DT123" s="959"/>
      <c r="DU123" s="960"/>
      <c r="DV123" s="962">
        <v>1.5</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4.0999999999999996</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v>9900</v>
      </c>
      <c r="DM124" s="986"/>
      <c r="DN124" s="986"/>
      <c r="DO124" s="986"/>
      <c r="DP124" s="987"/>
      <c r="DQ124" s="985">
        <v>19100</v>
      </c>
      <c r="DR124" s="986"/>
      <c r="DS124" s="986"/>
      <c r="DT124" s="986"/>
      <c r="DU124" s="987"/>
      <c r="DV124" s="988">
        <v>0.4</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t="s">
        <v>122</v>
      </c>
      <c r="AB126" s="959"/>
      <c r="AC126" s="959"/>
      <c r="AD126" s="959"/>
      <c r="AE126" s="960"/>
      <c r="AF126" s="961" t="s">
        <v>122</v>
      </c>
      <c r="AG126" s="959"/>
      <c r="AH126" s="959"/>
      <c r="AI126" s="959"/>
      <c r="AJ126" s="960"/>
      <c r="AK126" s="961" t="s">
        <v>122</v>
      </c>
      <c r="AL126" s="959"/>
      <c r="AM126" s="959"/>
      <c r="AN126" s="959"/>
      <c r="AO126" s="960"/>
      <c r="AP126" s="962" t="s">
        <v>122</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42496</v>
      </c>
      <c r="AB128" s="1046"/>
      <c r="AC128" s="1046"/>
      <c r="AD128" s="1046"/>
      <c r="AE128" s="1047"/>
      <c r="AF128" s="1048">
        <v>39885</v>
      </c>
      <c r="AG128" s="1046"/>
      <c r="AH128" s="1046"/>
      <c r="AI128" s="1046"/>
      <c r="AJ128" s="1047"/>
      <c r="AK128" s="1048">
        <v>38092</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14.31</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6443353</v>
      </c>
      <c r="AB129" s="959"/>
      <c r="AC129" s="959"/>
      <c r="AD129" s="959"/>
      <c r="AE129" s="960"/>
      <c r="AF129" s="961">
        <v>6252133</v>
      </c>
      <c r="AG129" s="959"/>
      <c r="AH129" s="959"/>
      <c r="AI129" s="959"/>
      <c r="AJ129" s="960"/>
      <c r="AK129" s="961">
        <v>6295719</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19.309999999999999</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1118591</v>
      </c>
      <c r="AB130" s="959"/>
      <c r="AC130" s="959"/>
      <c r="AD130" s="959"/>
      <c r="AE130" s="960"/>
      <c r="AF130" s="961">
        <v>1115556</v>
      </c>
      <c r="AG130" s="959"/>
      <c r="AH130" s="959"/>
      <c r="AI130" s="959"/>
      <c r="AJ130" s="960"/>
      <c r="AK130" s="961">
        <v>1099407</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9.4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5324762</v>
      </c>
      <c r="AB131" s="986"/>
      <c r="AC131" s="986"/>
      <c r="AD131" s="986"/>
      <c r="AE131" s="987"/>
      <c r="AF131" s="985">
        <v>5136577</v>
      </c>
      <c r="AG131" s="986"/>
      <c r="AH131" s="986"/>
      <c r="AI131" s="986"/>
      <c r="AJ131" s="987"/>
      <c r="AK131" s="985">
        <v>5196312</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9.3125288980000001</v>
      </c>
      <c r="AB132" s="1097"/>
      <c r="AC132" s="1097"/>
      <c r="AD132" s="1097"/>
      <c r="AE132" s="1098"/>
      <c r="AF132" s="1099">
        <v>9.4724950099999994</v>
      </c>
      <c r="AG132" s="1097"/>
      <c r="AH132" s="1097"/>
      <c r="AI132" s="1097"/>
      <c r="AJ132" s="1098"/>
      <c r="AK132" s="1099">
        <v>9.7022657609999996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9.1999999999999993</v>
      </c>
      <c r="AB133" s="1080"/>
      <c r="AC133" s="1080"/>
      <c r="AD133" s="1080"/>
      <c r="AE133" s="1081"/>
      <c r="AF133" s="1079">
        <v>9.3000000000000007</v>
      </c>
      <c r="AG133" s="1080"/>
      <c r="AH133" s="1080"/>
      <c r="AI133" s="1080"/>
      <c r="AJ133" s="1081"/>
      <c r="AK133" s="1079">
        <v>9.4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sux+P8Kfe4ObNF7TTtJYU3z0rZ41yKRo/qBIhVwFBbZiTqKbNliMpHphfGtWs5sIOnMjnp5nzePm/cngHUfUUQ==" saltValue="gki7BndqGRzqOqVf6o2g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KhvxLU5qc4Ha1RTaUutVQh4sEZKxeXUO2OKrvtC/K36N65jcShAbY6VZp+rZS3OrA1Ju8gKVIRkWCg0ifKUWcg==" saltValue="A3wC2VuO2EbVuC5wHs5h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dvSPiEC5+NKtrabFZQRmNWsitMb3F3KMwHwCX6QyjA3jLMrPkE70lb25oUczZ4SzAn/aidui2X1T3o7SPWtOg==" saltValue="4DDKMStq0tG+VpMp16Ow7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1106727</v>
      </c>
      <c r="AP9" s="281">
        <v>70704</v>
      </c>
      <c r="AQ9" s="282">
        <v>121399</v>
      </c>
      <c r="AR9" s="283">
        <v>-41.8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229132</v>
      </c>
      <c r="AP10" s="284">
        <v>14638</v>
      </c>
      <c r="AQ10" s="285">
        <v>14890</v>
      </c>
      <c r="AR10" s="286">
        <v>-1.7</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258813</v>
      </c>
      <c r="AP11" s="284">
        <v>16534</v>
      </c>
      <c r="AQ11" s="285">
        <v>3495</v>
      </c>
      <c r="AR11" s="286">
        <v>373.1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142705</v>
      </c>
      <c r="AP13" s="284">
        <v>9117</v>
      </c>
      <c r="AQ13" s="285">
        <v>5676</v>
      </c>
      <c r="AR13" s="286">
        <v>60.6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33136</v>
      </c>
      <c r="AP14" s="284">
        <v>2117</v>
      </c>
      <c r="AQ14" s="285">
        <v>1839</v>
      </c>
      <c r="AR14" s="286">
        <v>15.1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-73235</v>
      </c>
      <c r="AP15" s="284">
        <v>-4679</v>
      </c>
      <c r="AQ15" s="285">
        <v>-7293</v>
      </c>
      <c r="AR15" s="286">
        <v>-35.799999999999997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176</v>
      </c>
      <c r="AL16" s="1120"/>
      <c r="AM16" s="1120"/>
      <c r="AN16" s="1121"/>
      <c r="AO16" s="284">
        <v>1697278</v>
      </c>
      <c r="AP16" s="284">
        <v>108431</v>
      </c>
      <c r="AQ16" s="285">
        <v>140006</v>
      </c>
      <c r="AR16" s="286">
        <v>-22.6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8.56</v>
      </c>
      <c r="AP21" s="298">
        <v>12.39</v>
      </c>
      <c r="AQ21" s="299">
        <v>-3.83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94.8</v>
      </c>
      <c r="AP22" s="303">
        <v>95.4</v>
      </c>
      <c r="AQ22" s="304">
        <v>-0.6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1040116</v>
      </c>
      <c r="AP32" s="312">
        <v>66448</v>
      </c>
      <c r="AQ32" s="313">
        <v>82032</v>
      </c>
      <c r="AR32" s="314">
        <v>-19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575052</v>
      </c>
      <c r="AP35" s="312">
        <v>36737</v>
      </c>
      <c r="AQ35" s="313">
        <v>19007</v>
      </c>
      <c r="AR35" s="314">
        <v>93.3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26491</v>
      </c>
      <c r="AP36" s="312">
        <v>1692</v>
      </c>
      <c r="AQ36" s="313">
        <v>3652</v>
      </c>
      <c r="AR36" s="314">
        <v>-53.7</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t="s">
        <v>491</v>
      </c>
      <c r="AP37" s="312" t="s">
        <v>491</v>
      </c>
      <c r="AQ37" s="313">
        <v>1064</v>
      </c>
      <c r="AR37" s="314" t="s">
        <v>491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t="s">
        <v>491</v>
      </c>
      <c r="AP38" s="315" t="s">
        <v>491</v>
      </c>
      <c r="AQ38" s="316">
        <v>6</v>
      </c>
      <c r="AR38" s="304" t="s">
        <v>491</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-38092</v>
      </c>
      <c r="AP39" s="312">
        <v>-2434</v>
      </c>
      <c r="AQ39" s="313">
        <v>-1926</v>
      </c>
      <c r="AR39" s="314">
        <v>26.4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-1099407</v>
      </c>
      <c r="AP40" s="312">
        <v>-70236</v>
      </c>
      <c r="AQ40" s="313">
        <v>-70284</v>
      </c>
      <c r="AR40" s="314">
        <v>-0.1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286</v>
      </c>
      <c r="AL41" s="1137"/>
      <c r="AM41" s="1137"/>
      <c r="AN41" s="1138"/>
      <c r="AO41" s="312">
        <v>504160</v>
      </c>
      <c r="AP41" s="312">
        <v>32209</v>
      </c>
      <c r="AQ41" s="313">
        <v>33551</v>
      </c>
      <c r="AR41" s="314">
        <v>-4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809136</v>
      </c>
      <c r="AN51" s="334">
        <v>47546</v>
      </c>
      <c r="AO51" s="335">
        <v>64.599999999999994</v>
      </c>
      <c r="AP51" s="336">
        <v>113347</v>
      </c>
      <c r="AQ51" s="337">
        <v>15.1</v>
      </c>
      <c r="AR51" s="338">
        <v>49.5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356770</v>
      </c>
      <c r="AN52" s="342">
        <v>20964</v>
      </c>
      <c r="AO52" s="343">
        <v>1.5</v>
      </c>
      <c r="AP52" s="344">
        <v>58728</v>
      </c>
      <c r="AQ52" s="345">
        <v>23.5</v>
      </c>
      <c r="AR52" s="346">
        <v>-22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538057</v>
      </c>
      <c r="AN53" s="334">
        <v>32260</v>
      </c>
      <c r="AO53" s="335">
        <v>-32.1</v>
      </c>
      <c r="AP53" s="336">
        <v>125418</v>
      </c>
      <c r="AQ53" s="337">
        <v>10.6</v>
      </c>
      <c r="AR53" s="338">
        <v>-42.7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316726</v>
      </c>
      <c r="AN54" s="342">
        <v>18990</v>
      </c>
      <c r="AO54" s="343">
        <v>-9.4</v>
      </c>
      <c r="AP54" s="344">
        <v>60445</v>
      </c>
      <c r="AQ54" s="345">
        <v>2.9</v>
      </c>
      <c r="AR54" s="346">
        <v>-12.3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626781</v>
      </c>
      <c r="AN55" s="334">
        <v>38246</v>
      </c>
      <c r="AO55" s="335">
        <v>18.600000000000001</v>
      </c>
      <c r="AP55" s="336">
        <v>108384</v>
      </c>
      <c r="AQ55" s="337">
        <v>-13.6</v>
      </c>
      <c r="AR55" s="338">
        <v>32.200000000000003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486301</v>
      </c>
      <c r="AN56" s="342">
        <v>29674</v>
      </c>
      <c r="AO56" s="343">
        <v>56.3</v>
      </c>
      <c r="AP56" s="344">
        <v>51153</v>
      </c>
      <c r="AQ56" s="345">
        <v>-15.4</v>
      </c>
      <c r="AR56" s="346">
        <v>71.7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619551</v>
      </c>
      <c r="AN57" s="334">
        <v>38510</v>
      </c>
      <c r="AO57" s="335">
        <v>0.7</v>
      </c>
      <c r="AP57" s="336">
        <v>80959</v>
      </c>
      <c r="AQ57" s="337">
        <v>-25.3</v>
      </c>
      <c r="AR57" s="338">
        <v>26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458945</v>
      </c>
      <c r="AN58" s="342">
        <v>28527</v>
      </c>
      <c r="AO58" s="343">
        <v>-3.9</v>
      </c>
      <c r="AP58" s="344">
        <v>43928</v>
      </c>
      <c r="AQ58" s="345">
        <v>-14.1</v>
      </c>
      <c r="AR58" s="346">
        <v>10.199999999999999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954997</v>
      </c>
      <c r="AN59" s="334">
        <v>61010</v>
      </c>
      <c r="AO59" s="335">
        <v>58.4</v>
      </c>
      <c r="AP59" s="336">
        <v>117242</v>
      </c>
      <c r="AQ59" s="337">
        <v>44.8</v>
      </c>
      <c r="AR59" s="338">
        <v>13.6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835000</v>
      </c>
      <c r="AN60" s="342">
        <v>53344</v>
      </c>
      <c r="AO60" s="343">
        <v>87</v>
      </c>
      <c r="AP60" s="344">
        <v>59234</v>
      </c>
      <c r="AQ60" s="345">
        <v>34.799999999999997</v>
      </c>
      <c r="AR60" s="346">
        <v>52.2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709704</v>
      </c>
      <c r="AN61" s="349">
        <v>43514</v>
      </c>
      <c r="AO61" s="350">
        <v>22</v>
      </c>
      <c r="AP61" s="351">
        <v>109070</v>
      </c>
      <c r="AQ61" s="352">
        <v>6.3</v>
      </c>
      <c r="AR61" s="338">
        <v>15.7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490748</v>
      </c>
      <c r="AN62" s="342">
        <v>30300</v>
      </c>
      <c r="AO62" s="343">
        <v>26.3</v>
      </c>
      <c r="AP62" s="344">
        <v>54698</v>
      </c>
      <c r="AQ62" s="345">
        <v>6.3</v>
      </c>
      <c r="AR62" s="346">
        <v>20</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A4++SgWGiF5yvwempAFVsBhomYbOyyepreM4XZxaRD5QVtT6Y4jaG8YmE3nkPImWEFiaIw6dH8Bu1rhdYSPxEQ==" saltValue="mvI7U9bjaDIZX8PtVTUnd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1" spans="125:125" ht="13.5" hidden="1" customHeight="1" x14ac:dyDescent="0.15">
      <c r="DU121" s="259"/>
    </row>
  </sheetData>
  <sheetProtection algorithmName="SHA-512" hashValue="pa4gt7NzAWszZp0k67MFA3DNEjCd0xyfIMuCB9e2JAtHyMQ+nWK9GwWveWEurBzjo1wmc9FB7ugedT0QrlYjdA==" saltValue="HwkkSwpC40WzjhnF3eok1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HWK7HTSBzrkYz/+g37H//JJRioQNBHmLVgPrTH07WfyudKmot188F3doyFZA8rnZSgiTHrfbG06bfahh+ZRccQ==" saltValue="Bz4AtGcefEwzPS3rEiEAD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32.450000000000003</v>
      </c>
      <c r="G47" s="12">
        <v>32.56</v>
      </c>
      <c r="H47" s="12">
        <v>39.119999999999997</v>
      </c>
      <c r="I47" s="12">
        <v>44.74</v>
      </c>
      <c r="J47" s="13">
        <v>36.35</v>
      </c>
    </row>
    <row r="48" spans="2:10" ht="57.75" customHeight="1" x14ac:dyDescent="0.15">
      <c r="B48" s="14"/>
      <c r="C48" s="1141" t="s">
        <v>4</v>
      </c>
      <c r="D48" s="1141"/>
      <c r="E48" s="1142"/>
      <c r="F48" s="15">
        <v>2.67</v>
      </c>
      <c r="G48" s="16">
        <v>3.61</v>
      </c>
      <c r="H48" s="16">
        <v>3.35</v>
      </c>
      <c r="I48" s="16">
        <v>2.74</v>
      </c>
      <c r="J48" s="17">
        <v>3.37</v>
      </c>
    </row>
    <row r="49" spans="2:10" ht="57.75" customHeight="1" thickBot="1" x14ac:dyDescent="0.2">
      <c r="B49" s="18"/>
      <c r="C49" s="1143" t="s">
        <v>5</v>
      </c>
      <c r="D49" s="1143"/>
      <c r="E49" s="1144"/>
      <c r="F49" s="19" t="s">
        <v>534</v>
      </c>
      <c r="G49" s="20" t="s">
        <v>535</v>
      </c>
      <c r="H49" s="20">
        <v>6.58</v>
      </c>
      <c r="I49" s="20">
        <v>2.11</v>
      </c>
      <c r="J49" s="21" t="s">
        <v>536</v>
      </c>
    </row>
    <row r="50" spans="2:10" x14ac:dyDescent="0.15"/>
  </sheetData>
  <sheetProtection algorithmName="SHA-512" hashValue="eYaAjWzEzCd3GSJip9qWwa8bU1ETw80BCVl4LdIEjlMTasO4wIDHavB05XW7MiM0D1Srl+0bUxxHbx8b+0uRGw==" saltValue="4Y6862vW84sqEKipKIwe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537</v>
      </c>
      <c r="D34" s="1151"/>
      <c r="E34" s="1152"/>
      <c r="F34" s="32" t="s">
        <v>538</v>
      </c>
      <c r="G34" s="33">
        <v>0</v>
      </c>
      <c r="H34" s="33">
        <v>0</v>
      </c>
      <c r="I34" s="33">
        <v>6.46</v>
      </c>
      <c r="J34" s="34">
        <v>6.52</v>
      </c>
      <c r="K34" s="22"/>
      <c r="L34" s="22"/>
      <c r="M34" s="22"/>
      <c r="N34" s="22"/>
      <c r="O34" s="22"/>
      <c r="P34" s="22"/>
    </row>
    <row r="35" spans="1:16" ht="39" customHeight="1" x14ac:dyDescent="0.15">
      <c r="A35" s="22"/>
      <c r="B35" s="35"/>
      <c r="C35" s="1145" t="s">
        <v>539</v>
      </c>
      <c r="D35" s="1146"/>
      <c r="E35" s="1147"/>
      <c r="F35" s="36">
        <v>2.64</v>
      </c>
      <c r="G35" s="37">
        <v>3.6</v>
      </c>
      <c r="H35" s="37">
        <v>3.33</v>
      </c>
      <c r="I35" s="37">
        <v>2.73</v>
      </c>
      <c r="J35" s="38">
        <v>3.33</v>
      </c>
      <c r="K35" s="22"/>
      <c r="L35" s="22"/>
      <c r="M35" s="22"/>
      <c r="N35" s="22"/>
      <c r="O35" s="22"/>
      <c r="P35" s="22"/>
    </row>
    <row r="36" spans="1:16" ht="39" customHeight="1" x14ac:dyDescent="0.15">
      <c r="A36" s="22"/>
      <c r="B36" s="35"/>
      <c r="C36" s="1145" t="s">
        <v>540</v>
      </c>
      <c r="D36" s="1146"/>
      <c r="E36" s="1147"/>
      <c r="F36" s="36">
        <v>2.5499999999999998</v>
      </c>
      <c r="G36" s="37">
        <v>2.11</v>
      </c>
      <c r="H36" s="37">
        <v>2.12</v>
      </c>
      <c r="I36" s="37">
        <v>2.12</v>
      </c>
      <c r="J36" s="38">
        <v>2.42</v>
      </c>
      <c r="K36" s="22"/>
      <c r="L36" s="22"/>
      <c r="M36" s="22"/>
      <c r="N36" s="22"/>
      <c r="O36" s="22"/>
      <c r="P36" s="22"/>
    </row>
    <row r="37" spans="1:16" ht="39" customHeight="1" x14ac:dyDescent="0.15">
      <c r="A37" s="22"/>
      <c r="B37" s="35"/>
      <c r="C37" s="1145" t="s">
        <v>541</v>
      </c>
      <c r="D37" s="1146"/>
      <c r="E37" s="1147"/>
      <c r="F37" s="36">
        <v>0.05</v>
      </c>
      <c r="G37" s="37">
        <v>0.04</v>
      </c>
      <c r="H37" s="37">
        <v>0.03</v>
      </c>
      <c r="I37" s="37">
        <v>0.03</v>
      </c>
      <c r="J37" s="38">
        <v>0.64</v>
      </c>
      <c r="K37" s="22"/>
      <c r="L37" s="22"/>
      <c r="M37" s="22"/>
      <c r="N37" s="22"/>
      <c r="O37" s="22"/>
      <c r="P37" s="22"/>
    </row>
    <row r="38" spans="1:16" ht="39" customHeight="1" x14ac:dyDescent="0.15">
      <c r="A38" s="22"/>
      <c r="B38" s="35"/>
      <c r="C38" s="1145" t="s">
        <v>542</v>
      </c>
      <c r="D38" s="1146"/>
      <c r="E38" s="1147"/>
      <c r="F38" s="36">
        <v>0.36</v>
      </c>
      <c r="G38" s="37">
        <v>0.15</v>
      </c>
      <c r="H38" s="37">
        <v>0.43</v>
      </c>
      <c r="I38" s="37">
        <v>0.27</v>
      </c>
      <c r="J38" s="38">
        <v>0.2</v>
      </c>
      <c r="K38" s="22"/>
      <c r="L38" s="22"/>
      <c r="M38" s="22"/>
      <c r="N38" s="22"/>
      <c r="O38" s="22"/>
      <c r="P38" s="22"/>
    </row>
    <row r="39" spans="1:16" ht="39" customHeight="1" x14ac:dyDescent="0.15">
      <c r="A39" s="22"/>
      <c r="B39" s="35"/>
      <c r="C39" s="1145" t="s">
        <v>543</v>
      </c>
      <c r="D39" s="1146"/>
      <c r="E39" s="1147"/>
      <c r="F39" s="36">
        <v>0.04</v>
      </c>
      <c r="G39" s="37">
        <v>0.04</v>
      </c>
      <c r="H39" s="37">
        <v>0.09</v>
      </c>
      <c r="I39" s="37">
        <v>0.12</v>
      </c>
      <c r="J39" s="38">
        <v>0.18</v>
      </c>
      <c r="K39" s="22"/>
      <c r="L39" s="22"/>
      <c r="M39" s="22"/>
      <c r="N39" s="22"/>
      <c r="O39" s="22"/>
      <c r="P39" s="22"/>
    </row>
    <row r="40" spans="1:16" ht="39" customHeight="1" x14ac:dyDescent="0.15">
      <c r="A40" s="22"/>
      <c r="B40" s="35"/>
      <c r="C40" s="1145" t="s">
        <v>544</v>
      </c>
      <c r="D40" s="1146"/>
      <c r="E40" s="1147"/>
      <c r="F40" s="36">
        <v>0.01</v>
      </c>
      <c r="G40" s="37">
        <v>0.02</v>
      </c>
      <c r="H40" s="37">
        <v>0.01</v>
      </c>
      <c r="I40" s="37">
        <v>0</v>
      </c>
      <c r="J40" s="38">
        <v>0.16</v>
      </c>
      <c r="K40" s="22"/>
      <c r="L40" s="22"/>
      <c r="M40" s="22"/>
      <c r="N40" s="22"/>
      <c r="O40" s="22"/>
      <c r="P40" s="22"/>
    </row>
    <row r="41" spans="1:16" ht="39" customHeight="1" x14ac:dyDescent="0.15">
      <c r="A41" s="22"/>
      <c r="B41" s="35"/>
      <c r="C41" s="1145" t="s">
        <v>545</v>
      </c>
      <c r="D41" s="1146"/>
      <c r="E41" s="1147"/>
      <c r="F41" s="36" t="s">
        <v>491</v>
      </c>
      <c r="G41" s="37" t="s">
        <v>491</v>
      </c>
      <c r="H41" s="37">
        <v>7.0000000000000007E-2</v>
      </c>
      <c r="I41" s="37">
        <v>0.18</v>
      </c>
      <c r="J41" s="38">
        <v>0.1</v>
      </c>
      <c r="K41" s="22"/>
      <c r="L41" s="22"/>
      <c r="M41" s="22"/>
      <c r="N41" s="22"/>
      <c r="O41" s="22"/>
      <c r="P41" s="22"/>
    </row>
    <row r="42" spans="1:16" ht="39" customHeight="1" x14ac:dyDescent="0.15">
      <c r="A42" s="22"/>
      <c r="B42" s="39"/>
      <c r="C42" s="1145" t="s">
        <v>546</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547</v>
      </c>
      <c r="D43" s="1149"/>
      <c r="E43" s="1150"/>
      <c r="F43" s="41">
        <v>0.06</v>
      </c>
      <c r="G43" s="42">
        <v>0.02</v>
      </c>
      <c r="H43" s="42">
        <v>0.14000000000000001</v>
      </c>
      <c r="I43" s="42">
        <v>0.12</v>
      </c>
      <c r="J43" s="43">
        <v>0.13</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pn/T6EPzjNXdS0RSW+eL8E4houPZ6SzFsm4i2orObxTAeDPWikJhvBpv6Il09bRjRehipvtL0QMbRmjGh0NXA==" saltValue="jh0dUP96UVlAFb0Qd+iR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1054</v>
      </c>
      <c r="L45" s="60">
        <v>1026</v>
      </c>
      <c r="M45" s="60">
        <v>1034</v>
      </c>
      <c r="N45" s="60">
        <v>1054</v>
      </c>
      <c r="O45" s="61">
        <v>1040</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548</v>
      </c>
      <c r="L48" s="64">
        <v>577</v>
      </c>
      <c r="M48" s="64">
        <v>604</v>
      </c>
      <c r="N48" s="64">
        <v>566</v>
      </c>
      <c r="O48" s="65">
        <v>575</v>
      </c>
      <c r="P48" s="48"/>
      <c r="Q48" s="48"/>
      <c r="R48" s="48"/>
      <c r="S48" s="48"/>
      <c r="T48" s="48"/>
      <c r="U48" s="48"/>
    </row>
    <row r="49" spans="1:21" ht="30.75" customHeight="1" x14ac:dyDescent="0.15">
      <c r="A49" s="48"/>
      <c r="B49" s="1155"/>
      <c r="C49" s="1156"/>
      <c r="D49" s="62"/>
      <c r="E49" s="1161" t="s">
        <v>14</v>
      </c>
      <c r="F49" s="1161"/>
      <c r="G49" s="1161"/>
      <c r="H49" s="1161"/>
      <c r="I49" s="1161"/>
      <c r="J49" s="1162"/>
      <c r="K49" s="63">
        <v>21</v>
      </c>
      <c r="L49" s="64">
        <v>18</v>
      </c>
      <c r="M49" s="64">
        <v>19</v>
      </c>
      <c r="N49" s="64">
        <v>22</v>
      </c>
      <c r="O49" s="65">
        <v>26</v>
      </c>
      <c r="P49" s="48"/>
      <c r="Q49" s="48"/>
      <c r="R49" s="48"/>
      <c r="S49" s="48"/>
      <c r="T49" s="48"/>
      <c r="U49" s="48"/>
    </row>
    <row r="50" spans="1:21" ht="30.75" customHeight="1" x14ac:dyDescent="0.15">
      <c r="A50" s="48"/>
      <c r="B50" s="1155"/>
      <c r="C50" s="1156"/>
      <c r="D50" s="62"/>
      <c r="E50" s="1161" t="s">
        <v>15</v>
      </c>
      <c r="F50" s="1161"/>
      <c r="G50" s="1161"/>
      <c r="H50" s="1161"/>
      <c r="I50" s="1161"/>
      <c r="J50" s="1162"/>
      <c r="K50" s="63" t="s">
        <v>491</v>
      </c>
      <c r="L50" s="64" t="s">
        <v>491</v>
      </c>
      <c r="M50" s="64" t="s">
        <v>491</v>
      </c>
      <c r="N50" s="64" t="s">
        <v>491</v>
      </c>
      <c r="O50" s="65" t="s">
        <v>491</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491</v>
      </c>
      <c r="L51" s="64" t="s">
        <v>491</v>
      </c>
      <c r="M51" s="64" t="s">
        <v>491</v>
      </c>
      <c r="N51" s="64" t="s">
        <v>491</v>
      </c>
      <c r="O51" s="65" t="s">
        <v>491</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1177</v>
      </c>
      <c r="L52" s="64">
        <v>1153</v>
      </c>
      <c r="M52" s="64">
        <v>1160</v>
      </c>
      <c r="N52" s="64">
        <v>1156</v>
      </c>
      <c r="O52" s="65">
        <v>1137</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446</v>
      </c>
      <c r="L53" s="69">
        <v>468</v>
      </c>
      <c r="M53" s="69">
        <v>497</v>
      </c>
      <c r="N53" s="69">
        <v>486</v>
      </c>
      <c r="O53" s="70">
        <v>504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oro/5+/p1l6BClqJjIwdVzlygW7LGMdy6DBvI0xM0sY6friVKEIRqh45QzOgFRNHmQtmbYxgWtMYAi1un3gXDA==" saltValue="tCYJQY3Umt2j3RHWe3NvV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10938</v>
      </c>
      <c r="J41" s="356">
        <v>10633</v>
      </c>
      <c r="K41" s="356">
        <v>10171</v>
      </c>
      <c r="L41" s="356">
        <v>9554</v>
      </c>
      <c r="M41" s="357">
        <v>9089</v>
      </c>
    </row>
    <row r="42" spans="2:13" ht="27.75" customHeight="1" x14ac:dyDescent="0.15">
      <c r="B42" s="1186"/>
      <c r="C42" s="1187"/>
      <c r="D42" s="106"/>
      <c r="E42" s="1192" t="s">
        <v>32</v>
      </c>
      <c r="F42" s="1192"/>
      <c r="G42" s="1192"/>
      <c r="H42" s="1193"/>
      <c r="I42" s="358" t="s">
        <v>491</v>
      </c>
      <c r="J42" s="359" t="s">
        <v>491</v>
      </c>
      <c r="K42" s="359" t="s">
        <v>491</v>
      </c>
      <c r="L42" s="359" t="s">
        <v>491</v>
      </c>
      <c r="M42" s="360" t="s">
        <v>491</v>
      </c>
    </row>
    <row r="43" spans="2:13" ht="27.75" customHeight="1" x14ac:dyDescent="0.15">
      <c r="B43" s="1186"/>
      <c r="C43" s="1187"/>
      <c r="D43" s="106"/>
      <c r="E43" s="1192" t="s">
        <v>33</v>
      </c>
      <c r="F43" s="1192"/>
      <c r="G43" s="1192"/>
      <c r="H43" s="1193"/>
      <c r="I43" s="358">
        <v>4067</v>
      </c>
      <c r="J43" s="359">
        <v>3772</v>
      </c>
      <c r="K43" s="359">
        <v>3528</v>
      </c>
      <c r="L43" s="359">
        <v>3137</v>
      </c>
      <c r="M43" s="360">
        <v>2816</v>
      </c>
    </row>
    <row r="44" spans="2:13" ht="27.75" customHeight="1" x14ac:dyDescent="0.15">
      <c r="B44" s="1186"/>
      <c r="C44" s="1187"/>
      <c r="D44" s="106"/>
      <c r="E44" s="1192" t="s">
        <v>34</v>
      </c>
      <c r="F44" s="1192"/>
      <c r="G44" s="1192"/>
      <c r="H44" s="1193"/>
      <c r="I44" s="358">
        <v>228</v>
      </c>
      <c r="J44" s="359">
        <v>421</v>
      </c>
      <c r="K44" s="359">
        <v>411</v>
      </c>
      <c r="L44" s="359">
        <v>387</v>
      </c>
      <c r="M44" s="360">
        <v>366</v>
      </c>
    </row>
    <row r="45" spans="2:13" ht="27.75" customHeight="1" x14ac:dyDescent="0.15">
      <c r="B45" s="1186"/>
      <c r="C45" s="1187"/>
      <c r="D45" s="106"/>
      <c r="E45" s="1192" t="s">
        <v>35</v>
      </c>
      <c r="F45" s="1192"/>
      <c r="G45" s="1192"/>
      <c r="H45" s="1193"/>
      <c r="I45" s="358">
        <v>939</v>
      </c>
      <c r="J45" s="359">
        <v>904</v>
      </c>
      <c r="K45" s="359">
        <v>852</v>
      </c>
      <c r="L45" s="359">
        <v>901</v>
      </c>
      <c r="M45" s="360">
        <v>902</v>
      </c>
    </row>
    <row r="46" spans="2:13" ht="27.75" customHeight="1" x14ac:dyDescent="0.15">
      <c r="B46" s="1186"/>
      <c r="C46" s="1187"/>
      <c r="D46" s="107"/>
      <c r="E46" s="1192" t="s">
        <v>36</v>
      </c>
      <c r="F46" s="1192"/>
      <c r="G46" s="1192"/>
      <c r="H46" s="1193"/>
      <c r="I46" s="358" t="s">
        <v>491</v>
      </c>
      <c r="J46" s="359" t="s">
        <v>491</v>
      </c>
      <c r="K46" s="359" t="s">
        <v>491</v>
      </c>
      <c r="L46" s="359" t="s">
        <v>491</v>
      </c>
      <c r="M46" s="360" t="s">
        <v>491</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3654</v>
      </c>
      <c r="J50" s="359">
        <v>3849</v>
      </c>
      <c r="K50" s="359">
        <v>4646</v>
      </c>
      <c r="L50" s="359">
        <v>5107</v>
      </c>
      <c r="M50" s="360">
        <v>4939</v>
      </c>
    </row>
    <row r="51" spans="2:13" ht="27.75" customHeight="1" x14ac:dyDescent="0.15">
      <c r="B51" s="1186"/>
      <c r="C51" s="1187"/>
      <c r="D51" s="106"/>
      <c r="E51" s="1192" t="s">
        <v>42</v>
      </c>
      <c r="F51" s="1192"/>
      <c r="G51" s="1192"/>
      <c r="H51" s="1193"/>
      <c r="I51" s="358">
        <v>479</v>
      </c>
      <c r="J51" s="359">
        <v>419</v>
      </c>
      <c r="K51" s="359">
        <v>382</v>
      </c>
      <c r="L51" s="359">
        <v>343</v>
      </c>
      <c r="M51" s="360">
        <v>297</v>
      </c>
    </row>
    <row r="52" spans="2:13" ht="27.75" customHeight="1" x14ac:dyDescent="0.15">
      <c r="B52" s="1188"/>
      <c r="C52" s="1189"/>
      <c r="D52" s="106"/>
      <c r="E52" s="1192" t="s">
        <v>43</v>
      </c>
      <c r="F52" s="1192"/>
      <c r="G52" s="1192"/>
      <c r="H52" s="1193"/>
      <c r="I52" s="358">
        <v>10751</v>
      </c>
      <c r="J52" s="359">
        <v>10504</v>
      </c>
      <c r="K52" s="359">
        <v>9712</v>
      </c>
      <c r="L52" s="359">
        <v>8954</v>
      </c>
      <c r="M52" s="360">
        <v>8873</v>
      </c>
    </row>
    <row r="53" spans="2:13" ht="27.75" customHeight="1" thickBot="1" x14ac:dyDescent="0.2">
      <c r="B53" s="1199" t="s">
        <v>19</v>
      </c>
      <c r="C53" s="1200"/>
      <c r="D53" s="110"/>
      <c r="E53" s="1201" t="s">
        <v>44</v>
      </c>
      <c r="F53" s="1201"/>
      <c r="G53" s="1201"/>
      <c r="H53" s="1202"/>
      <c r="I53" s="361">
        <v>1287</v>
      </c>
      <c r="J53" s="362">
        <v>958</v>
      </c>
      <c r="K53" s="362">
        <v>223</v>
      </c>
      <c r="L53" s="362">
        <v>-426</v>
      </c>
      <c r="M53" s="363">
        <v>-936</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C5hMUNC7AX4U/3tPKfr05a/IvPQefpNWqAiEv2fAf0o47/sGhFHyJGG/y78Gac+Ln+nvi4grFqU7rxMblcfXg==" saltValue="GQqYQgrDGEAtOdofOg0f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2521</v>
      </c>
      <c r="G55" s="122">
        <v>2797</v>
      </c>
      <c r="H55" s="123">
        <v>2289</v>
      </c>
    </row>
    <row r="56" spans="2:8" ht="52.5" customHeight="1" x14ac:dyDescent="0.15">
      <c r="B56" s="124"/>
      <c r="C56" s="1213" t="s">
        <v>47</v>
      </c>
      <c r="D56" s="1213"/>
      <c r="E56" s="1214"/>
      <c r="F56" s="125">
        <v>675</v>
      </c>
      <c r="G56" s="125">
        <v>675</v>
      </c>
      <c r="H56" s="126">
        <v>699</v>
      </c>
    </row>
    <row r="57" spans="2:8" ht="53.25" customHeight="1" x14ac:dyDescent="0.15">
      <c r="B57" s="124"/>
      <c r="C57" s="1215" t="s">
        <v>48</v>
      </c>
      <c r="D57" s="1215"/>
      <c r="E57" s="1216"/>
      <c r="F57" s="127">
        <v>1910</v>
      </c>
      <c r="G57" s="127">
        <v>2056</v>
      </c>
      <c r="H57" s="128">
        <v>2045</v>
      </c>
    </row>
    <row r="58" spans="2:8" ht="45.75" customHeight="1" x14ac:dyDescent="0.15">
      <c r="B58" s="129"/>
      <c r="C58" s="1203" t="s">
        <v>563</v>
      </c>
      <c r="D58" s="1204"/>
      <c r="E58" s="1205"/>
      <c r="F58" s="130">
        <v>1008</v>
      </c>
      <c r="G58" s="130">
        <v>1019</v>
      </c>
      <c r="H58" s="131">
        <v>845</v>
      </c>
    </row>
    <row r="59" spans="2:8" ht="45.75" customHeight="1" x14ac:dyDescent="0.15">
      <c r="B59" s="129"/>
      <c r="C59" s="1203" t="s">
        <v>564</v>
      </c>
      <c r="D59" s="1204"/>
      <c r="E59" s="1205"/>
      <c r="F59" s="130">
        <v>290</v>
      </c>
      <c r="G59" s="130">
        <v>370</v>
      </c>
      <c r="H59" s="131">
        <v>510</v>
      </c>
    </row>
    <row r="60" spans="2:8" ht="45.75" customHeight="1" x14ac:dyDescent="0.15">
      <c r="B60" s="129"/>
      <c r="C60" s="1203" t="s">
        <v>565</v>
      </c>
      <c r="D60" s="1204"/>
      <c r="E60" s="1205"/>
      <c r="F60" s="130">
        <v>337</v>
      </c>
      <c r="G60" s="130">
        <v>366</v>
      </c>
      <c r="H60" s="131">
        <v>374</v>
      </c>
    </row>
    <row r="61" spans="2:8" ht="45.75" customHeight="1" x14ac:dyDescent="0.15">
      <c r="B61" s="129"/>
      <c r="C61" s="1203" t="s">
        <v>566</v>
      </c>
      <c r="D61" s="1204"/>
      <c r="E61" s="1205"/>
      <c r="F61" s="130">
        <v>176</v>
      </c>
      <c r="G61" s="130">
        <v>187</v>
      </c>
      <c r="H61" s="131">
        <v>198</v>
      </c>
    </row>
    <row r="62" spans="2:8" ht="45.75" customHeight="1" thickBot="1" x14ac:dyDescent="0.2">
      <c r="B62" s="132"/>
      <c r="C62" s="1206" t="s">
        <v>567</v>
      </c>
      <c r="D62" s="1207"/>
      <c r="E62" s="1208"/>
      <c r="F62" s="133">
        <v>37</v>
      </c>
      <c r="G62" s="133">
        <v>54</v>
      </c>
      <c r="H62" s="134">
        <v>64</v>
      </c>
    </row>
    <row r="63" spans="2:8" ht="52.5" customHeight="1" thickBot="1" x14ac:dyDescent="0.2">
      <c r="B63" s="135"/>
      <c r="C63" s="1209" t="s">
        <v>49</v>
      </c>
      <c r="D63" s="1209"/>
      <c r="E63" s="1210"/>
      <c r="F63" s="136">
        <v>5106</v>
      </c>
      <c r="G63" s="136">
        <v>5528</v>
      </c>
      <c r="H63" s="137">
        <v>5032</v>
      </c>
    </row>
    <row r="64" spans="2:8" x14ac:dyDescent="0.15"/>
  </sheetData>
  <sheetProtection algorithmName="SHA-512" hashValue="kuWyuJoSr2U6uVW9VvIDJCqQEyC1qxuteO54dRSj/9GUYWvsdWXhgP10jv682Hze/rxfgJznw0fjjfyudBeHqQ==" saltValue="/9pwIktWa1OHI3caUZNx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47546</v>
      </c>
      <c r="E3" s="156"/>
      <c r="F3" s="157">
        <v>113347</v>
      </c>
      <c r="G3" s="158"/>
      <c r="H3" s="159"/>
    </row>
    <row r="4" spans="1:8" x14ac:dyDescent="0.15">
      <c r="A4" s="160"/>
      <c r="B4" s="161"/>
      <c r="C4" s="162"/>
      <c r="D4" s="163">
        <v>20964</v>
      </c>
      <c r="E4" s="164"/>
      <c r="F4" s="165">
        <v>58728</v>
      </c>
      <c r="G4" s="166"/>
      <c r="H4" s="167"/>
    </row>
    <row r="5" spans="1:8" x14ac:dyDescent="0.15">
      <c r="A5" s="148" t="s">
        <v>523</v>
      </c>
      <c r="B5" s="153"/>
      <c r="C5" s="154"/>
      <c r="D5" s="155">
        <v>32260</v>
      </c>
      <c r="E5" s="156"/>
      <c r="F5" s="157">
        <v>125418</v>
      </c>
      <c r="G5" s="158"/>
      <c r="H5" s="159"/>
    </row>
    <row r="6" spans="1:8" x14ac:dyDescent="0.15">
      <c r="A6" s="160"/>
      <c r="B6" s="161"/>
      <c r="C6" s="162"/>
      <c r="D6" s="163">
        <v>18990</v>
      </c>
      <c r="E6" s="164"/>
      <c r="F6" s="165">
        <v>60445</v>
      </c>
      <c r="G6" s="166"/>
      <c r="H6" s="167"/>
    </row>
    <row r="7" spans="1:8" x14ac:dyDescent="0.15">
      <c r="A7" s="148" t="s">
        <v>524</v>
      </c>
      <c r="B7" s="153"/>
      <c r="C7" s="154"/>
      <c r="D7" s="155">
        <v>38246</v>
      </c>
      <c r="E7" s="156"/>
      <c r="F7" s="157">
        <v>108384</v>
      </c>
      <c r="G7" s="158"/>
      <c r="H7" s="159"/>
    </row>
    <row r="8" spans="1:8" x14ac:dyDescent="0.15">
      <c r="A8" s="160"/>
      <c r="B8" s="161"/>
      <c r="C8" s="162"/>
      <c r="D8" s="163">
        <v>29674</v>
      </c>
      <c r="E8" s="164"/>
      <c r="F8" s="165">
        <v>51153</v>
      </c>
      <c r="G8" s="166"/>
      <c r="H8" s="167"/>
    </row>
    <row r="9" spans="1:8" x14ac:dyDescent="0.15">
      <c r="A9" s="148" t="s">
        <v>525</v>
      </c>
      <c r="B9" s="153"/>
      <c r="C9" s="154"/>
      <c r="D9" s="155">
        <v>38510</v>
      </c>
      <c r="E9" s="156"/>
      <c r="F9" s="157">
        <v>80959</v>
      </c>
      <c r="G9" s="158"/>
      <c r="H9" s="159"/>
    </row>
    <row r="10" spans="1:8" x14ac:dyDescent="0.15">
      <c r="A10" s="160"/>
      <c r="B10" s="161"/>
      <c r="C10" s="162"/>
      <c r="D10" s="163">
        <v>28527</v>
      </c>
      <c r="E10" s="164"/>
      <c r="F10" s="165">
        <v>43928</v>
      </c>
      <c r="G10" s="166"/>
      <c r="H10" s="167"/>
    </row>
    <row r="11" spans="1:8" x14ac:dyDescent="0.15">
      <c r="A11" s="148" t="s">
        <v>526</v>
      </c>
      <c r="B11" s="153"/>
      <c r="C11" s="154"/>
      <c r="D11" s="155">
        <v>61010</v>
      </c>
      <c r="E11" s="156"/>
      <c r="F11" s="157">
        <v>117242</v>
      </c>
      <c r="G11" s="158"/>
      <c r="H11" s="159"/>
    </row>
    <row r="12" spans="1:8" x14ac:dyDescent="0.15">
      <c r="A12" s="160"/>
      <c r="B12" s="161"/>
      <c r="C12" s="168"/>
      <c r="D12" s="163">
        <v>53344</v>
      </c>
      <c r="E12" s="164"/>
      <c r="F12" s="165">
        <v>59234</v>
      </c>
      <c r="G12" s="166"/>
      <c r="H12" s="167"/>
    </row>
    <row r="13" spans="1:8" x14ac:dyDescent="0.15">
      <c r="A13" s="148"/>
      <c r="B13" s="153"/>
      <c r="C13" s="169"/>
      <c r="D13" s="170">
        <v>43514</v>
      </c>
      <c r="E13" s="171"/>
      <c r="F13" s="172">
        <v>109070</v>
      </c>
      <c r="G13" s="173"/>
      <c r="H13" s="159"/>
    </row>
    <row r="14" spans="1:8" x14ac:dyDescent="0.15">
      <c r="A14" s="160"/>
      <c r="B14" s="161"/>
      <c r="C14" s="162"/>
      <c r="D14" s="163">
        <v>30300</v>
      </c>
      <c r="E14" s="164"/>
      <c r="F14" s="165">
        <v>54698</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2.67</v>
      </c>
      <c r="C19" s="174">
        <f>ROUND(VALUE(SUBSTITUTE(実質収支比率等に係る経年分析!G$48,"▲","-")),2)</f>
        <v>3.61</v>
      </c>
      <c r="D19" s="174">
        <f>ROUND(VALUE(SUBSTITUTE(実質収支比率等に係る経年分析!H$48,"▲","-")),2)</f>
        <v>3.35</v>
      </c>
      <c r="E19" s="174">
        <f>ROUND(VALUE(SUBSTITUTE(実質収支比率等に係る経年分析!I$48,"▲","-")),2)</f>
        <v>2.74</v>
      </c>
      <c r="F19" s="174">
        <f>ROUND(VALUE(SUBSTITUTE(実質収支比率等に係る経年分析!J$48,"▲","-")),2)</f>
        <v>3.37</v>
      </c>
    </row>
    <row r="20" spans="1:11" x14ac:dyDescent="0.15">
      <c r="A20" s="174" t="s">
        <v>53</v>
      </c>
      <c r="B20" s="174">
        <f>ROUND(VALUE(SUBSTITUTE(実質収支比率等に係る経年分析!F$47,"▲","-")),2)</f>
        <v>32.450000000000003</v>
      </c>
      <c r="C20" s="174">
        <f>ROUND(VALUE(SUBSTITUTE(実質収支比率等に係る経年分析!G$47,"▲","-")),2)</f>
        <v>32.56</v>
      </c>
      <c r="D20" s="174">
        <f>ROUND(VALUE(SUBSTITUTE(実質収支比率等に係る経年分析!H$47,"▲","-")),2)</f>
        <v>39.119999999999997</v>
      </c>
      <c r="E20" s="174">
        <f>ROUND(VALUE(SUBSTITUTE(実質収支比率等に係る経年分析!I$47,"▲","-")),2)</f>
        <v>44.74</v>
      </c>
      <c r="F20" s="174">
        <f>ROUND(VALUE(SUBSTITUTE(実質収支比率等に係る経年分析!J$47,"▲","-")),2)</f>
        <v>36.35</v>
      </c>
    </row>
    <row r="21" spans="1:11" x14ac:dyDescent="0.15">
      <c r="A21" s="174" t="s">
        <v>54</v>
      </c>
      <c r="B21" s="174">
        <f>IF(ISNUMBER(VALUE(SUBSTITUTE(実質収支比率等に係る経年分析!F$49,"▲","-"))),ROUND(VALUE(SUBSTITUTE(実質収支比率等に係る経年分析!F$49,"▲","-")),2),NA())</f>
        <v>-4.34</v>
      </c>
      <c r="C21" s="174">
        <f>IF(ISNUMBER(VALUE(SUBSTITUTE(実質収支比率等に係る経年分析!G$49,"▲","-"))),ROUND(VALUE(SUBSTITUTE(実質収支比率等に係る経年分析!G$49,"▲","-")),2),NA())</f>
        <v>-0.22</v>
      </c>
      <c r="D21" s="174">
        <f>IF(ISNUMBER(VALUE(SUBSTITUTE(実質収支比率等に係る経年分析!H$49,"▲","-"))),ROUND(VALUE(SUBSTITUTE(実質収支比率等に係る経年分析!H$49,"▲","-")),2),NA())</f>
        <v>6.58</v>
      </c>
      <c r="E21" s="174">
        <f>IF(ISNUMBER(VALUE(SUBSTITUTE(実質収支比率等に係る経年分析!I$49,"▲","-"))),ROUND(VALUE(SUBSTITUTE(実質収支比率等に係る経年分析!I$49,"▲","-")),2),NA())</f>
        <v>2.11</v>
      </c>
      <c r="F21" s="174">
        <f>IF(ISNUMBER(VALUE(SUBSTITUTE(実質収支比率等に係る経年分析!J$49,"▲","-"))),ROUND(VALUE(SUBSTITUTE(実質収支比率等に係る経年分析!J$49,"▲","-")),2),NA())</f>
        <v>-7.43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0.14000000000000001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0.13</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五戸町浄化槽事業特別会計</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7.0000000000000007E-2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0.18</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五戸町農業集落排水処理施設事業特別会計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0.02</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0.16</v>
      </c>
    </row>
    <row r="31" spans="1:11" x14ac:dyDescent="0.15">
      <c r="A31" s="175" t="str">
        <f>IF(連結実質赤字比率に係る赤字・黒字の構成分析!C$39="",NA(),連結実質赤字比率に係る赤字・黒字の構成分析!C$39)</f>
        <v>五戸町後期高齢者医療特別会計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0.04</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0.18</v>
      </c>
    </row>
    <row r="32" spans="1:11" x14ac:dyDescent="0.15">
      <c r="A32" s="175" t="str">
        <f>IF(連結実質赤字比率に係る赤字・黒字の構成分析!C$38="",NA(),連結実質赤字比率に係る赤字・黒字の構成分析!C$38)</f>
        <v>五戸町国民健康保険特別会計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0.15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0.43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0.27</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v>
      </c>
    </row>
    <row r="33" spans="1:16" x14ac:dyDescent="0.15">
      <c r="A33" s="175" t="str">
        <f>IF(連結実質赤字比率に係る赤字・黒字の構成分析!C$37="",NA(),連結実質赤字比率に係る赤字・黒字の構成分析!C$37)</f>
        <v>五戸町下水道事業特別会計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15">
      <c r="A34" s="175" t="str">
        <f>IF(連結実質赤字比率に係る赤字・黒字の構成分析!C$36="",NA(),連結実質赤字比率に係る赤字・黒字の構成分析!C$36)</f>
        <v>五戸町介護保険特別会計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2.5499999999999998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2.12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2.42</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2.64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3.33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2.73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3.33</v>
      </c>
    </row>
    <row r="36" spans="1:16" x14ac:dyDescent="0.15">
      <c r="A36" s="175" t="str">
        <f>IF(連結実質赤字比率に係る赤字・黒字の構成分析!C$34="",NA(),連結実質赤字比率に係る赤字・黒字の構成分析!C$34)</f>
        <v>五戸町病院事業会計</v>
      </c>
      <c r="B36" s="175">
        <f>IF(ROUND(VALUE(SUBSTITUTE(連結実質赤字比率に係る赤字・黒字の構成分析!F$34,"▲", "-")), 2) &lt; 0, ABS(ROUND(VALUE(SUBSTITUTE(連結実質赤字比率に係る赤字・黒字の構成分析!F$34,"▲", "-")), 2)), NA())</f>
        <v>0.12</v>
      </c>
      <c r="C36" s="175" t="e">
        <f>IF(ROUND(VALUE(SUBSTITUTE(連結実質赤字比率に係る赤字・黒字の構成分析!F$34,"▲", "-")), 2) &gt;= 0, ABS(ROUND(VALUE(SUBSTITUTE(連結実質赤字比率に係る赤字・黒字の構成分析!F$34,"▲", "-")), 2)), NA())</f>
        <v>#N/A</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0</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0</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6.46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6.52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1177</v>
      </c>
      <c r="E42" s="176"/>
      <c r="F42" s="176"/>
      <c r="G42" s="176">
        <f>'実質公債費比率（分子）の構造'!L$52</f>
        <v>1153</v>
      </c>
      <c r="H42" s="176"/>
      <c r="I42" s="176"/>
      <c r="J42" s="176">
        <f>'実質公債費比率（分子）の構造'!M$52</f>
        <v>1160</v>
      </c>
      <c r="K42" s="176"/>
      <c r="L42" s="176"/>
      <c r="M42" s="176">
        <f>'実質公債費比率（分子）の構造'!N$52</f>
        <v>1156</v>
      </c>
      <c r="N42" s="176"/>
      <c r="O42" s="176"/>
      <c r="P42" s="176">
        <f>'実質公債費比率（分子）の構造'!O$52</f>
        <v>1137</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21</v>
      </c>
      <c r="C45" s="176"/>
      <c r="D45" s="176"/>
      <c r="E45" s="176">
        <f>'実質公債費比率（分子）の構造'!L$49</f>
        <v>18</v>
      </c>
      <c r="F45" s="176"/>
      <c r="G45" s="176"/>
      <c r="H45" s="176">
        <f>'実質公債費比率（分子）の構造'!M$49</f>
        <v>19</v>
      </c>
      <c r="I45" s="176"/>
      <c r="J45" s="176"/>
      <c r="K45" s="176">
        <f>'実質公債費比率（分子）の構造'!N$49</f>
        <v>22</v>
      </c>
      <c r="L45" s="176"/>
      <c r="M45" s="176"/>
      <c r="N45" s="176">
        <f>'実質公債費比率（分子）の構造'!O$49</f>
        <v>26</v>
      </c>
      <c r="O45" s="176"/>
      <c r="P45" s="176"/>
    </row>
    <row r="46" spans="1:16" x14ac:dyDescent="0.15">
      <c r="A46" s="176" t="s">
        <v>64</v>
      </c>
      <c r="B46" s="176">
        <f>'実質公債費比率（分子）の構造'!K$48</f>
        <v>548</v>
      </c>
      <c r="C46" s="176"/>
      <c r="D46" s="176"/>
      <c r="E46" s="176">
        <f>'実質公債費比率（分子）の構造'!L$48</f>
        <v>577</v>
      </c>
      <c r="F46" s="176"/>
      <c r="G46" s="176"/>
      <c r="H46" s="176">
        <f>'実質公債費比率（分子）の構造'!M$48</f>
        <v>604</v>
      </c>
      <c r="I46" s="176"/>
      <c r="J46" s="176"/>
      <c r="K46" s="176">
        <f>'実質公債費比率（分子）の構造'!N$48</f>
        <v>566</v>
      </c>
      <c r="L46" s="176"/>
      <c r="M46" s="176"/>
      <c r="N46" s="176">
        <f>'実質公債費比率（分子）の構造'!O$48</f>
        <v>575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1054</v>
      </c>
      <c r="C49" s="176"/>
      <c r="D49" s="176"/>
      <c r="E49" s="176">
        <f>'実質公債費比率（分子）の構造'!L$45</f>
        <v>1026</v>
      </c>
      <c r="F49" s="176"/>
      <c r="G49" s="176"/>
      <c r="H49" s="176">
        <f>'実質公債費比率（分子）の構造'!M$45</f>
        <v>1034</v>
      </c>
      <c r="I49" s="176"/>
      <c r="J49" s="176"/>
      <c r="K49" s="176">
        <f>'実質公債費比率（分子）の構造'!N$45</f>
        <v>1054</v>
      </c>
      <c r="L49" s="176"/>
      <c r="M49" s="176"/>
      <c r="N49" s="176">
        <f>'実質公債費比率（分子）の構造'!O$45</f>
        <v>1040</v>
      </c>
      <c r="O49" s="176"/>
      <c r="P49" s="176"/>
    </row>
    <row r="50" spans="1:16" x14ac:dyDescent="0.15">
      <c r="A50" s="176" t="s">
        <v>67</v>
      </c>
      <c r="B50" s="176" t="e">
        <f>NA()</f>
        <v>#N/A</v>
      </c>
      <c r="C50" s="176">
        <f>IF(ISNUMBER('実質公債費比率（分子）の構造'!K$53),'実質公債費比率（分子）の構造'!K$53,NA())</f>
        <v>446</v>
      </c>
      <c r="D50" s="176" t="e">
        <f>NA()</f>
        <v>#N/A</v>
      </c>
      <c r="E50" s="176" t="e">
        <f>NA()</f>
        <v>#N/A</v>
      </c>
      <c r="F50" s="176">
        <f>IF(ISNUMBER('実質公債費比率（分子）の構造'!L$53),'実質公債費比率（分子）の構造'!L$53,NA())</f>
        <v>468</v>
      </c>
      <c r="G50" s="176" t="e">
        <f>NA()</f>
        <v>#N/A</v>
      </c>
      <c r="H50" s="176" t="e">
        <f>NA()</f>
        <v>#N/A</v>
      </c>
      <c r="I50" s="176">
        <f>IF(ISNUMBER('実質公債費比率（分子）の構造'!M$53),'実質公債費比率（分子）の構造'!M$53,NA())</f>
        <v>497</v>
      </c>
      <c r="J50" s="176" t="e">
        <f>NA()</f>
        <v>#N/A</v>
      </c>
      <c r="K50" s="176" t="e">
        <f>NA()</f>
        <v>#N/A</v>
      </c>
      <c r="L50" s="176">
        <f>IF(ISNUMBER('実質公債費比率（分子）の構造'!N$53),'実質公債費比率（分子）の構造'!N$53,NA())</f>
        <v>486</v>
      </c>
      <c r="M50" s="176" t="e">
        <f>NA()</f>
        <v>#N/A</v>
      </c>
      <c r="N50" s="176" t="e">
        <f>NA()</f>
        <v>#N/A</v>
      </c>
      <c r="O50" s="176">
        <f>IF(ISNUMBER('実質公債費比率（分子）の構造'!O$53),'実質公債費比率（分子）の構造'!O$53,NA())</f>
        <v>504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10751</v>
      </c>
      <c r="E56" s="175"/>
      <c r="F56" s="175"/>
      <c r="G56" s="175">
        <f>'将来負担比率（分子）の構造'!J$52</f>
        <v>10504</v>
      </c>
      <c r="H56" s="175"/>
      <c r="I56" s="175"/>
      <c r="J56" s="175">
        <f>'将来負担比率（分子）の構造'!K$52</f>
        <v>9712</v>
      </c>
      <c r="K56" s="175"/>
      <c r="L56" s="175"/>
      <c r="M56" s="175">
        <f>'将来負担比率（分子）の構造'!L$52</f>
        <v>8954</v>
      </c>
      <c r="N56" s="175"/>
      <c r="O56" s="175"/>
      <c r="P56" s="175">
        <f>'将来負担比率（分子）の構造'!M$52</f>
        <v>8873</v>
      </c>
    </row>
    <row r="57" spans="1:16" x14ac:dyDescent="0.15">
      <c r="A57" s="175" t="s">
        <v>42</v>
      </c>
      <c r="B57" s="175"/>
      <c r="C57" s="175"/>
      <c r="D57" s="175">
        <f>'将来負担比率（分子）の構造'!I$51</f>
        <v>479</v>
      </c>
      <c r="E57" s="175"/>
      <c r="F57" s="175"/>
      <c r="G57" s="175">
        <f>'将来負担比率（分子）の構造'!J$51</f>
        <v>419</v>
      </c>
      <c r="H57" s="175"/>
      <c r="I57" s="175"/>
      <c r="J57" s="175">
        <f>'将来負担比率（分子）の構造'!K$51</f>
        <v>382</v>
      </c>
      <c r="K57" s="175"/>
      <c r="L57" s="175"/>
      <c r="M57" s="175">
        <f>'将来負担比率（分子）の構造'!L$51</f>
        <v>343</v>
      </c>
      <c r="N57" s="175"/>
      <c r="O57" s="175"/>
      <c r="P57" s="175">
        <f>'将来負担比率（分子）の構造'!M$51</f>
        <v>297</v>
      </c>
    </row>
    <row r="58" spans="1:16" x14ac:dyDescent="0.15">
      <c r="A58" s="175" t="s">
        <v>41</v>
      </c>
      <c r="B58" s="175"/>
      <c r="C58" s="175"/>
      <c r="D58" s="175">
        <f>'将来負担比率（分子）の構造'!I$50</f>
        <v>3654</v>
      </c>
      <c r="E58" s="175"/>
      <c r="F58" s="175"/>
      <c r="G58" s="175">
        <f>'将来負担比率（分子）の構造'!J$50</f>
        <v>3849</v>
      </c>
      <c r="H58" s="175"/>
      <c r="I58" s="175"/>
      <c r="J58" s="175">
        <f>'将来負担比率（分子）の構造'!K$50</f>
        <v>4646</v>
      </c>
      <c r="K58" s="175"/>
      <c r="L58" s="175"/>
      <c r="M58" s="175">
        <f>'将来負担比率（分子）の構造'!L$50</f>
        <v>5107</v>
      </c>
      <c r="N58" s="175"/>
      <c r="O58" s="175"/>
      <c r="P58" s="175">
        <f>'将来負担比率（分子）の構造'!M$50</f>
        <v>4939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939</v>
      </c>
      <c r="C62" s="175"/>
      <c r="D62" s="175"/>
      <c r="E62" s="175">
        <f>'将来負担比率（分子）の構造'!J$45</f>
        <v>904</v>
      </c>
      <c r="F62" s="175"/>
      <c r="G62" s="175"/>
      <c r="H62" s="175">
        <f>'将来負担比率（分子）の構造'!K$45</f>
        <v>852</v>
      </c>
      <c r="I62" s="175"/>
      <c r="J62" s="175"/>
      <c r="K62" s="175">
        <f>'将来負担比率（分子）の構造'!L$45</f>
        <v>901</v>
      </c>
      <c r="L62" s="175"/>
      <c r="M62" s="175"/>
      <c r="N62" s="175">
        <f>'将来負担比率（分子）の構造'!M$45</f>
        <v>902</v>
      </c>
      <c r="O62" s="175"/>
      <c r="P62" s="175"/>
    </row>
    <row r="63" spans="1:16" x14ac:dyDescent="0.15">
      <c r="A63" s="175" t="s">
        <v>34</v>
      </c>
      <c r="B63" s="175">
        <f>'将来負担比率（分子）の構造'!I$44</f>
        <v>228</v>
      </c>
      <c r="C63" s="175"/>
      <c r="D63" s="175"/>
      <c r="E63" s="175">
        <f>'将来負担比率（分子）の構造'!J$44</f>
        <v>421</v>
      </c>
      <c r="F63" s="175"/>
      <c r="G63" s="175"/>
      <c r="H63" s="175">
        <f>'将来負担比率（分子）の構造'!K$44</f>
        <v>411</v>
      </c>
      <c r="I63" s="175"/>
      <c r="J63" s="175"/>
      <c r="K63" s="175">
        <f>'将来負担比率（分子）の構造'!L$44</f>
        <v>387</v>
      </c>
      <c r="L63" s="175"/>
      <c r="M63" s="175"/>
      <c r="N63" s="175">
        <f>'将来負担比率（分子）の構造'!M$44</f>
        <v>366</v>
      </c>
      <c r="O63" s="175"/>
      <c r="P63" s="175"/>
    </row>
    <row r="64" spans="1:16" x14ac:dyDescent="0.15">
      <c r="A64" s="175" t="s">
        <v>33</v>
      </c>
      <c r="B64" s="175">
        <f>'将来負担比率（分子）の構造'!I$43</f>
        <v>4067</v>
      </c>
      <c r="C64" s="175"/>
      <c r="D64" s="175"/>
      <c r="E64" s="175">
        <f>'将来負担比率（分子）の構造'!J$43</f>
        <v>3772</v>
      </c>
      <c r="F64" s="175"/>
      <c r="G64" s="175"/>
      <c r="H64" s="175">
        <f>'将来負担比率（分子）の構造'!K$43</f>
        <v>3528</v>
      </c>
      <c r="I64" s="175"/>
      <c r="J64" s="175"/>
      <c r="K64" s="175">
        <f>'将来負担比率（分子）の構造'!L$43</f>
        <v>3137</v>
      </c>
      <c r="L64" s="175"/>
      <c r="M64" s="175"/>
      <c r="N64" s="175">
        <f>'将来負担比率（分子）の構造'!M$43</f>
        <v>2816</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10938</v>
      </c>
      <c r="C66" s="175"/>
      <c r="D66" s="175"/>
      <c r="E66" s="175">
        <f>'将来負担比率（分子）の構造'!J$41</f>
        <v>10633</v>
      </c>
      <c r="F66" s="175"/>
      <c r="G66" s="175"/>
      <c r="H66" s="175">
        <f>'将来負担比率（分子）の構造'!K$41</f>
        <v>10171</v>
      </c>
      <c r="I66" s="175"/>
      <c r="J66" s="175"/>
      <c r="K66" s="175">
        <f>'将来負担比率（分子）の構造'!L$41</f>
        <v>9554</v>
      </c>
      <c r="L66" s="175"/>
      <c r="M66" s="175"/>
      <c r="N66" s="175">
        <f>'将来負担比率（分子）の構造'!M$41</f>
        <v>9089</v>
      </c>
      <c r="O66" s="175"/>
      <c r="P66" s="175"/>
    </row>
    <row r="67" spans="1:16" x14ac:dyDescent="0.15">
      <c r="A67" s="175" t="s">
        <v>71</v>
      </c>
      <c r="B67" s="175" t="e">
        <f>NA()</f>
        <v>#N/A</v>
      </c>
      <c r="C67" s="175">
        <f>IF(ISNUMBER('将来負担比率（分子）の構造'!I$53), IF('将来負担比率（分子）の構造'!I$53 &lt; 0, 0, '将来負担比率（分子）の構造'!I$53), NA())</f>
        <v>1287</v>
      </c>
      <c r="D67" s="175" t="e">
        <f>NA()</f>
        <v>#N/A</v>
      </c>
      <c r="E67" s="175" t="e">
        <f>NA()</f>
        <v>#N/A</v>
      </c>
      <c r="F67" s="175">
        <f>IF(ISNUMBER('将来負担比率（分子）の構造'!J$53), IF('将来負担比率（分子）の構造'!J$53 &lt; 0, 0, '将来負担比率（分子）の構造'!J$53), NA())</f>
        <v>958</v>
      </c>
      <c r="G67" s="175" t="e">
        <f>NA()</f>
        <v>#N/A</v>
      </c>
      <c r="H67" s="175" t="e">
        <f>NA()</f>
        <v>#N/A</v>
      </c>
      <c r="I67" s="175">
        <f>IF(ISNUMBER('将来負担比率（分子）の構造'!K$53), IF('将来負担比率（分子）の構造'!K$53 &lt; 0, 0, '将来負担比率（分子）の構造'!K$53), NA())</f>
        <v>223</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2521</v>
      </c>
      <c r="C72" s="179">
        <f>基金残高に係る経年分析!G55</f>
        <v>2797</v>
      </c>
      <c r="D72" s="179">
        <f>基金残高に係る経年分析!H55</f>
        <v>2289</v>
      </c>
    </row>
    <row r="73" spans="1:16" x14ac:dyDescent="0.15">
      <c r="A73" s="178" t="s">
        <v>74</v>
      </c>
      <c r="B73" s="179">
        <f>基金残高に係る経年分析!F56</f>
        <v>675</v>
      </c>
      <c r="C73" s="179">
        <f>基金残高に係る経年分析!G56</f>
        <v>675</v>
      </c>
      <c r="D73" s="179">
        <f>基金残高に係る経年分析!H56</f>
        <v>699</v>
      </c>
    </row>
    <row r="74" spans="1:16" x14ac:dyDescent="0.15">
      <c r="A74" s="178" t="s">
        <v>75</v>
      </c>
      <c r="B74" s="179">
        <f>基金残高に係る経年分析!F57</f>
        <v>1910</v>
      </c>
      <c r="C74" s="179">
        <f>基金残高に係る経年分析!G57</f>
        <v>2056</v>
      </c>
      <c r="D74" s="179">
        <f>基金残高に係る経年分析!H57</f>
        <v>2045</v>
      </c>
    </row>
  </sheetData>
  <sheetProtection algorithmName="SHA-512" hashValue="3qv5SnvQIvc5+akUgSKnInAy84vq2kqXHarYtPfV0wv0ZBWWU99ml0YsqRWOr1IePzWWduBwHtEjumrL+KD3Tw==" saltValue="QL2Avlc2RWrDqQb2Pxefk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2025-03-21T00:25:44Z</cp:lastPrinted>
  <dcterms:created xsi:type="dcterms:W3CDTF">2025-02-19T00:31:36Z</dcterms:created>
  <dcterms:modified xsi:type="dcterms:W3CDTF">2025-03-24T00:02:56Z</dcterms:modified>
  <cp:category/>
</cp:coreProperties>
</file>