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200_財政\1410財政状況資料集（H22～）\R1→R2（H30財政状況資料集）\02_令和２年10月末公表\04_確認後＝HP掲載\HP公表用_財政状況資料集\"/>
    </mc:Choice>
  </mc:AlternateContent>
  <bookViews>
    <workbookView xWindow="0" yWindow="0" windowWidth="8115" windowHeight="3735" tabRatio="84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CW102" i="12"/>
  <c r="DB102" i="12"/>
  <c r="DG102" i="12"/>
  <c r="DL102" i="12"/>
  <c r="DQ102" i="12"/>
  <c r="CR102" i="12"/>
  <c r="AA69" i="12" l="1"/>
  <c r="AA71" i="12"/>
  <c r="AA72" i="12"/>
  <c r="AA73" i="12"/>
  <c r="AA30" i="12" l="1"/>
  <c r="AA31" i="12"/>
  <c r="AA32" i="12"/>
  <c r="AA29" i="12"/>
  <c r="AA28" i="12"/>
  <c r="AP63" i="12"/>
  <c r="AU63" i="12"/>
  <c r="AP23" i="12"/>
  <c r="V23" i="12"/>
  <c r="Q23" i="12"/>
  <c r="AA7" i="12"/>
  <c r="AA23" i="12" s="1"/>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5" i="10"/>
  <c r="AM34" i="10"/>
  <c r="U34" i="10"/>
  <c r="C34" i="10"/>
  <c r="U35" i="10" l="1"/>
  <c r="U36"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l="1"/>
  <c r="BW36" i="10" s="1"/>
  <c r="BW37" i="10" s="1"/>
  <c r="BW38" i="10" s="1"/>
  <c r="BW39" i="10" s="1"/>
  <c r="BW40" i="10" s="1"/>
  <c r="CO34" i="10" l="1"/>
  <c r="CO35" i="10" s="1"/>
</calcChain>
</file>

<file path=xl/sharedStrings.xml><?xml version="1.0" encoding="utf-8"?>
<sst xmlns="http://schemas.openxmlformats.org/spreadsheetml/2006/main" count="1139" uniqueCount="620">
  <si>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</si>
  <si>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</si>
  <si>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</si>
  <si>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</si>
  <si>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</si>
  <si>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</si>
  <si>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</si>
  <si>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</si>
  <si>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</si>
  <si>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</si>
  <si>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</si>
  <si>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</si>
  <si>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</si>
  <si>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</si>
  <si>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</si>
  <si>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</si>
  <si>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</si>
  <si>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</si>
  <si>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</si>
  <si>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</si>
  <si>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</si>
  <si>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</si>
  <si>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</si>
  <si>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</si>
  <si>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</si>
  <si>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</si>
  <si>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</si>
  <si>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</si>
  <si>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</si>
  <si>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</si>
  <si>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</si>
  <si>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</si>
  <si>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</si>
  <si>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</si>
  <si>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</si>
  <si>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</si>
  <si>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</si>
  <si>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</si>
  <si>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</si>
  <si>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</si>
  <si>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</si>
  <si>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</si>
  <si>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</si>
  <si>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</si>
  <si>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</si>
  <si>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</si>
  <si>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</si>
  <si>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</si>
  <si>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</si>
  <si>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</si>
  <si>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</si>
  <si>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</si>
  <si>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</si>
  <si>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</si>
  <si>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</si>
  <si>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</si>
  <si>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</si>
  <si>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</si>
  <si>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</si>
  <si>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</si>
  <si>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</si>
  <si>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</si>
  <si>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</si>
  <si>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</si>
  <si>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</si>
  <si>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</si>
  <si>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</si>
  <si>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</si>
  <si>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</si>
  <si>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</si>
  <si>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</si>
  <si>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</si>
  <si>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</si>
  <si>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</si>
  <si>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</si>
  <si>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</si>
  <si>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</si>
  <si>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</si>
  <si>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</si>
  <si>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</si>
  <si>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</si>
  <si>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</si>
  <si>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</si>
  <si>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</si>
  <si>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</si>
  <si>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</si>
  <si>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</si>
  <si>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</si>
  <si>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</si>
  <si>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</si>
  <si>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</si>
  <si>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</si>
  <si>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</si>
  <si>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</si>
  <si>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</si>
  <si>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</si>
  <si>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</si>
  <si>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</si>
  <si>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佐井村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</si>
  <si>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</si>
  <si>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</si>
  <si>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</si>
  <si>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</si>
  <si>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</si>
  <si>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</si>
  <si>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</si>
  <si>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</si>
  <si>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</si>
  <si>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</si>
  <si>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</si>
  <si>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</si>
  <si>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</si>
  <si>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</si>
  <si>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</si>
  <si>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</si>
  <si>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</si>
  <si>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</si>
  <si>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</si>
  <si>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</si>
  <si>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</si>
  <si>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</si>
  <si>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</si>
  <si>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</si>
  <si>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</si>
  <si>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</si>
  <si>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</si>
  <si>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</si>
  <si>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</si>
  <si>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</si>
  <si>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</si>
  <si>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</si>
  <si>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</si>
  <si>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</si>
  <si>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</si>
  <si>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</si>
  <si>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</si>
  <si>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</si>
  <si>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</si>
  <si>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</si>
  <si>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</si>
  <si>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</si>
  <si>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</si>
  <si>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</si>
  <si>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</si>
  <si>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</si>
  <si>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</si>
  <si>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</si>
  <si>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</si>
  <si>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</si>
  <si>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</si>
  <si>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</si>
  <si>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</si>
  <si>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</si>
  <si>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4"/>
  </si>
  <si>
    <t>うち日本人(％)</t>
    <phoneticPr fontId="5"/>
  </si>
  <si>
    <t>-3.0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</si>
  <si>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</si>
  <si>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</si>
  <si>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</si>
  <si>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</si>
  <si>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</si>
  <si>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</si>
  <si>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</si>
  <si>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</si>
  <si>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</si>
  <si>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</si>
  <si>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</si>
  <si>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</si>
  <si>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</si>
  <si>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</si>
  <si>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</si>
  <si>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</si>
  <si>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</si>
  <si>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</si>
  <si>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</si>
  <si>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</si>
  <si>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</si>
  <si>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</si>
  <si>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</si>
  <si>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</si>
  <si>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</si>
  <si>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</si>
  <si>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</si>
  <si>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</si>
  <si>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</si>
  <si>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</si>
  <si>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</si>
  <si>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</si>
  <si>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</si>
  <si>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</si>
  <si>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</si>
  <si>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</si>
  <si>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</si>
  <si>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</si>
  <si>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</si>
  <si>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</si>
  <si>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</si>
  <si>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</si>
  <si>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</si>
  <si>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</si>
  <si>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</si>
  <si>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</si>
  <si>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</si>
  <si>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</si>
  <si>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</si>
  <si>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</si>
  <si>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</si>
  <si>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</si>
  <si>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</si>
  <si>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</si>
  <si>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</si>
  <si>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</si>
  <si>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</si>
  <si>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</si>
  <si>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青森県佐井村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</si>
  <si>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</si>
  <si>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</si>
  <si>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</si>
  <si>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</si>
  <si>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</si>
  <si>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</si>
  <si>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</si>
  <si>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</si>
  <si>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</si>
  <si>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</si>
  <si>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</si>
  <si>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</si>
  <si>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</si>
  <si>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</si>
  <si>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</si>
  <si>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</si>
  <si>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</si>
  <si>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</si>
  <si>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</si>
  <si>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</si>
  <si>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</si>
  <si>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</si>
  <si>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</si>
  <si>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</si>
  <si>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</si>
  <si>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</si>
  <si>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</si>
  <si>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</si>
  <si>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</si>
  <si>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</si>
  <si>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</si>
  <si>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</si>
  <si>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</si>
  <si>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</si>
  <si>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</si>
  <si>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</si>
  <si>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</si>
  <si>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</si>
  <si>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</si>
  <si>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</si>
  <si>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</si>
  <si>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</si>
  <si>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</si>
  <si>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</si>
  <si>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</si>
  <si>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</si>
  <si>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</si>
  <si>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</si>
  <si>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</si>
  <si>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</si>
  <si>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</si>
  <si>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</si>
  <si>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</si>
  <si>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</si>
  <si>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</si>
  <si>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</si>
  <si>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</si>
  <si>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</si>
  <si>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</si>
  <si>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</si>
  <si>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</si>
  <si>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</si>
  <si>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</si>
  <si>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</si>
  <si>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</si>
  <si>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</si>
  <si>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</si>
  <si>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</si>
  <si>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</si>
  <si>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</si>
  <si>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</si>
  <si>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</si>
  <si>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</si>
  <si>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</si>
  <si>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</si>
  <si>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</si>
  <si>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</si>
  <si>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</si>
  <si>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</si>
  <si>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</si>
  <si>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</si>
  <si>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</si>
  <si>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</si>
  <si>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</si>
  <si>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</si>
  <si>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</si>
  <si>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</si>
  <si>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</si>
  <si>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</si>
  <si>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</si>
  <si>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</si>
  <si>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</si>
  <si>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</si>
  <si>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</si>
  <si>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</si>
  <si>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</si>
  <si>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</si>
  <si>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</si>
  <si>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</si>
  <si>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</si>
  <si>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</si>
  <si>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</si>
  <si>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</si>
  <si>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</si>
  <si>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</si>
  <si>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</si>
  <si>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</si>
  <si>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</si>
  <si>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</si>
  <si>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</si>
  <si>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</si>
  <si>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</si>
  <si>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</si>
  <si>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</si>
  <si>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</si>
  <si>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</si>
  <si>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</si>
  <si>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</si>
  <si>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</si>
  <si>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</si>
  <si>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</si>
  <si>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</si>
  <si>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</si>
  <si>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</si>
  <si>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</si>
  <si>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</si>
  <si>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</si>
  <si>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</si>
  <si>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</si>
  <si>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</si>
  <si>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</si>
  <si>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</si>
  <si>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</si>
  <si>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</si>
  <si>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</si>
  <si>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</si>
  <si>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</si>
  <si>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</si>
  <si>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</si>
  <si>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</si>
  <si>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</si>
  <si>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</si>
  <si>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</si>
  <si>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</si>
  <si>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</si>
  <si>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</si>
  <si>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</si>
  <si>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</si>
  <si>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</si>
  <si>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</si>
  <si>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青森県佐井村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</si>
  <si>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</si>
  <si>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</si>
  <si>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</si>
  <si>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</si>
  <si>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</si>
  <si>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</si>
  <si>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</si>
  <si>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</si>
  <si>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</si>
  <si>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</si>
  <si>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</si>
  <si>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</si>
  <si>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</si>
  <si>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</si>
  <si>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</si>
  <si>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</si>
  <si>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</si>
  <si>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</si>
  <si>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</si>
  <si>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</si>
  <si>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</si>
  <si>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</si>
  <si>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</si>
  <si>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</si>
  <si>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</si>
  <si>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</si>
  <si>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</si>
  <si>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</si>
  <si>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</si>
  <si>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</si>
  <si>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</si>
  <si>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</si>
  <si>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</si>
  <si>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</si>
  <si>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t>
    <phoneticPr fontId="5"/>
  </si>
  <si>
    <t>-</t>
    <phoneticPr fontId="5"/>
  </si>
  <si>
    <t>簡易水道事業特別会計</t>
    <phoneticPr fontId="5"/>
  </si>
  <si>
    <t>-</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</si>
  <si>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</si>
  <si>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</si>
  <si>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</si>
  <si>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</si>
  <si>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</si>
  <si>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</si>
  <si>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</si>
  <si>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</si>
  <si>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</si>
  <si>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</si>
  <si>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</si>
  <si>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</si>
  <si>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</si>
  <si>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</si>
  <si>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</si>
  <si>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</si>
  <si>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</si>
  <si>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</si>
  <si>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</si>
  <si>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</si>
  <si>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</si>
  <si>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</si>
  <si>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</si>
  <si>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</si>
  <si>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</si>
  <si>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</si>
  <si>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</si>
  <si>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</si>
  <si>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</si>
  <si>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</si>
  <si>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</si>
  <si>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</si>
  <si>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</si>
  <si>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</si>
  <si>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</si>
  <si>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</si>
  <si>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</si>
  <si>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</si>
  <si>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</si>
  <si>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</si>
  <si>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</si>
  <si>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</si>
  <si>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</si>
  <si>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</si>
  <si>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</si>
  <si>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</si>
  <si>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</si>
  <si>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</si>
  <si>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</si>
  <si>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</si>
  <si>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</si>
  <si>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</si>
  <si>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</si>
  <si>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</si>
  <si>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</si>
  <si>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</si>
  <si>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</si>
  <si>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</si>
  <si>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</si>
  <si>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</si>
  <si>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</si>
  <si>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</si>
  <si>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</si>
  <si>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</si>
  <si>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</si>
  <si>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</si>
  <si>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</si>
  <si>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</si>
  <si>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</si>
  <si>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</si>
  <si>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</si>
  <si>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</si>
  <si>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</si>
  <si>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</si>
  <si>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</si>
  <si>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</si>
  <si>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</si>
  <si>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</si>
  <si>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</si>
  <si>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</si>
  <si>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</si>
  <si>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</si>
  <si>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</si>
  <si>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</si>
  <si>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</si>
  <si>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</si>
  <si>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</si>
  <si>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</si>
  <si>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</si>
  <si>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</si>
  <si>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</si>
  <si>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</si>
  <si>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</si>
  <si>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</si>
  <si>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</si>
  <si>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</si>
  <si>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</si>
  <si>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</si>
  <si>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</si>
  <si>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</si>
  <si>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</si>
  <si>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</si>
  <si>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</si>
  <si>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</si>
  <si>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</si>
  <si>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</si>
  <si>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</si>
  <si>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</si>
  <si>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</si>
  <si>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</si>
  <si>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</si>
  <si>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</si>
  <si>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</si>
  <si>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</si>
  <si>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</si>
  <si>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</si>
  <si>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</si>
  <si>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</si>
  <si>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</si>
  <si>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</si>
  <si>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</si>
  <si>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</si>
  <si>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</si>
  <si>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</si>
  <si>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</si>
  <si>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</si>
  <si>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</si>
  <si>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</si>
  <si>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</si>
  <si>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</si>
  <si>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</si>
  <si>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</si>
  <si>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</si>
  <si>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</si>
  <si>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</si>
  <si>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</si>
  <si>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</si>
  <si>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</si>
  <si>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</si>
  <si>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</si>
  <si>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</si>
  <si>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</si>
  <si>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</si>
  <si>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</si>
  <si>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</si>
  <si>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</si>
  <si>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</si>
  <si>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</si>
  <si>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</si>
  <si>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</si>
  <si>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</si>
  <si>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</si>
  <si>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</si>
  <si>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</si>
  <si>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</si>
  <si>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</si>
  <si>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</si>
  <si>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</si>
  <si>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</si>
  <si>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</si>
  <si>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</si>
  <si>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1.13</t>
  </si>
  <si>
    <t>一般会計</t>
  </si>
  <si>
    <t>国民健康保険特別会計</t>
  </si>
  <si>
    <t>▲ 0.72</t>
  </si>
  <si>
    <t>▲ 0.52</t>
  </si>
  <si>
    <t>介護保険特別会計</t>
  </si>
  <si>
    <t>後期高齢者医療特別会計</t>
  </si>
  <si>
    <t>簡易水道事業特別会計</t>
  </si>
  <si>
    <t>下水道事業特別会計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</si>
  <si>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</si>
  <si>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</si>
  <si>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</si>
  <si>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</si>
  <si>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</si>
  <si>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</si>
  <si>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</si>
  <si>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</si>
  <si>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</si>
  <si>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</si>
  <si>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</si>
  <si>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佐井定期観光株式会社</t>
    <rPh sb="0" eb="2">
      <t>サイ</t>
    </rPh>
    <rPh sb="2" eb="4">
      <t>テイキ</t>
    </rPh>
    <rPh sb="4" eb="6">
      <t>カンコウ</t>
    </rPh>
    <rPh sb="6" eb="10">
      <t>カブシキガイシャ</t>
    </rPh>
    <phoneticPr fontId="2"/>
  </si>
  <si>
    <t>シィライン株式会社</t>
    <rPh sb="5" eb="9">
      <t>カブシキガイシャ</t>
    </rPh>
    <phoneticPr fontId="2"/>
  </si>
  <si>
    <t>一部事務組合下北医療センター</t>
    <rPh sb="0" eb="2">
      <t>イチブ</t>
    </rPh>
    <rPh sb="2" eb="4">
      <t>ジム</t>
    </rPh>
    <rPh sb="4" eb="6">
      <t>クミアイ</t>
    </rPh>
    <rPh sb="6" eb="8">
      <t>シモキタ</t>
    </rPh>
    <rPh sb="8" eb="10">
      <t>イリョウ</t>
    </rPh>
    <phoneticPr fontId="5"/>
  </si>
  <si>
    <t>下北地域広域行政事務組合</t>
    <rPh sb="0" eb="2">
      <t>シモキタ</t>
    </rPh>
    <rPh sb="2" eb="4">
      <t>チイキ</t>
    </rPh>
    <rPh sb="4" eb="6">
      <t>コウイキ</t>
    </rPh>
    <rPh sb="6" eb="8">
      <t>ギョウセイ</t>
    </rPh>
    <rPh sb="8" eb="10">
      <t>ジム</t>
    </rPh>
    <rPh sb="10" eb="12">
      <t>クミアイ</t>
    </rPh>
    <phoneticPr fontId="2"/>
  </si>
  <si>
    <t>青森県後期高齢者医療広域連合（特別会計分）</t>
    <rPh sb="0" eb="3">
      <t>アオモリケン</t>
    </rPh>
    <rPh sb="3" eb="5">
      <t>コウキ</t>
    </rPh>
    <rPh sb="5" eb="8">
      <t>コウレイシャ</t>
    </rPh>
    <rPh sb="8" eb="10">
      <t>イリョウ</t>
    </rPh>
    <rPh sb="10" eb="12">
      <t>コウイキ</t>
    </rPh>
    <rPh sb="12" eb="14">
      <t>レンゴウ</t>
    </rPh>
    <rPh sb="15" eb="17">
      <t>トクベツ</t>
    </rPh>
    <rPh sb="17" eb="19">
      <t>カイケイ</t>
    </rPh>
    <rPh sb="19" eb="20">
      <t>ブン</t>
    </rPh>
    <phoneticPr fontId="2"/>
  </si>
  <si>
    <t>青森県後期高齢者医療広域連合（一般会計分）</t>
    <rPh sb="0" eb="3">
      <t>アオモリケン</t>
    </rPh>
    <rPh sb="3" eb="5">
      <t>コウキ</t>
    </rPh>
    <rPh sb="5" eb="8">
      <t>コウレイシャ</t>
    </rPh>
    <rPh sb="8" eb="10">
      <t>イリョウ</t>
    </rPh>
    <rPh sb="10" eb="12">
      <t>コウイキ</t>
    </rPh>
    <rPh sb="12" eb="14">
      <t>レンゴウ</t>
    </rPh>
    <rPh sb="15" eb="17">
      <t>イッパン</t>
    </rPh>
    <rPh sb="17" eb="19">
      <t>カイケイ</t>
    </rPh>
    <rPh sb="19" eb="20">
      <t>ブン</t>
    </rPh>
    <phoneticPr fontId="2"/>
  </si>
  <si>
    <t>青森県市町村総合事務組合</t>
    <rPh sb="0" eb="3">
      <t>アオモリケン</t>
    </rPh>
    <rPh sb="3" eb="6">
      <t>シチョウソン</t>
    </rPh>
    <rPh sb="6" eb="8">
      <t>ソウゴウ</t>
    </rPh>
    <rPh sb="8" eb="10">
      <t>ジム</t>
    </rPh>
    <rPh sb="10" eb="12">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</si>
  <si>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</si>
  <si>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</si>
  <si>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t>
    <phoneticPr fontId="2"/>
  </si>
  <si>
    <t>-</t>
    <phoneticPr fontId="2"/>
  </si>
  <si>
    <t>-</t>
    <phoneticPr fontId="2"/>
  </si>
  <si>
    <t>-</t>
    <phoneticPr fontId="2"/>
  </si>
  <si>
    <t>公共施設維持補修基金</t>
    <rPh sb="0" eb="2">
      <t>コウキョウ</t>
    </rPh>
    <rPh sb="2" eb="4">
      <t>シセツ</t>
    </rPh>
    <rPh sb="4" eb="6">
      <t>イジ</t>
    </rPh>
    <rPh sb="6" eb="8">
      <t>ホシュウ</t>
    </rPh>
    <rPh sb="8" eb="10">
      <t>キキン</t>
    </rPh>
    <phoneticPr fontId="2"/>
  </si>
  <si>
    <t>水産振興基金</t>
    <rPh sb="0" eb="2">
      <t>スイサン</t>
    </rPh>
    <rPh sb="2" eb="4">
      <t>シンコウ</t>
    </rPh>
    <rPh sb="4" eb="6">
      <t>キキン</t>
    </rPh>
    <phoneticPr fontId="2"/>
  </si>
  <si>
    <t>育英基金</t>
    <rPh sb="0" eb="2">
      <t>イクエイ</t>
    </rPh>
    <rPh sb="2" eb="4">
      <t>キキン</t>
    </rPh>
    <phoneticPr fontId="2"/>
  </si>
  <si>
    <t>ふるさと佐井村応援基金</t>
    <rPh sb="4" eb="7">
      <t>サイムラ</t>
    </rPh>
    <rPh sb="7" eb="9">
      <t>オウエン</t>
    </rPh>
    <rPh sb="9" eb="11">
      <t>キキン</t>
    </rPh>
    <phoneticPr fontId="2"/>
  </si>
  <si>
    <t>公共施設整備基金</t>
    <rPh sb="0" eb="2">
      <t>コウキョウ</t>
    </rPh>
    <rPh sb="2" eb="4">
      <t>シセツ</t>
    </rPh>
    <rPh sb="4" eb="6">
      <t>セイビ</t>
    </rPh>
    <rPh sb="6" eb="8">
      <t>キキン</t>
    </rPh>
    <phoneticPr fontId="2"/>
  </si>
  <si>
    <t>-</t>
    <phoneticPr fontId="2"/>
  </si>
  <si>
    <t>国民健康保険特別会計</t>
    <phoneticPr fontId="5"/>
  </si>
  <si>
    <t>介護保険特別会計</t>
    <phoneticPr fontId="5"/>
  </si>
  <si>
    <t>後期高齢者医療特別会計</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</si>
  <si>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</si>
  <si>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</si>
  <si>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</si>
  <si>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</si>
  <si>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</si>
  <si>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</si>
  <si>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</si>
  <si>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</si>
  <si>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</si>
  <si>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</si>
  <si>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</si>
  <si>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将来負担比率</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</si>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</sst>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rgb="FFFF0000"/>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7" fillId="0" borderId="112" xfId="15" applyNumberFormat="1" applyFont="1" applyBorder="1" applyAlignment="1" applyProtection="1">
      <alignment horizontal="right" vertical="center" shrinkToFit="1"/>
      <protection locked="0"/>
    </xf>
    <xf numFmtId="177" fontId="37" fillId="0" borderId="113" xfId="15" applyNumberFormat="1" applyFont="1" applyBorder="1" applyAlignment="1" applyProtection="1">
      <alignment horizontal="right" vertical="center" shrinkToFit="1"/>
      <protection locked="0"/>
    </xf>
    <xf numFmtId="177" fontId="37" fillId="0" borderId="114" xfId="15" applyNumberFormat="1" applyFont="1" applyBorder="1" applyAlignment="1" applyProtection="1">
      <alignment horizontal="righ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7" fillId="0" borderId="136" xfId="14" applyNumberFormat="1" applyFont="1" applyBorder="1" applyAlignment="1" applyProtection="1">
      <alignment horizontal="right" vertical="center" shrinkToFit="1"/>
      <protection locked="0"/>
    </xf>
    <xf numFmtId="177" fontId="37" fillId="0" borderId="137"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177" fontId="37" fillId="0" borderId="115" xfId="14" applyNumberFormat="1" applyFont="1" applyBorder="1" applyAlignment="1" applyProtection="1">
      <alignment horizontal="right" vertical="center" shrinkToFit="1"/>
      <protection locked="0"/>
    </xf>
    <xf numFmtId="177" fontId="37" fillId="0" borderId="116" xfId="14"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7" fillId="0" borderId="102"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5761-4D21-A94D-9F63867C403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150384</c:v>
                </c:pt>
                <c:pt idx="1">
                  <c:v>176191</c:v>
                </c:pt>
                <c:pt idx="2">
                  <c:v>160345</c:v>
                </c:pt>
                <c:pt idx="3">
                  <c:v>163256</c:v>
                </c:pt>
                <c:pt idx="4">
                  <c:v>158210</c:v>
                </c:pt>
              </c:numCache>
            </c:numRef>
          </c:val>
          <c:smooth val="0"/>
          <c:extLst>
            <c:ext xmlns:c16="http://schemas.microsoft.com/office/drawing/2014/chart" uri="{C3380CC4-5D6E-409C-BE32-E72D297353CC}">
              <c16:uniqueId val="{00000001-5761-4D21-A94D-9F63867C4032}"/>
            </c:ext>
          </c:extLst>
        </c:ser>
        <c:dLbls>
          <c:showLegendKey val="0"/>
          <c:showVal val="0"/>
          <c:showCatName val="0"/>
          <c:showSerName val="0"/>
          <c:showPercent val="0"/>
          <c:showBubbleSize val="0"/>
        </c:dLbls>
        <c:marker val="1"/>
        <c:smooth val="0"/>
        <c:axId val="148694912"/>
        <c:axId val="148697088"/>
      </c:lineChart>
      <c:catAx>
        <c:axId val="1486949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697088"/>
        <c:crosses val="autoZero"/>
        <c:auto val="1"/>
        <c:lblAlgn val="ctr"/>
        <c:lblOffset val="100"/>
        <c:tickLblSkip val="1"/>
        <c:tickMarkSkip val="1"/>
        <c:noMultiLvlLbl val="0"/>
      </c:catAx>
      <c:valAx>
        <c:axId val="14869708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694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4.3099999999999996</c:v>
                </c:pt>
                <c:pt idx="1">
                  <c:v>4.16</c:v>
                </c:pt>
                <c:pt idx="2">
                  <c:v>3.7</c:v>
                </c:pt>
                <c:pt idx="3">
                  <c:v>3.35</c:v>
                </c:pt>
                <c:pt idx="4">
                  <c:v>3.98</c:v>
                </c:pt>
              </c:numCache>
            </c:numRef>
          </c:val>
          <c:extLst>
            <c:ext xmlns:c16="http://schemas.microsoft.com/office/drawing/2014/chart" uri="{C3380CC4-5D6E-409C-BE32-E72D297353CC}">
              <c16:uniqueId val="{00000000-E320-43C3-A750-68DB41428E2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30.38</c:v>
                </c:pt>
                <c:pt idx="1">
                  <c:v>39.06</c:v>
                </c:pt>
                <c:pt idx="2">
                  <c:v>44.87</c:v>
                </c:pt>
                <c:pt idx="3">
                  <c:v>46.01</c:v>
                </c:pt>
                <c:pt idx="4">
                  <c:v>46.92</c:v>
                </c:pt>
              </c:numCache>
            </c:numRef>
          </c:val>
          <c:extLst>
            <c:ext xmlns:c16="http://schemas.microsoft.com/office/drawing/2014/chart" uri="{C3380CC4-5D6E-409C-BE32-E72D297353CC}">
              <c16:uniqueId val="{00000001-E320-43C3-A750-68DB41428E29}"/>
            </c:ext>
          </c:extLst>
        </c:ser>
        <c:dLbls>
          <c:showLegendKey val="0"/>
          <c:showVal val="0"/>
          <c:showCatName val="0"/>
          <c:showSerName val="0"/>
          <c:showPercent val="0"/>
          <c:showBubbleSize val="0"/>
        </c:dLbls>
        <c:gapWidth val="250"/>
        <c:overlap val="100"/>
        <c:axId val="112624768"/>
        <c:axId val="1126266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6.33</c:v>
                </c:pt>
                <c:pt idx="1">
                  <c:v>9.49</c:v>
                </c:pt>
                <c:pt idx="2">
                  <c:v>4.3899999999999997</c:v>
                </c:pt>
                <c:pt idx="3">
                  <c:v>-1.1299999999999999</c:v>
                </c:pt>
                <c:pt idx="4">
                  <c:v>0.23</c:v>
                </c:pt>
              </c:numCache>
            </c:numRef>
          </c:val>
          <c:smooth val="0"/>
          <c:extLst>
            <c:ext xmlns:c16="http://schemas.microsoft.com/office/drawing/2014/chart" uri="{C3380CC4-5D6E-409C-BE32-E72D297353CC}">
              <c16:uniqueId val="{00000002-E320-43C3-A750-68DB41428E29}"/>
            </c:ext>
          </c:extLst>
        </c:ser>
        <c:dLbls>
          <c:showLegendKey val="0"/>
          <c:showVal val="0"/>
          <c:showCatName val="0"/>
          <c:showSerName val="0"/>
          <c:showPercent val="0"/>
          <c:showBubbleSize val="0"/>
        </c:dLbls>
        <c:marker val="1"/>
        <c:smooth val="0"/>
        <c:axId val="112624768"/>
        <c:axId val="112626688"/>
      </c:lineChart>
      <c:catAx>
        <c:axId val="112624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626688"/>
        <c:crosses val="autoZero"/>
        <c:auto val="1"/>
        <c:lblAlgn val="ctr"/>
        <c:lblOffset val="100"/>
        <c:tickLblSkip val="1"/>
        <c:tickMarkSkip val="1"/>
        <c:noMultiLvlLbl val="0"/>
      </c:catAx>
      <c:valAx>
        <c:axId val="112626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624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BE2-4191-88D8-BD3EC573931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BE2-4191-88D8-BD3EC573931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BE2-4191-88D8-BD3EC573931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BE2-4191-88D8-BD3EC573931A}"/>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9BE2-4191-88D8-BD3EC573931A}"/>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9BE2-4191-88D8-BD3EC573931A}"/>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9BE2-4191-88D8-BD3EC573931A}"/>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0.91</c:v>
                </c:pt>
                <c:pt idx="2">
                  <c:v>#N/A</c:v>
                </c:pt>
                <c:pt idx="3">
                  <c:v>0.28000000000000003</c:v>
                </c:pt>
                <c:pt idx="4">
                  <c:v>#N/A</c:v>
                </c:pt>
                <c:pt idx="5">
                  <c:v>0.25</c:v>
                </c:pt>
                <c:pt idx="6">
                  <c:v>#N/A</c:v>
                </c:pt>
                <c:pt idx="7">
                  <c:v>0</c:v>
                </c:pt>
                <c:pt idx="8">
                  <c:v>#N/A</c:v>
                </c:pt>
                <c:pt idx="9">
                  <c:v>0</c:v>
                </c:pt>
              </c:numCache>
            </c:numRef>
          </c:val>
          <c:extLst>
            <c:ext xmlns:c16="http://schemas.microsoft.com/office/drawing/2014/chart" uri="{C3380CC4-5D6E-409C-BE32-E72D297353CC}">
              <c16:uniqueId val="{00000007-9BE2-4191-88D8-BD3EC573931A}"/>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0.72</c:v>
                </c:pt>
                <c:pt idx="1">
                  <c:v>#N/A</c:v>
                </c:pt>
                <c:pt idx="2">
                  <c:v>0.52</c:v>
                </c:pt>
                <c:pt idx="3">
                  <c:v>#N/A</c:v>
                </c:pt>
                <c:pt idx="4">
                  <c:v>#N/A</c:v>
                </c:pt>
                <c:pt idx="5">
                  <c:v>0</c:v>
                </c:pt>
                <c:pt idx="6">
                  <c:v>#N/A</c:v>
                </c:pt>
                <c:pt idx="7">
                  <c:v>0.96</c:v>
                </c:pt>
                <c:pt idx="8">
                  <c:v>#N/A</c:v>
                </c:pt>
                <c:pt idx="9">
                  <c:v>0.77</c:v>
                </c:pt>
              </c:numCache>
            </c:numRef>
          </c:val>
          <c:extLst>
            <c:ext xmlns:c16="http://schemas.microsoft.com/office/drawing/2014/chart" uri="{C3380CC4-5D6E-409C-BE32-E72D297353CC}">
              <c16:uniqueId val="{00000008-9BE2-4191-88D8-BD3EC573931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4.3</c:v>
                </c:pt>
                <c:pt idx="2">
                  <c:v>#N/A</c:v>
                </c:pt>
                <c:pt idx="3">
                  <c:v>4.1500000000000004</c:v>
                </c:pt>
                <c:pt idx="4">
                  <c:v>#N/A</c:v>
                </c:pt>
                <c:pt idx="5">
                  <c:v>3.7</c:v>
                </c:pt>
                <c:pt idx="6">
                  <c:v>#N/A</c:v>
                </c:pt>
                <c:pt idx="7">
                  <c:v>3.34</c:v>
                </c:pt>
                <c:pt idx="8">
                  <c:v>#N/A</c:v>
                </c:pt>
                <c:pt idx="9">
                  <c:v>3.97</c:v>
                </c:pt>
              </c:numCache>
            </c:numRef>
          </c:val>
          <c:extLst>
            <c:ext xmlns:c16="http://schemas.microsoft.com/office/drawing/2014/chart" uri="{C3380CC4-5D6E-409C-BE32-E72D297353CC}">
              <c16:uniqueId val="{00000009-9BE2-4191-88D8-BD3EC573931A}"/>
            </c:ext>
          </c:extLst>
        </c:ser>
        <c:dLbls>
          <c:showLegendKey val="0"/>
          <c:showVal val="0"/>
          <c:showCatName val="0"/>
          <c:showSerName val="0"/>
          <c:showPercent val="0"/>
          <c:showBubbleSize val="0"/>
        </c:dLbls>
        <c:gapWidth val="150"/>
        <c:overlap val="100"/>
        <c:axId val="112679552"/>
        <c:axId val="112685440"/>
      </c:barChart>
      <c:catAx>
        <c:axId val="112679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685440"/>
        <c:crosses val="autoZero"/>
        <c:auto val="1"/>
        <c:lblAlgn val="ctr"/>
        <c:lblOffset val="100"/>
        <c:tickLblSkip val="1"/>
        <c:tickMarkSkip val="1"/>
        <c:noMultiLvlLbl val="0"/>
      </c:catAx>
      <c:valAx>
        <c:axId val="112685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679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304</c:v>
                </c:pt>
                <c:pt idx="5">
                  <c:v>298</c:v>
                </c:pt>
                <c:pt idx="8">
                  <c:v>289</c:v>
                </c:pt>
                <c:pt idx="11">
                  <c:v>272</c:v>
                </c:pt>
                <c:pt idx="14">
                  <c:v>256</c:v>
                </c:pt>
              </c:numCache>
            </c:numRef>
          </c:val>
          <c:extLst>
            <c:ext xmlns:c16="http://schemas.microsoft.com/office/drawing/2014/chart" uri="{C3380CC4-5D6E-409C-BE32-E72D297353CC}">
              <c16:uniqueId val="{00000000-9B3B-40BE-B4EC-08D2A738E38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B3B-40BE-B4EC-08D2A738E38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B3B-40BE-B4EC-08D2A738E38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36</c:v>
                </c:pt>
                <c:pt idx="3">
                  <c:v>45</c:v>
                </c:pt>
                <c:pt idx="6">
                  <c:v>44</c:v>
                </c:pt>
                <c:pt idx="9">
                  <c:v>45</c:v>
                </c:pt>
                <c:pt idx="12">
                  <c:v>28</c:v>
                </c:pt>
              </c:numCache>
            </c:numRef>
          </c:val>
          <c:extLst>
            <c:ext xmlns:c16="http://schemas.microsoft.com/office/drawing/2014/chart" uri="{C3380CC4-5D6E-409C-BE32-E72D297353CC}">
              <c16:uniqueId val="{00000003-9B3B-40BE-B4EC-08D2A738E38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107</c:v>
                </c:pt>
                <c:pt idx="3">
                  <c:v>107</c:v>
                </c:pt>
                <c:pt idx="6">
                  <c:v>116</c:v>
                </c:pt>
                <c:pt idx="9">
                  <c:v>121</c:v>
                </c:pt>
                <c:pt idx="12">
                  <c:v>117</c:v>
                </c:pt>
              </c:numCache>
            </c:numRef>
          </c:val>
          <c:extLst>
            <c:ext xmlns:c16="http://schemas.microsoft.com/office/drawing/2014/chart" uri="{C3380CC4-5D6E-409C-BE32-E72D297353CC}">
              <c16:uniqueId val="{00000004-9B3B-40BE-B4EC-08D2A738E38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B3B-40BE-B4EC-08D2A738E38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B3B-40BE-B4EC-08D2A738E38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315</c:v>
                </c:pt>
                <c:pt idx="3">
                  <c:v>285</c:v>
                </c:pt>
                <c:pt idx="6">
                  <c:v>258</c:v>
                </c:pt>
                <c:pt idx="9">
                  <c:v>231</c:v>
                </c:pt>
                <c:pt idx="12">
                  <c:v>204</c:v>
                </c:pt>
              </c:numCache>
            </c:numRef>
          </c:val>
          <c:extLst>
            <c:ext xmlns:c16="http://schemas.microsoft.com/office/drawing/2014/chart" uri="{C3380CC4-5D6E-409C-BE32-E72D297353CC}">
              <c16:uniqueId val="{00000007-9B3B-40BE-B4EC-08D2A738E381}"/>
            </c:ext>
          </c:extLst>
        </c:ser>
        <c:dLbls>
          <c:showLegendKey val="0"/>
          <c:showVal val="0"/>
          <c:showCatName val="0"/>
          <c:showSerName val="0"/>
          <c:showPercent val="0"/>
          <c:showBubbleSize val="0"/>
        </c:dLbls>
        <c:gapWidth val="100"/>
        <c:overlap val="100"/>
        <c:axId val="156120576"/>
        <c:axId val="1561224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154</c:v>
                </c:pt>
                <c:pt idx="2">
                  <c:v>#N/A</c:v>
                </c:pt>
                <c:pt idx="3">
                  <c:v>#N/A</c:v>
                </c:pt>
                <c:pt idx="4">
                  <c:v>139</c:v>
                </c:pt>
                <c:pt idx="5">
                  <c:v>#N/A</c:v>
                </c:pt>
                <c:pt idx="6">
                  <c:v>#N/A</c:v>
                </c:pt>
                <c:pt idx="7">
                  <c:v>129</c:v>
                </c:pt>
                <c:pt idx="8">
                  <c:v>#N/A</c:v>
                </c:pt>
                <c:pt idx="9">
                  <c:v>#N/A</c:v>
                </c:pt>
                <c:pt idx="10">
                  <c:v>125</c:v>
                </c:pt>
                <c:pt idx="11">
                  <c:v>#N/A</c:v>
                </c:pt>
                <c:pt idx="12">
                  <c:v>#N/A</c:v>
                </c:pt>
                <c:pt idx="13">
                  <c:v>93</c:v>
                </c:pt>
                <c:pt idx="14">
                  <c:v>#N/A</c:v>
                </c:pt>
              </c:numCache>
            </c:numRef>
          </c:val>
          <c:smooth val="0"/>
          <c:extLst>
            <c:ext xmlns:c16="http://schemas.microsoft.com/office/drawing/2014/chart" uri="{C3380CC4-5D6E-409C-BE32-E72D297353CC}">
              <c16:uniqueId val="{00000008-9B3B-40BE-B4EC-08D2A738E381}"/>
            </c:ext>
          </c:extLst>
        </c:ser>
        <c:dLbls>
          <c:showLegendKey val="0"/>
          <c:showVal val="0"/>
          <c:showCatName val="0"/>
          <c:showSerName val="0"/>
          <c:showPercent val="0"/>
          <c:showBubbleSize val="0"/>
        </c:dLbls>
        <c:marker val="1"/>
        <c:smooth val="0"/>
        <c:axId val="156120576"/>
        <c:axId val="156122496"/>
      </c:lineChart>
      <c:catAx>
        <c:axId val="156120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6122496"/>
        <c:crosses val="autoZero"/>
        <c:auto val="1"/>
        <c:lblAlgn val="ctr"/>
        <c:lblOffset val="100"/>
        <c:tickLblSkip val="1"/>
        <c:tickMarkSkip val="1"/>
        <c:noMultiLvlLbl val="0"/>
      </c:catAx>
      <c:valAx>
        <c:axId val="156122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120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2581</c:v>
                </c:pt>
                <c:pt idx="5">
                  <c:v>2389</c:v>
                </c:pt>
                <c:pt idx="8">
                  <c:v>2489</c:v>
                </c:pt>
                <c:pt idx="11">
                  <c:v>2200</c:v>
                </c:pt>
                <c:pt idx="14">
                  <c:v>1922</c:v>
                </c:pt>
              </c:numCache>
            </c:numRef>
          </c:val>
          <c:extLst>
            <c:ext xmlns:c16="http://schemas.microsoft.com/office/drawing/2014/chart" uri="{C3380CC4-5D6E-409C-BE32-E72D297353CC}">
              <c16:uniqueId val="{00000000-B5C7-42B6-AA5E-FB0931B2CC4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10</c:v>
                </c:pt>
                <c:pt idx="5">
                  <c:v>6</c:v>
                </c:pt>
                <c:pt idx="8">
                  <c:v>3</c:v>
                </c:pt>
                <c:pt idx="11">
                  <c:v>2</c:v>
                </c:pt>
                <c:pt idx="14">
                  <c:v>1</c:v>
                </c:pt>
              </c:numCache>
            </c:numRef>
          </c:val>
          <c:extLst>
            <c:ext xmlns:c16="http://schemas.microsoft.com/office/drawing/2014/chart" uri="{C3380CC4-5D6E-409C-BE32-E72D297353CC}">
              <c16:uniqueId val="{00000001-B5C7-42B6-AA5E-FB0931B2CC4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1420</c:v>
                </c:pt>
                <c:pt idx="5">
                  <c:v>1423</c:v>
                </c:pt>
                <c:pt idx="8">
                  <c:v>1639</c:v>
                </c:pt>
                <c:pt idx="11">
                  <c:v>1837</c:v>
                </c:pt>
                <c:pt idx="14">
                  <c:v>1838</c:v>
                </c:pt>
              </c:numCache>
            </c:numRef>
          </c:val>
          <c:extLst>
            <c:ext xmlns:c16="http://schemas.microsoft.com/office/drawing/2014/chart" uri="{C3380CC4-5D6E-409C-BE32-E72D297353CC}">
              <c16:uniqueId val="{00000002-B5C7-42B6-AA5E-FB0931B2CC4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5C7-42B6-AA5E-FB0931B2CC4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5C7-42B6-AA5E-FB0931B2CC4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15</c:v>
                </c:pt>
                <c:pt idx="3">
                  <c:v>0</c:v>
                </c:pt>
                <c:pt idx="6">
                  <c:v>0</c:v>
                </c:pt>
                <c:pt idx="9">
                  <c:v>0</c:v>
                </c:pt>
                <c:pt idx="12">
                  <c:v>0</c:v>
                </c:pt>
              </c:numCache>
            </c:numRef>
          </c:val>
          <c:extLst>
            <c:ext xmlns:c16="http://schemas.microsoft.com/office/drawing/2014/chart" uri="{C3380CC4-5D6E-409C-BE32-E72D297353CC}">
              <c16:uniqueId val="{00000005-B5C7-42B6-AA5E-FB0931B2CC4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313</c:v>
                </c:pt>
                <c:pt idx="3">
                  <c:v>368</c:v>
                </c:pt>
                <c:pt idx="6">
                  <c:v>401</c:v>
                </c:pt>
                <c:pt idx="9">
                  <c:v>378</c:v>
                </c:pt>
                <c:pt idx="12">
                  <c:v>397</c:v>
                </c:pt>
              </c:numCache>
            </c:numRef>
          </c:val>
          <c:extLst>
            <c:ext xmlns:c16="http://schemas.microsoft.com/office/drawing/2014/chart" uri="{C3380CC4-5D6E-409C-BE32-E72D297353CC}">
              <c16:uniqueId val="{00000006-B5C7-42B6-AA5E-FB0931B2CC4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293</c:v>
                </c:pt>
                <c:pt idx="3">
                  <c:v>251</c:v>
                </c:pt>
                <c:pt idx="6">
                  <c:v>207</c:v>
                </c:pt>
                <c:pt idx="9">
                  <c:v>172</c:v>
                </c:pt>
                <c:pt idx="12">
                  <c:v>145</c:v>
                </c:pt>
              </c:numCache>
            </c:numRef>
          </c:val>
          <c:extLst>
            <c:ext xmlns:c16="http://schemas.microsoft.com/office/drawing/2014/chart" uri="{C3380CC4-5D6E-409C-BE32-E72D297353CC}">
              <c16:uniqueId val="{00000007-B5C7-42B6-AA5E-FB0931B2CC4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595</c:v>
                </c:pt>
                <c:pt idx="3">
                  <c:v>518</c:v>
                </c:pt>
                <c:pt idx="6">
                  <c:v>444</c:v>
                </c:pt>
                <c:pt idx="9">
                  <c:v>401</c:v>
                </c:pt>
                <c:pt idx="12">
                  <c:v>449</c:v>
                </c:pt>
              </c:numCache>
            </c:numRef>
          </c:val>
          <c:extLst>
            <c:ext xmlns:c16="http://schemas.microsoft.com/office/drawing/2014/chart" uri="{C3380CC4-5D6E-409C-BE32-E72D297353CC}">
              <c16:uniqueId val="{00000008-B5C7-42B6-AA5E-FB0931B2CC4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5C7-42B6-AA5E-FB0931B2CC4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1893</c:v>
                </c:pt>
                <c:pt idx="3">
                  <c:v>1736</c:v>
                </c:pt>
                <c:pt idx="6">
                  <c:v>1534</c:v>
                </c:pt>
                <c:pt idx="9">
                  <c:v>1433</c:v>
                </c:pt>
                <c:pt idx="12">
                  <c:v>1337</c:v>
                </c:pt>
              </c:numCache>
            </c:numRef>
          </c:val>
          <c:extLst>
            <c:ext xmlns:c16="http://schemas.microsoft.com/office/drawing/2014/chart" uri="{C3380CC4-5D6E-409C-BE32-E72D297353CC}">
              <c16:uniqueId val="{0000000A-B5C7-42B6-AA5E-FB0931B2CC4F}"/>
            </c:ext>
          </c:extLst>
        </c:ser>
        <c:dLbls>
          <c:showLegendKey val="0"/>
          <c:showVal val="0"/>
          <c:showCatName val="0"/>
          <c:showSerName val="0"/>
          <c:showPercent val="0"/>
          <c:showBubbleSize val="0"/>
        </c:dLbls>
        <c:gapWidth val="100"/>
        <c:overlap val="100"/>
        <c:axId val="149428096"/>
        <c:axId val="1494425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5C7-42B6-AA5E-FB0931B2CC4F}"/>
            </c:ext>
          </c:extLst>
        </c:ser>
        <c:dLbls>
          <c:showLegendKey val="0"/>
          <c:showVal val="0"/>
          <c:showCatName val="0"/>
          <c:showSerName val="0"/>
          <c:showPercent val="0"/>
          <c:showBubbleSize val="0"/>
        </c:dLbls>
        <c:marker val="1"/>
        <c:smooth val="0"/>
        <c:axId val="149428096"/>
        <c:axId val="149442560"/>
      </c:lineChart>
      <c:catAx>
        <c:axId val="149428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9442560"/>
        <c:crosses val="autoZero"/>
        <c:auto val="1"/>
        <c:lblAlgn val="ctr"/>
        <c:lblOffset val="100"/>
        <c:tickLblSkip val="1"/>
        <c:tickMarkSkip val="1"/>
        <c:noMultiLvlLbl val="0"/>
      </c:catAx>
      <c:valAx>
        <c:axId val="149442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428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730</c:v>
                </c:pt>
                <c:pt idx="1">
                  <c:v>720</c:v>
                </c:pt>
                <c:pt idx="2">
                  <c:v>715</c:v>
                </c:pt>
              </c:numCache>
            </c:numRef>
          </c:val>
          <c:extLst>
            <c:ext xmlns:c16="http://schemas.microsoft.com/office/drawing/2014/chart" uri="{C3380CC4-5D6E-409C-BE32-E72D297353CC}">
              <c16:uniqueId val="{00000000-0E0E-4DB8-9980-F15DA4B39FE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289</c:v>
                </c:pt>
                <c:pt idx="1">
                  <c:v>277</c:v>
                </c:pt>
                <c:pt idx="2">
                  <c:v>303</c:v>
                </c:pt>
              </c:numCache>
            </c:numRef>
          </c:val>
          <c:extLst>
            <c:ext xmlns:c16="http://schemas.microsoft.com/office/drawing/2014/chart" uri="{C3380CC4-5D6E-409C-BE32-E72D297353CC}">
              <c16:uniqueId val="{00000001-0E0E-4DB8-9980-F15DA4B39FE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619</c:v>
                </c:pt>
                <c:pt idx="1">
                  <c:v>839</c:v>
                </c:pt>
                <c:pt idx="2">
                  <c:v>818</c:v>
                </c:pt>
              </c:numCache>
            </c:numRef>
          </c:val>
          <c:extLst>
            <c:ext xmlns:c16="http://schemas.microsoft.com/office/drawing/2014/chart" uri="{C3380CC4-5D6E-409C-BE32-E72D297353CC}">
              <c16:uniqueId val="{00000002-0E0E-4DB8-9980-F15DA4B39FE9}"/>
            </c:ext>
          </c:extLst>
        </c:ser>
        <c:dLbls>
          <c:showLegendKey val="0"/>
          <c:showVal val="0"/>
          <c:showCatName val="0"/>
          <c:showSerName val="0"/>
          <c:showPercent val="0"/>
          <c:showBubbleSize val="0"/>
        </c:dLbls>
        <c:gapWidth val="120"/>
        <c:overlap val="100"/>
        <c:axId val="156842624"/>
        <c:axId val="156844416"/>
      </c:barChart>
      <c:catAx>
        <c:axId val="156842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6844416"/>
        <c:crosses val="autoZero"/>
        <c:auto val="1"/>
        <c:lblAlgn val="ctr"/>
        <c:lblOffset val="100"/>
        <c:tickLblSkip val="1"/>
        <c:tickMarkSkip val="1"/>
        <c:noMultiLvlLbl val="0"/>
      </c:catAx>
      <c:valAx>
        <c:axId val="1568444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6842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{90814CB6-FA72-4936-B976-66BABCECEC7E}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7A6-4BDD-98DA-5C378356D3C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{FFFF0371-5A49-47F9-8C6A-392106356C4E}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7A6-4BDD-98DA-5C378356D3C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{A199B8F7-A31F-40D8-BC19-7A11A190428C}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7A6-4BDD-98DA-5C378356D3C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{9E3E55F4-886B-4D87-905C-2E84904223B6}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7A6-4BDD-98DA-5C378356D3C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{9696B95D-5764-4828-A5C6-CBA98392B949}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7A6-4BDD-98DA-5C378356D3C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{1960DC20-3BA8-47B8-A35A-309CC4A08D1A}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7A6-4BDD-98DA-5C378356D3C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{50F399B5-2AE3-44D0-98E3-38BF3D21976C}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7A6-4BDD-98DA-5C378356D3C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{3728DE99-8621-4C2F-BA73-4845112F3F45}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7A6-4BDD-98DA-5C378356D3C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{3CC1A67C-2D76-40AE-9AE2-003CE4074151}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7A6-4BDD-98DA-5C378356D3C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64.8</c:v>
                </c:pt>
                <c:pt idx="24">
                  <c:v>64.8</c:v>
                </c:pt>
                <c:pt idx="32">
                  <c:v>66.400000000000006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7A6-4BDD-98DA-5C378356D3C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{597FE276-29D4-4852-A470-CD0DB0FE71F1}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7A6-4BDD-98DA-5C378356D3C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{FCB09A79-6FBD-4BD0-9112-8F8A821CD6F7}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7A6-4BDD-98DA-5C378356D3C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{F2365D4E-38CB-493B-BFAB-003888B07F75}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7A6-4BDD-98DA-5C378356D3C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{8D6143D3-F7FE-42F0-9F83-F17DB058AF02}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7A6-4BDD-98DA-5C378356D3C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{91CA0588-E08E-4B58-A9FC-A3553147764C}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7A6-4BDD-98DA-5C378356D3C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{88608DC4-58BB-4DF0-A9A0-C9B024C0FF89}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7A6-4BDD-98DA-5C378356D3C7}"/>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{80B0AA2E-E912-4D19-890B-00F8B612880A}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7A6-4BDD-98DA-5C378356D3C7}"/>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{22741BF5-1958-495A-BA09-38A2F11C1AD5}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7A6-4BDD-98DA-5C378356D3C7}"/>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{1C0C69D2-B000-4941-B90D-42E78CA6EAB3}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7A6-4BDD-98DA-5C378356D3C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56.3</c:v>
                </c:pt>
                <c:pt idx="24">
                  <c:v>57.6</c:v>
                </c:pt>
                <c:pt idx="32">
                  <c:v>58.7</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D7A6-4BDD-98DA-5C378356D3C7}"/>
            </c:ext>
          </c:extLst>
        </c:ser>
        <c:dLbls>
          <c:showLegendKey val="0"/>
          <c:showVal val="1"/>
          <c:showCatName val="0"/>
          <c:showSerName val="0"/>
          <c:showPercent val="0"/>
          <c:showBubbleSize val="0"/>
        </c:dLbls>
        <c:axId val="46179840"/>
        <c:axId val="46181760"/>
      </c:scatterChart>
      <c:valAx>
        <c:axId val="46179840"/>
        <c:scaling>
          <c:orientation val="minMax"/>
          <c:max val="58.9"/>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{D4BFDA67-6E69-4292-A81F-BBFFBCDFBFE5}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AC1-425F-B380-960BE7E0008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{0B775B9B-C6A6-4083-995E-B03A20261FB3}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AC1-425F-B380-960BE7E0008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{87BD2407-9682-4FB5-8C78-5FD2C828F5F6}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AC1-425F-B380-960BE7E0008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{4E60DB7D-A18C-41EC-A653-41BFAE22411D}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AC1-425F-B380-960BE7E0008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{054F61D8-30B9-41DC-A470-5CC37EB1DF09}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AC1-425F-B380-960BE7E00083}"/>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{FF0C2E24-B94B-42EB-A0EE-16BC84A0DAED}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AC1-425F-B380-960BE7E00083}"/>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{2F057195-D0E4-44E2-851B-EF3D322A4636}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AC1-425F-B380-960BE7E00083}"/>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{0ECABA37-4F87-42BE-9C41-5D44860E8117}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AC1-425F-B380-960BE7E00083}"/>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{549DECF5-E8D4-4127-BA36-2C08A9331037}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AC1-425F-B380-960BE7E0008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c:v>
                </c:pt>
                <c:pt idx="8">
                  <c:v>12.8</c:v>
                </c:pt>
                <c:pt idx="16">
                  <c:v>10.4</c:v>
                </c:pt>
                <c:pt idx="24">
                  <c:v>9.8000000000000007</c:v>
                </c:pt>
                <c:pt idx="32">
                  <c:v>8.9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AC1-425F-B380-960BE7E0008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{1E444845-1A5A-4606-8524-BBCFA7E29603}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AC1-425F-B380-960BE7E0008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{91E2F8DB-AB8D-47DB-A7DC-C15FC90F07FB}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AC1-425F-B380-960BE7E0008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{E007CB42-233B-454F-B333-1469EB770621}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AC1-425F-B380-960BE7E0008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{6DA14284-A405-4430-99EE-AA7989950164}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AC1-425F-B380-960BE7E0008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{A602BDBC-EB12-4C93-9D74-318F7357F425}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AC1-425F-B380-960BE7E00083}"/>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{E0867C8D-FB94-47E0-A92C-1DEF57EB3F68}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AC1-425F-B380-960BE7E00083}"/>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{FD3AA120-D867-4BEE-99C1-F89A659448ED}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AC1-425F-B380-960BE7E00083}"/>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{0C23E8F8-BF84-46DE-A183-3EE95B488570}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AC1-425F-B380-960BE7E00083}"/>
                </c:ext>
              </c:extLst>
            </c:dLbl>
            <c:dLbl>
              <c:idx val="32"/>
              <c:layout>
                <c:manualLayout>
                  <c:x val="-1.823562808425002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{6EEFB648-1ECB-4B5A-B5CD-0BAD315D0991}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AC1-425F-B380-960BE7E0008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AC1-425F-B380-960BE7E00083}"/>
            </c:ext>
          </c:extLst>
        </c:ser>
        <c:dLbls>
          <c:showLegendKey val="0"/>
          <c:showVal val="1"/>
          <c:showCatName val="0"/>
          <c:showSerName val="0"/>
          <c:showPercent val="0"/>
          <c:showBubbleSize val="0"/>
        </c:dLbls>
        <c:axId val="84219776"/>
        <c:axId val="84234240"/>
      </c:scatterChart>
      <c:valAx>
        <c:axId val="84219776"/>
        <c:scaling>
          <c:orientation val="minMax"/>
          <c:max val="8.2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青森県佐井村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実質公債費比率の分子は減少傾向にある。しかし、公営企業債の元利償還金に対する繰出金が高水準にあるが、これは下水道事業特別会計において償還ピークは越えたものの、未だ高止まりとなっているため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全会計での償還額及び一部事務組合が発行した地方債償還金の負担金も減少傾向にあるが、両項目とも今後増加する見込みのため、一部事務組合の動向に注視するとともに、村発行の地方債にあっては厳選し、計画的に進めることにより、当該分子の減少に努める。</a:t>
          </a:r>
          <a:endParaRPr kumimoji="1" lang="en-US" altLang="ja-JP" sz="13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青森県佐井村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a:solidFill>
                <a:sysClr val="windowText" lastClr="000000"/>
              </a:solidFill>
              <a:latin typeface="ＭＳ ゴシック" pitchFamily="49" charset="-128"/>
              <a:ea typeface="ＭＳ ゴシック" pitchFamily="49" charset="-128"/>
            </a:rPr>
            <a:t>　地方債等の将来負担額、基金残高等の充当可能財源等はともに減少となった。</a:t>
          </a:r>
          <a:endParaRPr kumimoji="1" lang="en-US" altLang="ja-JP" sz="1500">
            <a:solidFill>
              <a:sysClr val="windowText" lastClr="000000"/>
            </a:solidFill>
            <a:latin typeface="ＭＳ ゴシック" pitchFamily="49" charset="-128"/>
            <a:ea typeface="ＭＳ ゴシック" pitchFamily="49" charset="-128"/>
          </a:endParaRPr>
        </a:p>
        <a:p>
          <a:r>
            <a:rPr kumimoji="1" lang="ja-JP" altLang="en-US" sz="1500">
              <a:solidFill>
                <a:sysClr val="windowText" lastClr="000000"/>
              </a:solidFill>
              <a:latin typeface="ＭＳ ゴシック" pitchFamily="49" charset="-128"/>
              <a:ea typeface="ＭＳ ゴシック" pitchFamily="49" charset="-128"/>
            </a:rPr>
            <a:t>　将来負担額については、公営企業債等の繰入金及び退職手当負担金は増額傾向にあるが、全体でみると</a:t>
          </a:r>
          <a:r>
            <a:rPr kumimoji="1" lang="en-US" altLang="ja-JP" sz="1500">
              <a:solidFill>
                <a:sysClr val="windowText" lastClr="000000"/>
              </a:solidFill>
              <a:latin typeface="ＭＳ ゴシック" pitchFamily="49" charset="-128"/>
              <a:ea typeface="ＭＳ ゴシック" pitchFamily="49" charset="-128"/>
            </a:rPr>
            <a:t>56</a:t>
          </a:r>
          <a:r>
            <a:rPr kumimoji="1" lang="ja-JP" altLang="en-US" sz="1500">
              <a:solidFill>
                <a:sysClr val="windowText" lastClr="000000"/>
              </a:solidFill>
              <a:latin typeface="ＭＳ ゴシック" pitchFamily="49" charset="-128"/>
              <a:ea typeface="ＭＳ ゴシック" pitchFamily="49" charset="-128"/>
            </a:rPr>
            <a:t>百万円の減額となった。</a:t>
          </a:r>
          <a:endParaRPr kumimoji="1" lang="en-US" altLang="ja-JP" sz="1500">
            <a:solidFill>
              <a:sysClr val="windowText" lastClr="000000"/>
            </a:solidFill>
            <a:latin typeface="ＭＳ ゴシック" pitchFamily="49" charset="-128"/>
            <a:ea typeface="ＭＳ ゴシック" pitchFamily="49" charset="-128"/>
          </a:endParaRPr>
        </a:p>
        <a:p>
          <a:r>
            <a:rPr kumimoji="1" lang="ja-JP" altLang="en-US" sz="1500">
              <a:solidFill>
                <a:sysClr val="windowText" lastClr="000000"/>
              </a:solidFill>
              <a:latin typeface="ＭＳ ゴシック" pitchFamily="49" charset="-128"/>
              <a:ea typeface="ＭＳ ゴシック" pitchFamily="49" charset="-128"/>
            </a:rPr>
            <a:t>　充当可能財源等については、地域経済・雇用対策費の廃止等により基準財政需要額算入見込額が</a:t>
          </a:r>
          <a:r>
            <a:rPr kumimoji="1" lang="en-US" altLang="ja-JP" sz="1500">
              <a:solidFill>
                <a:sysClr val="windowText" lastClr="000000"/>
              </a:solidFill>
              <a:latin typeface="ＭＳ ゴシック" pitchFamily="49" charset="-128"/>
              <a:ea typeface="ＭＳ ゴシック" pitchFamily="49" charset="-128"/>
            </a:rPr>
            <a:t>278</a:t>
          </a:r>
          <a:r>
            <a:rPr kumimoji="1" lang="ja-JP" altLang="en-US" sz="1500">
              <a:solidFill>
                <a:sysClr val="windowText" lastClr="000000"/>
              </a:solidFill>
              <a:latin typeface="ＭＳ ゴシック" pitchFamily="49" charset="-128"/>
              <a:ea typeface="ＭＳ ゴシック" pitchFamily="49" charset="-128"/>
            </a:rPr>
            <a:t>百万円減少したことが大きく影響し分子の増加要因となった。</a:t>
          </a:r>
          <a:endParaRPr kumimoji="1" lang="en-US" altLang="ja-JP" sz="1500">
            <a:solidFill>
              <a:sysClr val="windowText" lastClr="000000"/>
            </a:solidFill>
            <a:latin typeface="ＭＳ ゴシック" pitchFamily="49" charset="-128"/>
            <a:ea typeface="ＭＳ ゴシック" pitchFamily="49" charset="-128"/>
          </a:endParaRPr>
        </a:p>
        <a:p>
          <a:r>
            <a:rPr kumimoji="1" lang="ja-JP" altLang="en-US" sz="1500">
              <a:latin typeface="ＭＳ ゴシック" pitchFamily="49" charset="-128"/>
              <a:ea typeface="ＭＳ ゴシック" pitchFamily="49" charset="-128"/>
            </a:rPr>
            <a:t>　今後も新規発行地方債の厳選、抑制に努めるとともに下北地域広域行政事務組合等の経営健全化に係る取り組み、進展を見極めつつ、当該分子の減少に努める。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青森県佐井村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・津軽海峡文化館「アルサス」及び佐井中学校の改修のため「公共施設維持補修基金」を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百万円取り崩したこと、保育所維持運営のため「核燃料物質等取扱交付金基金」を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百万円取り崩した一方、電源立地地域対策交付金により「公共施設維持運営基金」に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百万円、歳計剰余金を「減債基金」に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百万円、ほか前年度とほぼ同額を積み立てたことにより、基金全体としては前年度とほぼ変わらない残高となった。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・基金の使途の明確化を図るために、財政調整基金の残高が多額になった場合は取り崩して個々の特定目的基金に積み立てていくことを予定している。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産振興基金：水産の振興を図るための事業費に充てることができるが、振興を図るための事業とは、佐井村漁業協同組合における水産振興対策のための事業、漁業協同組合の経営強化対策のための事業、その他水産振興に資すると認められる事業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・公共施設維持補修基金：公共施設の修繕その他維持補修経費の財源に充てることができる。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・公共施設整備基金：公共施設の整備資金に充てることができる。</a:t>
          </a:r>
          <a:endParaRPr lang="ja-JP" altLang="ja-JP" sz="1400">
            <a:solidFill>
              <a:sysClr val="windowText" lastClr="000000"/>
            </a:solidFill>
            <a:effectLst/>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・育英基金：奨学金の貸与のための基金。</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・ふるさと佐井村応援基金：生活環境の整備及び学校教育の充実、防災に関すること、福祉・保健・医療の充実等を目的とした事業費に充てることができる基金。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・水産振興基金：以前、村漁業協同組合に経営強化資金を貸し付けた分の返済額が毎年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百万円であり同額を積み立てたことによる増加。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・公共施設維持補修基金：公共施設の維持補修のため電源立地地域対策交付金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百万円を積み立てたが、一方で津軽海峡文化館「アルサス」及び佐井中学校の改修工事のために取り崩したため減少。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・育英基金：貸付額より返済金の方が大きかったことによる増加。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・ふるさと佐井村応援基金：取崩し額より寄付金額が多かったことによる増加。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・水産振興基金：令和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年度までは毎年返済金分として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百万円積み立て、水産振興計画に基づき毎年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・公共施設維持補修基金：佐井中学校校舎補修のため令和元年度で核燃料サイクル交付金分の一部を取り崩すが、毎年電源立地地域対策交付金分で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年度決算においては、基金の使途の明確化を図るため、財政調整基金を取り崩して、特定目的基金に積み立てたことから減少した。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・財政調整基金の残高は、災害等不足の事態に備えるため、過去の実績等を踏まえ、標準財政規模の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％の範囲となるように努めている。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・毎年度、歳計剰余金を積み立てているため自然的に増加していく。今後は、償還のため計画的に取り崩して財政の安定化を図る。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青森県佐井村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2,042
2,038
135.04
2,391,922
2,318,456
60,605
1,524,475
1,336,805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000-000021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000-000022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00000000-0008-0000-0000-000037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baseline="0">
              <a:solidFill>
                <a:schemeClr val="dk1"/>
              </a:solidFill>
              <a:effectLst/>
              <a:latin typeface="+mn-lt"/>
              <a:ea typeface="+mn-ea"/>
              <a:cs typeface="+mn-cs"/>
            </a:rPr>
            <a:t>有形固定資産減価償却率は類似団体より高く、施設の老朽化の進行により今後も上昇する</a:t>
          </a:r>
          <a:r>
            <a:rPr kumimoji="1" lang="ja-JP" altLang="en-US" sz="1100" baseline="0">
              <a:solidFill>
                <a:schemeClr val="dk1"/>
              </a:solidFill>
              <a:effectLst/>
              <a:latin typeface="+mn-lt"/>
              <a:ea typeface="+mn-ea"/>
              <a:cs typeface="+mn-cs"/>
            </a:rPr>
            <a:t>ことが考えられる。</a:t>
          </a:r>
          <a:endParaRPr kumimoji="1" lang="en-US" altLang="ja-JP"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有形固定資産については、</a:t>
          </a:r>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に策定した「佐井村公共施設等総合管理計画」において、それぞれの公共施設等について、令和２年度を目途に個別施設計画を策定することとしており、今後も当該計画に基づき、計画的な修繕・更新等による施設の維持管理に取り組んで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00000000-0008-0000-0000-000049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5" name="有形固定資産減価償却率最小値テキスト">
          <a:extLst>
            <a:ext uri="{FF2B5EF4-FFF2-40B4-BE49-F238E27FC236}">
              <a16:creationId xmlns:a16="http://schemas.microsoft.com/office/drawing/2014/main" id="{00000000-0008-0000-0000-00004B000000}"/>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6" name="直線コネクタ 75">
          <a:extLst>
            <a:ext uri="{FF2B5EF4-FFF2-40B4-BE49-F238E27FC236}">
              <a16:creationId xmlns:a16="http://schemas.microsoft.com/office/drawing/2014/main" id="{00000000-0008-0000-0000-00004C000000}"/>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7" name="有形固定資産減価償却率最大値テキスト">
          <a:extLst>
            <a:ext uri="{FF2B5EF4-FFF2-40B4-BE49-F238E27FC236}">
              <a16:creationId xmlns:a16="http://schemas.microsoft.com/office/drawing/2014/main" id="{00000000-0008-0000-0000-00004D000000}"/>
            </a:ext>
          </a:extLst>
        </xdr:cNvPr>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8" name="直線コネクタ 77">
          <a:extLst>
            <a:ext uri="{FF2B5EF4-FFF2-40B4-BE49-F238E27FC236}">
              <a16:creationId xmlns:a16="http://schemas.microsoft.com/office/drawing/2014/main" id="{00000000-0008-0000-0000-00004E000000}"/>
            </a:ext>
          </a:extLst>
        </xdr:cNvPr>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102433</xdr:rowOff>
    </xdr:from>
    <xdr:ext cx="405111" cy="259045"/>
    <xdr:sp macro="" textlink="">
      <xdr:nvSpPr>
        <xdr:cNvPr id="79" name="有形固定資産減価償却率平均値テキスト">
          <a:extLst>
            <a:ext uri="{FF2B5EF4-FFF2-40B4-BE49-F238E27FC236}">
              <a16:creationId xmlns:a16="http://schemas.microsoft.com/office/drawing/2014/main" id="{00000000-0008-0000-0000-00004F000000}"/>
            </a:ext>
          </a:extLst>
        </xdr:cNvPr>
        <xdr:cNvSpPr txBox="1"/>
      </xdr:nvSpPr>
      <xdr:spPr>
        <a:xfrm>
          <a:off x="4813300" y="5846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57967</xdr:rowOff>
    </xdr:from>
    <xdr:to>
      <xdr:col>23</xdr:col>
      <xdr:colOff>136525</xdr:colOff>
      <xdr:row>28</xdr:row>
      <xdr:rowOff>159567</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711700" y="563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80844</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000-00005A000000}"/>
            </a:ext>
          </a:extLst>
        </xdr:cNvPr>
        <xdr:cNvSpPr txBox="1"/>
      </xdr:nvSpPr>
      <xdr:spPr>
        <a:xfrm>
          <a:off x="48133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107315</xdr:rowOff>
    </xdr:from>
    <xdr:to>
      <xdr:col>19</xdr:col>
      <xdr:colOff>187325</xdr:colOff>
      <xdr:row>29</xdr:row>
      <xdr:rowOff>37465</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0005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108767</xdr:rowOff>
    </xdr:from>
    <xdr:to>
      <xdr:col>23</xdr:col>
      <xdr:colOff>85725</xdr:colOff>
      <xdr:row>28</xdr:row>
      <xdr:rowOff>158115</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flipV="1">
          <a:off x="4051300" y="5680892"/>
          <a:ext cx="7112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107315</xdr:rowOff>
    </xdr:from>
    <xdr:to>
      <xdr:col>15</xdr:col>
      <xdr:colOff>187325</xdr:colOff>
      <xdr:row>29</xdr:row>
      <xdr:rowOff>37465</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32385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158115</xdr:rowOff>
    </xdr:from>
    <xdr:to>
      <xdr:col>19</xdr:col>
      <xdr:colOff>136525</xdr:colOff>
      <xdr:row>28</xdr:row>
      <xdr:rowOff>158115</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3289300" y="573024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79210</xdr:rowOff>
    </xdr:from>
    <xdr:ext cx="405111" cy="259045"/>
    <xdr:sp macro="" textlink="">
      <xdr:nvSpPr>
        <xdr:cNvPr id="95" name="n_1aveValue有形固定資産減価償却率">
          <a:extLst>
            <a:ext uri="{FF2B5EF4-FFF2-40B4-BE49-F238E27FC236}">
              <a16:creationId xmlns:a16="http://schemas.microsoft.com/office/drawing/2014/main" id="{00000000-0008-0000-0000-00005F000000}"/>
            </a:ext>
          </a:extLst>
        </xdr:cNvPr>
        <xdr:cNvSpPr txBox="1"/>
      </xdr:nvSpPr>
      <xdr:spPr>
        <a:xfrm>
          <a:off x="3836044" y="599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119306</xdr:rowOff>
    </xdr:from>
    <xdr:ext cx="405111" cy="259045"/>
    <xdr:sp macro="" textlink="">
      <xdr:nvSpPr>
        <xdr:cNvPr id="96" name="n_2aveValue有形固定資産減価償却率">
          <a:extLst>
            <a:ext uri="{FF2B5EF4-FFF2-40B4-BE49-F238E27FC236}">
              <a16:creationId xmlns:a16="http://schemas.microsoft.com/office/drawing/2014/main" id="{00000000-0008-0000-0000-000060000000}"/>
            </a:ext>
          </a:extLst>
        </xdr:cNvPr>
        <xdr:cNvSpPr txBox="1"/>
      </xdr:nvSpPr>
      <xdr:spPr>
        <a:xfrm>
          <a:off x="30867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38026</xdr:rowOff>
    </xdr:from>
    <xdr:ext cx="405111" cy="259045"/>
    <xdr:sp macro="" textlink="">
      <xdr:nvSpPr>
        <xdr:cNvPr id="97" name="n_3aveValue有形固定資産減価償却率">
          <a:extLst>
            <a:ext uri="{FF2B5EF4-FFF2-40B4-BE49-F238E27FC236}">
              <a16:creationId xmlns:a16="http://schemas.microsoft.com/office/drawing/2014/main" id="{00000000-0008-0000-0000-000061000000}"/>
            </a:ext>
          </a:extLst>
        </xdr:cNvPr>
        <xdr:cNvSpPr txBox="1"/>
      </xdr:nvSpPr>
      <xdr:spPr>
        <a:xfrm>
          <a:off x="2324744"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53992</xdr:rowOff>
    </xdr:from>
    <xdr:ext cx="405111" cy="259045"/>
    <xdr:sp macro="" textlink="">
      <xdr:nvSpPr>
        <xdr:cNvPr id="98" name="n_1mainValue有形固定資産減価償却率">
          <a:extLst>
            <a:ext uri="{FF2B5EF4-FFF2-40B4-BE49-F238E27FC236}">
              <a16:creationId xmlns:a16="http://schemas.microsoft.com/office/drawing/2014/main" id="{00000000-0008-0000-0000-000062000000}"/>
            </a:ext>
          </a:extLst>
        </xdr:cNvPr>
        <xdr:cNvSpPr txBox="1"/>
      </xdr:nvSpPr>
      <xdr:spPr>
        <a:xfrm>
          <a:off x="38360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53992</xdr:rowOff>
    </xdr:from>
    <xdr:ext cx="405111" cy="259045"/>
    <xdr:sp macro="" textlink="">
      <xdr:nvSpPr>
        <xdr:cNvPr id="99" name="n_2mainValue有形固定資産減価償却率">
          <a:extLst>
            <a:ext uri="{FF2B5EF4-FFF2-40B4-BE49-F238E27FC236}">
              <a16:creationId xmlns:a16="http://schemas.microsoft.com/office/drawing/2014/main" id="{00000000-0008-0000-0000-000063000000}"/>
            </a:ext>
          </a:extLst>
        </xdr:cNvPr>
        <xdr:cNvSpPr txBox="1"/>
      </xdr:nvSpPr>
      <xdr:spPr>
        <a:xfrm>
          <a:off x="30867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債務償還</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は類似団体平均を下回っている。主な要因は、地方債の新規発行を抑制していることによる公債費負担の軽減と村債残高の圧縮等が考えられる。</a:t>
          </a:r>
          <a:endParaRPr lang="ja-JP" altLang="ja-JP">
            <a:effectLst/>
          </a:endParaRPr>
        </a:p>
        <a:p>
          <a:r>
            <a:rPr kumimoji="1" lang="ja-JP" altLang="ja-JP" sz="1100">
              <a:solidFill>
                <a:schemeClr val="dk1"/>
              </a:solidFill>
              <a:effectLst/>
              <a:latin typeface="+mn-lt"/>
              <a:ea typeface="+mn-ea"/>
              <a:cs typeface="+mn-cs"/>
            </a:rPr>
            <a:t>　今後も債務償還</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に配慮した財政運営に努めていく必要がある。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00000000-0008-0000-0000-00007F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28" name="直線コネクタ 127">
          <a:extLst>
            <a:ext uri="{FF2B5EF4-FFF2-40B4-BE49-F238E27FC236}">
              <a16:creationId xmlns:a16="http://schemas.microsoft.com/office/drawing/2014/main" id="{00000000-0008-0000-0000-000080000000}"/>
            </a:ext>
          </a:extLst>
        </xdr:cNvPr>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a:extLst>
            <a:ext uri="{FF2B5EF4-FFF2-40B4-BE49-F238E27FC236}">
              <a16:creationId xmlns:a16="http://schemas.microsoft.com/office/drawing/2014/main" id="{00000000-0008-0000-0000-000081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a:extLst>
            <a:ext uri="{FF2B5EF4-FFF2-40B4-BE49-F238E27FC236}">
              <a16:creationId xmlns:a16="http://schemas.microsoft.com/office/drawing/2014/main" id="{00000000-0008-0000-0000-000082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1" name="債務償還比率最大値テキスト">
          <a:extLst>
            <a:ext uri="{FF2B5EF4-FFF2-40B4-BE49-F238E27FC236}">
              <a16:creationId xmlns:a16="http://schemas.microsoft.com/office/drawing/2014/main" id="{00000000-0008-0000-0000-000083000000}"/>
            </a:ext>
          </a:extLst>
        </xdr:cNvPr>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2" name="直線コネクタ 131">
          <a:extLst>
            <a:ext uri="{FF2B5EF4-FFF2-40B4-BE49-F238E27FC236}">
              <a16:creationId xmlns:a16="http://schemas.microsoft.com/office/drawing/2014/main" id="{00000000-0008-0000-0000-000084000000}"/>
            </a:ext>
          </a:extLst>
        </xdr:cNvPr>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135152</xdr:rowOff>
    </xdr:from>
    <xdr:ext cx="469744" cy="259045"/>
    <xdr:sp macro="" textlink="">
      <xdr:nvSpPr>
        <xdr:cNvPr id="133" name="債務償還比率平均値テキスト">
          <a:extLst>
            <a:ext uri="{FF2B5EF4-FFF2-40B4-BE49-F238E27FC236}">
              <a16:creationId xmlns:a16="http://schemas.microsoft.com/office/drawing/2014/main" id="{00000000-0008-0000-0000-000085000000}"/>
            </a:ext>
          </a:extLst>
        </xdr:cNvPr>
        <xdr:cNvSpPr txBox="1"/>
      </xdr:nvSpPr>
      <xdr:spPr>
        <a:xfrm>
          <a:off x="14846300" y="622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168120</xdr:rowOff>
    </xdr:from>
    <xdr:to>
      <xdr:col>76</xdr:col>
      <xdr:colOff>73025</xdr:colOff>
      <xdr:row>34</xdr:row>
      <xdr:rowOff>98270</xdr:rowOff>
    </xdr:to>
    <xdr:sp macro="" textlink="">
      <xdr:nvSpPr>
        <xdr:cNvPr id="141" name="楕円 140">
          <a:extLst>
            <a:ext uri="{FF2B5EF4-FFF2-40B4-BE49-F238E27FC236}">
              <a16:creationId xmlns:a16="http://schemas.microsoft.com/office/drawing/2014/main" id="{00000000-0008-0000-0000-00008D000000}"/>
            </a:ext>
          </a:extLst>
        </xdr:cNvPr>
        <xdr:cNvSpPr/>
      </xdr:nvSpPr>
      <xdr:spPr>
        <a:xfrm>
          <a:off x="14744700" y="659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83047</xdr:rowOff>
    </xdr:from>
    <xdr:ext cx="405111" cy="259045"/>
    <xdr:sp macro="" textlink="">
      <xdr:nvSpPr>
        <xdr:cNvPr id="142" name="債務償還比率該当値テキスト">
          <a:extLst>
            <a:ext uri="{FF2B5EF4-FFF2-40B4-BE49-F238E27FC236}">
              <a16:creationId xmlns:a16="http://schemas.microsoft.com/office/drawing/2014/main" id="{00000000-0008-0000-0000-00008E000000}"/>
            </a:ext>
          </a:extLst>
        </xdr:cNvPr>
        <xdr:cNvSpPr txBox="1"/>
      </xdr:nvSpPr>
      <xdr:spPr>
        <a:xfrm>
          <a:off x="14846300" y="6512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268</xdr:rowOff>
    </xdr:from>
    <xdr:to>
      <xdr:col>72</xdr:col>
      <xdr:colOff>123825</xdr:colOff>
      <xdr:row>34</xdr:row>
      <xdr:rowOff>101868</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033500" y="660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47470</xdr:rowOff>
    </xdr:from>
    <xdr:to>
      <xdr:col>76</xdr:col>
      <xdr:colOff>22225</xdr:colOff>
      <xdr:row>34</xdr:row>
      <xdr:rowOff>51068</xdr:rowOff>
    </xdr:to>
    <xdr:cxnSp macro="">
      <xdr:nvCxnSpPr>
        <xdr:cNvPr id="144" name="直線コネクタ 143">
          <a:extLst>
            <a:ext uri="{FF2B5EF4-FFF2-40B4-BE49-F238E27FC236}">
              <a16:creationId xmlns:a16="http://schemas.microsoft.com/office/drawing/2014/main" id="{00000000-0008-0000-0000-000090000000}"/>
            </a:ext>
          </a:extLst>
        </xdr:cNvPr>
        <xdr:cNvCxnSpPr/>
      </xdr:nvCxnSpPr>
      <xdr:spPr>
        <a:xfrm flipV="1">
          <a:off x="14084300" y="6648295"/>
          <a:ext cx="7112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92177</xdr:rowOff>
    </xdr:from>
    <xdr:ext cx="469744" cy="259045"/>
    <xdr:sp macro="" textlink="">
      <xdr:nvSpPr>
        <xdr:cNvPr id="145" name="n_1aveValue債務償還比率">
          <a:extLst>
            <a:ext uri="{FF2B5EF4-FFF2-40B4-BE49-F238E27FC236}">
              <a16:creationId xmlns:a16="http://schemas.microsoft.com/office/drawing/2014/main" id="{00000000-0008-0000-0000-000091000000}"/>
            </a:ext>
          </a:extLst>
        </xdr:cNvPr>
        <xdr:cNvSpPr txBox="1"/>
      </xdr:nvSpPr>
      <xdr:spPr>
        <a:xfrm>
          <a:off x="13836727" y="617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34</xdr:row>
      <xdr:rowOff>92995</xdr:rowOff>
    </xdr:from>
    <xdr:ext cx="405111" cy="259045"/>
    <xdr:sp macro="" textlink="">
      <xdr:nvSpPr>
        <xdr:cNvPr id="146" name="n_1mainValue債務償還比率">
          <a:extLst>
            <a:ext uri="{FF2B5EF4-FFF2-40B4-BE49-F238E27FC236}">
              <a16:creationId xmlns:a16="http://schemas.microsoft.com/office/drawing/2014/main" id="{00000000-0008-0000-0000-000092000000}"/>
            </a:ext>
          </a:extLst>
        </xdr:cNvPr>
        <xdr:cNvSpPr txBox="1"/>
      </xdr:nvSpPr>
      <xdr:spPr>
        <a:xfrm>
          <a:off x="13869044" y="6693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a:extLst>
            <a:ext uri="{FF2B5EF4-FFF2-40B4-BE49-F238E27FC236}">
              <a16:creationId xmlns:a16="http://schemas.microsoft.com/office/drawing/2014/main" id="{00000000-0008-0000-0000-00009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a:extLst>
            <a:ext uri="{FF2B5EF4-FFF2-40B4-BE49-F238E27FC236}">
              <a16:creationId xmlns:a16="http://schemas.microsoft.com/office/drawing/2014/main" id="{00000000-0008-0000-0000-00009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青森県佐井村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2,042
2,038
135.04
2,391,922
2,318,456
60,605
1,524,475
1,336,805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57711</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22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18869</xdr:rowOff>
    </xdr:from>
    <xdr:to>
      <xdr:col>24</xdr:col>
      <xdr:colOff>114300</xdr:colOff>
      <xdr:row>35</xdr:row>
      <xdr:rowOff>120469</xdr:rowOff>
    </xdr:to>
    <xdr:sp macro="" textlink="">
      <xdr:nvSpPr>
        <xdr:cNvPr id="72" name="楕円 71">
          <a:extLst>
            <a:ext uri="{FF2B5EF4-FFF2-40B4-BE49-F238E27FC236}">
              <a16:creationId xmlns:a16="http://schemas.microsoft.com/office/drawing/2014/main" id="{00000000-0008-0000-0100-000048000000}"/>
            </a:ext>
          </a:extLst>
        </xdr:cNvPr>
        <xdr:cNvSpPr/>
      </xdr:nvSpPr>
      <xdr:spPr>
        <a:xfrm>
          <a:off x="4584700" y="601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41746</xdr:rowOff>
    </xdr:from>
    <xdr:ext cx="405111" cy="259045"/>
    <xdr:sp macro="" textlink="">
      <xdr:nvSpPr>
        <xdr:cNvPr id="73" name="【道路】&#10;有形固定資産減価償却率該当値テキスト">
          <a:extLst>
            <a:ext uri="{FF2B5EF4-FFF2-40B4-BE49-F238E27FC236}">
              <a16:creationId xmlns:a16="http://schemas.microsoft.com/office/drawing/2014/main" id="{00000000-0008-0000-0100-000049000000}"/>
            </a:ext>
          </a:extLst>
        </xdr:cNvPr>
        <xdr:cNvSpPr txBox="1"/>
      </xdr:nvSpPr>
      <xdr:spPr>
        <a:xfrm>
          <a:off x="4673600"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48260</xdr:rowOff>
    </xdr:from>
    <xdr:to>
      <xdr:col>20</xdr:col>
      <xdr:colOff>38100</xdr:colOff>
      <xdr:row>35</xdr:row>
      <xdr:rowOff>149860</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3746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69669</xdr:rowOff>
    </xdr:from>
    <xdr:to>
      <xdr:col>24</xdr:col>
      <xdr:colOff>63500</xdr:colOff>
      <xdr:row>35</xdr:row>
      <xdr:rowOff>99060</xdr:rowOff>
    </xdr:to>
    <xdr:cxnSp macro="">
      <xdr:nvCxnSpPr>
        <xdr:cNvPr id="75" name="直線コネクタ 74">
          <a:extLst>
            <a:ext uri="{FF2B5EF4-FFF2-40B4-BE49-F238E27FC236}">
              <a16:creationId xmlns:a16="http://schemas.microsoft.com/office/drawing/2014/main" id="{00000000-0008-0000-0100-00004B000000}"/>
            </a:ext>
          </a:extLst>
        </xdr:cNvPr>
        <xdr:cNvCxnSpPr/>
      </xdr:nvCxnSpPr>
      <xdr:spPr>
        <a:xfrm flipV="1">
          <a:off x="3797300" y="6070419"/>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92347</xdr:rowOff>
    </xdr:from>
    <xdr:to>
      <xdr:col>15</xdr:col>
      <xdr:colOff>101600</xdr:colOff>
      <xdr:row>36</xdr:row>
      <xdr:rowOff>22497</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2857500" y="60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99060</xdr:rowOff>
    </xdr:from>
    <xdr:to>
      <xdr:col>19</xdr:col>
      <xdr:colOff>177800</xdr:colOff>
      <xdr:row>35</xdr:row>
      <xdr:rowOff>143147</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flipV="1">
          <a:off x="2908300" y="609981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31585</xdr:rowOff>
    </xdr:from>
    <xdr:ext cx="405111" cy="259045"/>
    <xdr:sp macro="" textlink="">
      <xdr:nvSpPr>
        <xdr:cNvPr id="78" name="n_1aveValue【道路】&#10;有形固定資産減価償却率">
          <a:extLst>
            <a:ext uri="{FF2B5EF4-FFF2-40B4-BE49-F238E27FC236}">
              <a16:creationId xmlns:a16="http://schemas.microsoft.com/office/drawing/2014/main" id="{00000000-0008-0000-0100-00004E000000}"/>
            </a:ext>
          </a:extLst>
        </xdr:cNvPr>
        <xdr:cNvSpPr txBox="1"/>
      </xdr:nvSpPr>
      <xdr:spPr>
        <a:xfrm>
          <a:off x="35820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79" name="n_2aveValue【道路】&#10;有形固定資産減価償却率">
          <a:extLst>
            <a:ext uri="{FF2B5EF4-FFF2-40B4-BE49-F238E27FC236}">
              <a16:creationId xmlns:a16="http://schemas.microsoft.com/office/drawing/2014/main" id="{00000000-0008-0000-0100-00004F000000}"/>
            </a:ext>
          </a:extLst>
        </xdr:cNvPr>
        <xdr:cNvSpPr txBox="1"/>
      </xdr:nvSpPr>
      <xdr:spPr>
        <a:xfrm>
          <a:off x="27057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114135</xdr:rowOff>
    </xdr:from>
    <xdr:ext cx="405111" cy="259045"/>
    <xdr:sp macro="" textlink="">
      <xdr:nvSpPr>
        <xdr:cNvPr id="80" name="n_3aveValue【道路】&#10;有形固定資産減価償却率">
          <a:extLst>
            <a:ext uri="{FF2B5EF4-FFF2-40B4-BE49-F238E27FC236}">
              <a16:creationId xmlns:a16="http://schemas.microsoft.com/office/drawing/2014/main" id="{00000000-0008-0000-0100-000050000000}"/>
            </a:ext>
          </a:extLst>
        </xdr:cNvPr>
        <xdr:cNvSpPr txBox="1"/>
      </xdr:nvSpPr>
      <xdr:spPr>
        <a:xfrm>
          <a:off x="1816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166387</xdr:rowOff>
    </xdr:from>
    <xdr:ext cx="405111" cy="259045"/>
    <xdr:sp macro="" textlink="">
      <xdr:nvSpPr>
        <xdr:cNvPr id="81" name="n_1mainValue【道路】&#10;有形固定資産減価償却率">
          <a:extLst>
            <a:ext uri="{FF2B5EF4-FFF2-40B4-BE49-F238E27FC236}">
              <a16:creationId xmlns:a16="http://schemas.microsoft.com/office/drawing/2014/main" id="{00000000-0008-0000-0100-000051000000}"/>
            </a:ext>
          </a:extLst>
        </xdr:cNvPr>
        <xdr:cNvSpPr txBox="1"/>
      </xdr:nvSpPr>
      <xdr:spPr>
        <a:xfrm>
          <a:off x="35820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39024</xdr:rowOff>
    </xdr:from>
    <xdr:ext cx="405111" cy="259045"/>
    <xdr:sp macro="" textlink="">
      <xdr:nvSpPr>
        <xdr:cNvPr id="82" name="n_2mainValue【道路】&#10;有形固定資産減価償却率">
          <a:extLst>
            <a:ext uri="{FF2B5EF4-FFF2-40B4-BE49-F238E27FC236}">
              <a16:creationId xmlns:a16="http://schemas.microsoft.com/office/drawing/2014/main" id="{00000000-0008-0000-0100-000052000000}"/>
            </a:ext>
          </a:extLst>
        </xdr:cNvPr>
        <xdr:cNvSpPr txBox="1"/>
      </xdr:nvSpPr>
      <xdr:spPr>
        <a:xfrm>
          <a:off x="2705744" y="586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1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00000000-0008-0000-0100-00005D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0000000-0008-0000-01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07" name="【道路】&#10;一人当たり延長最小値テキスト">
          <a:extLst>
            <a:ext uri="{FF2B5EF4-FFF2-40B4-BE49-F238E27FC236}">
              <a16:creationId xmlns:a16="http://schemas.microsoft.com/office/drawing/2014/main" id="{00000000-0008-0000-0100-00006B000000}"/>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09" name="【道路】&#10;一人当たり延長最大値テキスト">
          <a:extLst>
            <a:ext uri="{FF2B5EF4-FFF2-40B4-BE49-F238E27FC236}">
              <a16:creationId xmlns:a16="http://schemas.microsoft.com/office/drawing/2014/main" id="{00000000-0008-0000-0100-00006D000000}"/>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22251</xdr:rowOff>
    </xdr:from>
    <xdr:ext cx="534377" cy="259045"/>
    <xdr:sp macro="" textlink="">
      <xdr:nvSpPr>
        <xdr:cNvPr id="111" name="【道路】&#10;一人当たり延長平均値テキスト">
          <a:extLst>
            <a:ext uri="{FF2B5EF4-FFF2-40B4-BE49-F238E27FC236}">
              <a16:creationId xmlns:a16="http://schemas.microsoft.com/office/drawing/2014/main" id="{00000000-0008-0000-0100-00006F000000}"/>
            </a:ext>
          </a:extLst>
        </xdr:cNvPr>
        <xdr:cNvSpPr txBox="1"/>
      </xdr:nvSpPr>
      <xdr:spPr>
        <a:xfrm>
          <a:off x="10515600" y="688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2" name="フローチャート: 判断 111">
          <a:extLst>
            <a:ext uri="{FF2B5EF4-FFF2-40B4-BE49-F238E27FC236}">
              <a16:creationId xmlns:a16="http://schemas.microsoft.com/office/drawing/2014/main" id="{00000000-0008-0000-0100-000070000000}"/>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3" name="フローチャート: 判断 112">
          <a:extLst>
            <a:ext uri="{FF2B5EF4-FFF2-40B4-BE49-F238E27FC236}">
              <a16:creationId xmlns:a16="http://schemas.microsoft.com/office/drawing/2014/main" id="{00000000-0008-0000-0100-000071000000}"/>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4" name="フローチャート: 判断 113">
          <a:extLst>
            <a:ext uri="{FF2B5EF4-FFF2-40B4-BE49-F238E27FC236}">
              <a16:creationId xmlns:a16="http://schemas.microsoft.com/office/drawing/2014/main" id="{00000000-0008-0000-0100-000072000000}"/>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125559</xdr:rowOff>
    </xdr:from>
    <xdr:to>
      <xdr:col>55</xdr:col>
      <xdr:colOff>50800</xdr:colOff>
      <xdr:row>42</xdr:row>
      <xdr:rowOff>55709</xdr:rowOff>
    </xdr:to>
    <xdr:sp macro="" textlink="">
      <xdr:nvSpPr>
        <xdr:cNvPr id="121" name="楕円 120">
          <a:extLst>
            <a:ext uri="{FF2B5EF4-FFF2-40B4-BE49-F238E27FC236}">
              <a16:creationId xmlns:a16="http://schemas.microsoft.com/office/drawing/2014/main" id="{00000000-0008-0000-0100-000079000000}"/>
            </a:ext>
          </a:extLst>
        </xdr:cNvPr>
        <xdr:cNvSpPr/>
      </xdr:nvSpPr>
      <xdr:spPr>
        <a:xfrm>
          <a:off x="10426700" y="715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40486</xdr:rowOff>
    </xdr:from>
    <xdr:ext cx="534377" cy="259045"/>
    <xdr:sp macro="" textlink="">
      <xdr:nvSpPr>
        <xdr:cNvPr id="122" name="【道路】&#10;一人当たり延長該当値テキスト">
          <a:extLst>
            <a:ext uri="{FF2B5EF4-FFF2-40B4-BE49-F238E27FC236}">
              <a16:creationId xmlns:a16="http://schemas.microsoft.com/office/drawing/2014/main" id="{00000000-0008-0000-0100-00007A000000}"/>
            </a:ext>
          </a:extLst>
        </xdr:cNvPr>
        <xdr:cNvSpPr txBox="1"/>
      </xdr:nvSpPr>
      <xdr:spPr>
        <a:xfrm>
          <a:off x="10515600" y="706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126506</xdr:rowOff>
    </xdr:from>
    <xdr:to>
      <xdr:col>50</xdr:col>
      <xdr:colOff>165100</xdr:colOff>
      <xdr:row>42</xdr:row>
      <xdr:rowOff>56656</xdr:rowOff>
    </xdr:to>
    <xdr:sp macro="" textlink="">
      <xdr:nvSpPr>
        <xdr:cNvPr id="123" name="楕円 122">
          <a:extLst>
            <a:ext uri="{FF2B5EF4-FFF2-40B4-BE49-F238E27FC236}">
              <a16:creationId xmlns:a16="http://schemas.microsoft.com/office/drawing/2014/main" id="{00000000-0008-0000-0100-00007B000000}"/>
            </a:ext>
          </a:extLst>
        </xdr:cNvPr>
        <xdr:cNvSpPr/>
      </xdr:nvSpPr>
      <xdr:spPr>
        <a:xfrm>
          <a:off x="9588500" y="715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4909</xdr:rowOff>
    </xdr:from>
    <xdr:to>
      <xdr:col>55</xdr:col>
      <xdr:colOff>0</xdr:colOff>
      <xdr:row>42</xdr:row>
      <xdr:rowOff>5856</xdr:rowOff>
    </xdr:to>
    <xdr:cxnSp macro="">
      <xdr:nvCxnSpPr>
        <xdr:cNvPr id="124" name="直線コネクタ 123">
          <a:extLst>
            <a:ext uri="{FF2B5EF4-FFF2-40B4-BE49-F238E27FC236}">
              <a16:creationId xmlns:a16="http://schemas.microsoft.com/office/drawing/2014/main" id="{00000000-0008-0000-0100-00007C000000}"/>
            </a:ext>
          </a:extLst>
        </xdr:cNvPr>
        <xdr:cNvCxnSpPr/>
      </xdr:nvCxnSpPr>
      <xdr:spPr>
        <a:xfrm flipV="1">
          <a:off x="9639300" y="7205809"/>
          <a:ext cx="8382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127495</xdr:rowOff>
    </xdr:from>
    <xdr:to>
      <xdr:col>46</xdr:col>
      <xdr:colOff>38100</xdr:colOff>
      <xdr:row>42</xdr:row>
      <xdr:rowOff>57645</xdr:rowOff>
    </xdr:to>
    <xdr:sp macro="" textlink="">
      <xdr:nvSpPr>
        <xdr:cNvPr id="125" name="楕円 124">
          <a:extLst>
            <a:ext uri="{FF2B5EF4-FFF2-40B4-BE49-F238E27FC236}">
              <a16:creationId xmlns:a16="http://schemas.microsoft.com/office/drawing/2014/main" id="{00000000-0008-0000-0100-00007D000000}"/>
            </a:ext>
          </a:extLst>
        </xdr:cNvPr>
        <xdr:cNvSpPr/>
      </xdr:nvSpPr>
      <xdr:spPr>
        <a:xfrm>
          <a:off x="8699500" y="715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5856</xdr:rowOff>
    </xdr:from>
    <xdr:to>
      <xdr:col>50</xdr:col>
      <xdr:colOff>114300</xdr:colOff>
      <xdr:row>42</xdr:row>
      <xdr:rowOff>6845</xdr:rowOff>
    </xdr:to>
    <xdr:cxnSp macro="">
      <xdr:nvCxnSpPr>
        <xdr:cNvPr id="126" name="直線コネクタ 125">
          <a:extLst>
            <a:ext uri="{FF2B5EF4-FFF2-40B4-BE49-F238E27FC236}">
              <a16:creationId xmlns:a16="http://schemas.microsoft.com/office/drawing/2014/main" id="{00000000-0008-0000-0100-00007E000000}"/>
            </a:ext>
          </a:extLst>
        </xdr:cNvPr>
        <xdr:cNvCxnSpPr/>
      </xdr:nvCxnSpPr>
      <xdr:spPr>
        <a:xfrm flipV="1">
          <a:off x="8750300" y="7206756"/>
          <a:ext cx="889000" cy="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109641</xdr:rowOff>
    </xdr:from>
    <xdr:ext cx="534377" cy="259045"/>
    <xdr:sp macro="" textlink="">
      <xdr:nvSpPr>
        <xdr:cNvPr id="127" name="n_1aveValue【道路】&#10;一人当たり延長">
          <a:extLst>
            <a:ext uri="{FF2B5EF4-FFF2-40B4-BE49-F238E27FC236}">
              <a16:creationId xmlns:a16="http://schemas.microsoft.com/office/drawing/2014/main" id="{00000000-0008-0000-0100-00007F000000}"/>
            </a:ext>
          </a:extLst>
        </xdr:cNvPr>
        <xdr:cNvSpPr txBox="1"/>
      </xdr:nvSpPr>
      <xdr:spPr>
        <a:xfrm>
          <a:off x="93594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28" name="n_2aveValue【道路】&#10;一人当たり延長">
          <a:extLst>
            <a:ext uri="{FF2B5EF4-FFF2-40B4-BE49-F238E27FC236}">
              <a16:creationId xmlns:a16="http://schemas.microsoft.com/office/drawing/2014/main" id="{00000000-0008-0000-0100-000080000000}"/>
            </a:ext>
          </a:extLst>
        </xdr:cNvPr>
        <xdr:cNvSpPr txBox="1"/>
      </xdr:nvSpPr>
      <xdr:spPr>
        <a:xfrm>
          <a:off x="8483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29" name="n_3aveValue【道路】&#10;一人当たり延長">
          <a:extLst>
            <a:ext uri="{FF2B5EF4-FFF2-40B4-BE49-F238E27FC236}">
              <a16:creationId xmlns:a16="http://schemas.microsoft.com/office/drawing/2014/main" id="{00000000-0008-0000-0100-000081000000}"/>
            </a:ext>
          </a:extLst>
        </xdr:cNvPr>
        <xdr:cNvSpPr txBox="1"/>
      </xdr:nvSpPr>
      <xdr:spPr>
        <a:xfrm>
          <a:off x="7594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47783</xdr:rowOff>
    </xdr:from>
    <xdr:ext cx="534377" cy="259045"/>
    <xdr:sp macro="" textlink="">
      <xdr:nvSpPr>
        <xdr:cNvPr id="130" name="n_1mainValue【道路】&#10;一人当たり延長">
          <a:extLst>
            <a:ext uri="{FF2B5EF4-FFF2-40B4-BE49-F238E27FC236}">
              <a16:creationId xmlns:a16="http://schemas.microsoft.com/office/drawing/2014/main" id="{00000000-0008-0000-0100-000082000000}"/>
            </a:ext>
          </a:extLst>
        </xdr:cNvPr>
        <xdr:cNvSpPr txBox="1"/>
      </xdr:nvSpPr>
      <xdr:spPr>
        <a:xfrm>
          <a:off x="9359411" y="724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48772</xdr:rowOff>
    </xdr:from>
    <xdr:ext cx="534377" cy="259045"/>
    <xdr:sp macro="" textlink="">
      <xdr:nvSpPr>
        <xdr:cNvPr id="131" name="n_2mainValue【道路】&#10;一人当たり延長">
          <a:extLst>
            <a:ext uri="{FF2B5EF4-FFF2-40B4-BE49-F238E27FC236}">
              <a16:creationId xmlns:a16="http://schemas.microsoft.com/office/drawing/2014/main" id="{00000000-0008-0000-0100-000083000000}"/>
            </a:ext>
          </a:extLst>
        </xdr:cNvPr>
        <xdr:cNvSpPr txBox="1"/>
      </xdr:nvSpPr>
      <xdr:spPr>
        <a:xfrm>
          <a:off x="8483111" y="724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00000000-0008-0000-0100-00008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00000000-0008-0000-0100-00008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00000000-0008-0000-0100-00008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00000000-0008-0000-0100-00008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00000000-0008-0000-0100-00008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00000000-0008-0000-0100-00008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00000000-0008-0000-0100-00008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00000000-0008-0000-0100-00008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00000000-0008-0000-0100-00009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00000000-0008-0000-0100-00009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00000000-0008-0000-0100-00009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00000000-0008-0000-0100-00009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00000000-0008-0000-0100-00009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id="{00000000-0008-0000-0100-00009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a:extLst>
            <a:ext uri="{FF2B5EF4-FFF2-40B4-BE49-F238E27FC236}">
              <a16:creationId xmlns:a16="http://schemas.microsoft.com/office/drawing/2014/main" id="{00000000-0008-0000-0100-00009E000000}"/>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0" name="【橋りょう・トンネル】&#10;有形固定資産減価償却率最大値テキスト">
          <a:extLst>
            <a:ext uri="{FF2B5EF4-FFF2-40B4-BE49-F238E27FC236}">
              <a16:creationId xmlns:a16="http://schemas.microsoft.com/office/drawing/2014/main" id="{00000000-0008-0000-0100-0000A0000000}"/>
            </a:ext>
          </a:extLst>
        </xdr:cNvPr>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id="{00000000-0008-0000-0100-0000A2000000}"/>
            </a:ext>
          </a:extLst>
        </xdr:cNvPr>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3" name="フローチャート: 判断 162">
          <a:extLst>
            <a:ext uri="{FF2B5EF4-FFF2-40B4-BE49-F238E27FC236}">
              <a16:creationId xmlns:a16="http://schemas.microsoft.com/office/drawing/2014/main" id="{00000000-0008-0000-0100-0000A3000000}"/>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64" name="フローチャート: 判断 163">
          <a:extLst>
            <a:ext uri="{FF2B5EF4-FFF2-40B4-BE49-F238E27FC236}">
              <a16:creationId xmlns:a16="http://schemas.microsoft.com/office/drawing/2014/main" id="{00000000-0008-0000-0100-0000A4000000}"/>
            </a:ext>
          </a:extLst>
        </xdr:cNvPr>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65" name="フローチャート: 判断 164">
          <a:extLst>
            <a:ext uri="{FF2B5EF4-FFF2-40B4-BE49-F238E27FC236}">
              <a16:creationId xmlns:a16="http://schemas.microsoft.com/office/drawing/2014/main" id="{00000000-0008-0000-0100-0000A5000000}"/>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66" name="フローチャート: 判断 165">
          <a:extLst>
            <a:ext uri="{FF2B5EF4-FFF2-40B4-BE49-F238E27FC236}">
              <a16:creationId xmlns:a16="http://schemas.microsoft.com/office/drawing/2014/main" id="{00000000-0008-0000-0100-0000A6000000}"/>
            </a:ext>
          </a:extLst>
        </xdr:cNvPr>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96157</xdr:rowOff>
    </xdr:from>
    <xdr:to>
      <xdr:col>24</xdr:col>
      <xdr:colOff>114300</xdr:colOff>
      <xdr:row>59</xdr:row>
      <xdr:rowOff>26307</xdr:rowOff>
    </xdr:to>
    <xdr:sp macro="" textlink="">
      <xdr:nvSpPr>
        <xdr:cNvPr id="172" name="楕円 171">
          <a:extLst>
            <a:ext uri="{FF2B5EF4-FFF2-40B4-BE49-F238E27FC236}">
              <a16:creationId xmlns:a16="http://schemas.microsoft.com/office/drawing/2014/main" id="{00000000-0008-0000-0100-0000AC000000}"/>
            </a:ext>
          </a:extLst>
        </xdr:cNvPr>
        <xdr:cNvSpPr/>
      </xdr:nvSpPr>
      <xdr:spPr>
        <a:xfrm>
          <a:off x="45847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119034</xdr:rowOff>
    </xdr:from>
    <xdr:ext cx="405111" cy="259045"/>
    <xdr:sp macro="" textlink="">
      <xdr:nvSpPr>
        <xdr:cNvPr id="173" name="【橋りょう・トンネル】&#10;有形固定資産減価償却率該当値テキスト">
          <a:extLst>
            <a:ext uri="{FF2B5EF4-FFF2-40B4-BE49-F238E27FC236}">
              <a16:creationId xmlns:a16="http://schemas.microsoft.com/office/drawing/2014/main" id="{00000000-0008-0000-0100-0000AD000000}"/>
            </a:ext>
          </a:extLst>
        </xdr:cNvPr>
        <xdr:cNvSpPr txBox="1"/>
      </xdr:nvSpPr>
      <xdr:spPr>
        <a:xfrm>
          <a:off x="4673600" y="989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127181</xdr:rowOff>
    </xdr:from>
    <xdr:to>
      <xdr:col>20</xdr:col>
      <xdr:colOff>38100</xdr:colOff>
      <xdr:row>59</xdr:row>
      <xdr:rowOff>57331</xdr:rowOff>
    </xdr:to>
    <xdr:sp macro="" textlink="">
      <xdr:nvSpPr>
        <xdr:cNvPr id="174" name="楕円 173">
          <a:extLst>
            <a:ext uri="{FF2B5EF4-FFF2-40B4-BE49-F238E27FC236}">
              <a16:creationId xmlns:a16="http://schemas.microsoft.com/office/drawing/2014/main" id="{00000000-0008-0000-0100-0000AE000000}"/>
            </a:ext>
          </a:extLst>
        </xdr:cNvPr>
        <xdr:cNvSpPr/>
      </xdr:nvSpPr>
      <xdr:spPr>
        <a:xfrm>
          <a:off x="3746500" y="1007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146957</xdr:rowOff>
    </xdr:from>
    <xdr:to>
      <xdr:col>24</xdr:col>
      <xdr:colOff>63500</xdr:colOff>
      <xdr:row>59</xdr:row>
      <xdr:rowOff>6531</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flipV="1">
          <a:off x="3797300" y="1009105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158206</xdr:rowOff>
    </xdr:from>
    <xdr:to>
      <xdr:col>15</xdr:col>
      <xdr:colOff>101600</xdr:colOff>
      <xdr:row>59</xdr:row>
      <xdr:rowOff>88356</xdr:rowOff>
    </xdr:to>
    <xdr:sp macro="" textlink="">
      <xdr:nvSpPr>
        <xdr:cNvPr id="176" name="楕円 175">
          <a:extLst>
            <a:ext uri="{FF2B5EF4-FFF2-40B4-BE49-F238E27FC236}">
              <a16:creationId xmlns:a16="http://schemas.microsoft.com/office/drawing/2014/main" id="{00000000-0008-0000-0100-0000B0000000}"/>
            </a:ext>
          </a:extLst>
        </xdr:cNvPr>
        <xdr:cNvSpPr/>
      </xdr:nvSpPr>
      <xdr:spPr>
        <a:xfrm>
          <a:off x="2857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6531</xdr:rowOff>
    </xdr:from>
    <xdr:to>
      <xdr:col>19</xdr:col>
      <xdr:colOff>177800</xdr:colOff>
      <xdr:row>59</xdr:row>
      <xdr:rowOff>37556</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flipV="1">
          <a:off x="2908300" y="1012208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71318</xdr:rowOff>
    </xdr:from>
    <xdr:ext cx="405111" cy="259045"/>
    <xdr:sp macro="" textlink="">
      <xdr:nvSpPr>
        <xdr:cNvPr id="178" name="n_1aveValue【橋りょう・トンネル】&#10;有形固定資産減価償却率">
          <a:extLst>
            <a:ext uri="{FF2B5EF4-FFF2-40B4-BE49-F238E27FC236}">
              <a16:creationId xmlns:a16="http://schemas.microsoft.com/office/drawing/2014/main" id="{00000000-0008-0000-0100-0000B2000000}"/>
            </a:ext>
          </a:extLst>
        </xdr:cNvPr>
        <xdr:cNvSpPr txBox="1"/>
      </xdr:nvSpPr>
      <xdr:spPr>
        <a:xfrm>
          <a:off x="35820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95811</xdr:rowOff>
    </xdr:from>
    <xdr:ext cx="405111" cy="259045"/>
    <xdr:sp macro="" textlink="">
      <xdr:nvSpPr>
        <xdr:cNvPr id="179" name="n_2aveValue【橋りょう・トンネル】&#10;有形固定資産減価償却率">
          <a:extLst>
            <a:ext uri="{FF2B5EF4-FFF2-40B4-BE49-F238E27FC236}">
              <a16:creationId xmlns:a16="http://schemas.microsoft.com/office/drawing/2014/main" id="{00000000-0008-0000-0100-0000B3000000}"/>
            </a:ext>
          </a:extLst>
        </xdr:cNvPr>
        <xdr:cNvSpPr txBox="1"/>
      </xdr:nvSpPr>
      <xdr:spPr>
        <a:xfrm>
          <a:off x="27057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80" name="n_3aveValue【橋りょう・トンネル】&#10;有形固定資産減価償却率">
          <a:extLst>
            <a:ext uri="{FF2B5EF4-FFF2-40B4-BE49-F238E27FC236}">
              <a16:creationId xmlns:a16="http://schemas.microsoft.com/office/drawing/2014/main" id="{00000000-0008-0000-0100-0000B4000000}"/>
            </a:ext>
          </a:extLst>
        </xdr:cNvPr>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73858</xdr:rowOff>
    </xdr:from>
    <xdr:ext cx="405111" cy="259045"/>
    <xdr:sp macro="" textlink="">
      <xdr:nvSpPr>
        <xdr:cNvPr id="181" name="n_1mainValue【橋りょう・トンネル】&#10;有形固定資産減価償却率">
          <a:extLst>
            <a:ext uri="{FF2B5EF4-FFF2-40B4-BE49-F238E27FC236}">
              <a16:creationId xmlns:a16="http://schemas.microsoft.com/office/drawing/2014/main" id="{00000000-0008-0000-0100-0000B5000000}"/>
            </a:ext>
          </a:extLst>
        </xdr:cNvPr>
        <xdr:cNvSpPr txBox="1"/>
      </xdr:nvSpPr>
      <xdr:spPr>
        <a:xfrm>
          <a:off x="3582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104883</xdr:rowOff>
    </xdr:from>
    <xdr:ext cx="405111" cy="259045"/>
    <xdr:sp macro="" textlink="">
      <xdr:nvSpPr>
        <xdr:cNvPr id="182" name="n_2mainValue【橋りょう・トンネル】&#10;有形固定資産減価償却率">
          <a:extLst>
            <a:ext uri="{FF2B5EF4-FFF2-40B4-BE49-F238E27FC236}">
              <a16:creationId xmlns:a16="http://schemas.microsoft.com/office/drawing/2014/main" id="{00000000-0008-0000-0100-0000B6000000}"/>
            </a:ext>
          </a:extLst>
        </xdr:cNvPr>
        <xdr:cNvSpPr txBox="1"/>
      </xdr:nvSpPr>
      <xdr:spPr>
        <a:xfrm>
          <a:off x="2705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a:extLst>
            <a:ext uri="{FF2B5EF4-FFF2-40B4-BE49-F238E27FC236}">
              <a16:creationId xmlns:a16="http://schemas.microsoft.com/office/drawing/2014/main" id="{00000000-0008-0000-0100-0000B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a:extLst>
            <a:ext uri="{FF2B5EF4-FFF2-40B4-BE49-F238E27FC236}">
              <a16:creationId xmlns:a16="http://schemas.microsoft.com/office/drawing/2014/main" id="{00000000-0008-0000-0100-0000B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a:extLst>
            <a:ext uri="{FF2B5EF4-FFF2-40B4-BE49-F238E27FC236}">
              <a16:creationId xmlns:a16="http://schemas.microsoft.com/office/drawing/2014/main" id="{00000000-0008-0000-0100-0000B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a:extLst>
            <a:ext uri="{FF2B5EF4-FFF2-40B4-BE49-F238E27FC236}">
              <a16:creationId xmlns:a16="http://schemas.microsoft.com/office/drawing/2014/main" id="{00000000-0008-0000-0100-0000B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a:extLst>
            <a:ext uri="{FF2B5EF4-FFF2-40B4-BE49-F238E27FC236}">
              <a16:creationId xmlns:a16="http://schemas.microsoft.com/office/drawing/2014/main" id="{00000000-0008-0000-0100-0000B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a:extLst>
            <a:ext uri="{FF2B5EF4-FFF2-40B4-BE49-F238E27FC236}">
              <a16:creationId xmlns:a16="http://schemas.microsoft.com/office/drawing/2014/main" id="{00000000-0008-0000-0100-0000B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4" name="テキスト ボックス 193">
          <a:extLst>
            <a:ext uri="{FF2B5EF4-FFF2-40B4-BE49-F238E27FC236}">
              <a16:creationId xmlns:a16="http://schemas.microsoft.com/office/drawing/2014/main" id="{00000000-0008-0000-0100-0000C2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6" name="テキスト ボックス 195">
          <a:extLst>
            <a:ext uri="{FF2B5EF4-FFF2-40B4-BE49-F238E27FC236}">
              <a16:creationId xmlns:a16="http://schemas.microsoft.com/office/drawing/2014/main" id="{00000000-0008-0000-0100-0000C4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8" name="テキスト ボックス 197">
          <a:extLst>
            <a:ext uri="{FF2B5EF4-FFF2-40B4-BE49-F238E27FC236}">
              <a16:creationId xmlns:a16="http://schemas.microsoft.com/office/drawing/2014/main" id="{00000000-0008-0000-0100-0000C6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00000000-0008-0000-0100-0000C9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a:extLst>
            <a:ext uri="{FF2B5EF4-FFF2-40B4-BE49-F238E27FC236}">
              <a16:creationId xmlns:a16="http://schemas.microsoft.com/office/drawing/2014/main" id="{00000000-0008-0000-0100-0000CB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04" name="直線コネクタ 203">
          <a:extLst>
            <a:ext uri="{FF2B5EF4-FFF2-40B4-BE49-F238E27FC236}">
              <a16:creationId xmlns:a16="http://schemas.microsoft.com/office/drawing/2014/main" id="{00000000-0008-0000-0100-0000CC000000}"/>
            </a:ext>
          </a:extLst>
        </xdr:cNvPr>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05" name="【橋りょう・トンネル】&#10;一人当たり有形固定資産（償却資産）額最小値テキスト">
          <a:extLst>
            <a:ext uri="{FF2B5EF4-FFF2-40B4-BE49-F238E27FC236}">
              <a16:creationId xmlns:a16="http://schemas.microsoft.com/office/drawing/2014/main" id="{00000000-0008-0000-0100-0000CD000000}"/>
            </a:ext>
          </a:extLst>
        </xdr:cNvPr>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06" name="直線コネクタ 205">
          <a:extLst>
            <a:ext uri="{FF2B5EF4-FFF2-40B4-BE49-F238E27FC236}">
              <a16:creationId xmlns:a16="http://schemas.microsoft.com/office/drawing/2014/main" id="{00000000-0008-0000-0100-0000CE000000}"/>
            </a:ext>
          </a:extLst>
        </xdr:cNvPr>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07" name="【橋りょう・トンネル】&#10;一人当たり有形固定資産（償却資産）額最大値テキスト">
          <a:extLst>
            <a:ext uri="{FF2B5EF4-FFF2-40B4-BE49-F238E27FC236}">
              <a16:creationId xmlns:a16="http://schemas.microsoft.com/office/drawing/2014/main" id="{00000000-0008-0000-0100-0000CF000000}"/>
            </a:ext>
          </a:extLst>
        </xdr:cNvPr>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71041</xdr:rowOff>
    </xdr:from>
    <xdr:ext cx="690189" cy="259045"/>
    <xdr:sp macro="" textlink="">
      <xdr:nvSpPr>
        <xdr:cNvPr id="209" name="【橋りょう・トンネル】&#10;一人当たり有形固定資産（償却資産）額平均値テキスト">
          <a:extLst>
            <a:ext uri="{FF2B5EF4-FFF2-40B4-BE49-F238E27FC236}">
              <a16:creationId xmlns:a16="http://schemas.microsoft.com/office/drawing/2014/main" id="{00000000-0008-0000-0100-0000D1000000}"/>
            </a:ext>
          </a:extLst>
        </xdr:cNvPr>
        <xdr:cNvSpPr txBox="1"/>
      </xdr:nvSpPr>
      <xdr:spPr>
        <a:xfrm>
          <a:off x="10515600" y="10529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0" name="フローチャート: 判断 209">
          <a:extLst>
            <a:ext uri="{FF2B5EF4-FFF2-40B4-BE49-F238E27FC236}">
              <a16:creationId xmlns:a16="http://schemas.microsoft.com/office/drawing/2014/main" id="{00000000-0008-0000-0100-0000D2000000}"/>
            </a:ext>
          </a:extLst>
        </xdr:cNvPr>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11" name="フローチャート: 判断 210">
          <a:extLst>
            <a:ext uri="{FF2B5EF4-FFF2-40B4-BE49-F238E27FC236}">
              <a16:creationId xmlns:a16="http://schemas.microsoft.com/office/drawing/2014/main" id="{00000000-0008-0000-0100-0000D3000000}"/>
            </a:ext>
          </a:extLst>
        </xdr:cNvPr>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12" name="フローチャート: 判断 211">
          <a:extLst>
            <a:ext uri="{FF2B5EF4-FFF2-40B4-BE49-F238E27FC236}">
              <a16:creationId xmlns:a16="http://schemas.microsoft.com/office/drawing/2014/main" id="{00000000-0008-0000-0100-0000D4000000}"/>
            </a:ext>
          </a:extLst>
        </xdr:cNvPr>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13" name="フローチャート: 判断 212">
          <a:extLst>
            <a:ext uri="{FF2B5EF4-FFF2-40B4-BE49-F238E27FC236}">
              <a16:creationId xmlns:a16="http://schemas.microsoft.com/office/drawing/2014/main" id="{00000000-0008-0000-0100-0000D5000000}"/>
            </a:ext>
          </a:extLst>
        </xdr:cNvPr>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39790</xdr:rowOff>
    </xdr:from>
    <xdr:to>
      <xdr:col>55</xdr:col>
      <xdr:colOff>50800</xdr:colOff>
      <xdr:row>63</xdr:row>
      <xdr:rowOff>141390</xdr:rowOff>
    </xdr:to>
    <xdr:sp macro="" textlink="">
      <xdr:nvSpPr>
        <xdr:cNvPr id="219" name="楕円 218">
          <a:extLst>
            <a:ext uri="{FF2B5EF4-FFF2-40B4-BE49-F238E27FC236}">
              <a16:creationId xmlns:a16="http://schemas.microsoft.com/office/drawing/2014/main" id="{00000000-0008-0000-0100-0000DB000000}"/>
            </a:ext>
          </a:extLst>
        </xdr:cNvPr>
        <xdr:cNvSpPr/>
      </xdr:nvSpPr>
      <xdr:spPr>
        <a:xfrm>
          <a:off x="10426700" y="1084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126167</xdr:rowOff>
    </xdr:from>
    <xdr:ext cx="599010" cy="259045"/>
    <xdr:sp macro="" textlink="">
      <xdr:nvSpPr>
        <xdr:cNvPr id="220" name="【橋りょう・トンネル】&#10;一人当たり有形固定資産（償却資産）額該当値テキスト">
          <a:extLst>
            <a:ext uri="{FF2B5EF4-FFF2-40B4-BE49-F238E27FC236}">
              <a16:creationId xmlns:a16="http://schemas.microsoft.com/office/drawing/2014/main" id="{00000000-0008-0000-0100-0000DC000000}"/>
            </a:ext>
          </a:extLst>
        </xdr:cNvPr>
        <xdr:cNvSpPr txBox="1"/>
      </xdr:nvSpPr>
      <xdr:spPr>
        <a:xfrm>
          <a:off x="10515600" y="1075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42098</xdr:rowOff>
    </xdr:from>
    <xdr:to>
      <xdr:col>50</xdr:col>
      <xdr:colOff>165100</xdr:colOff>
      <xdr:row>63</xdr:row>
      <xdr:rowOff>143698</xdr:rowOff>
    </xdr:to>
    <xdr:sp macro="" textlink="">
      <xdr:nvSpPr>
        <xdr:cNvPr id="221" name="楕円 220">
          <a:extLst>
            <a:ext uri="{FF2B5EF4-FFF2-40B4-BE49-F238E27FC236}">
              <a16:creationId xmlns:a16="http://schemas.microsoft.com/office/drawing/2014/main" id="{00000000-0008-0000-0100-0000DD000000}"/>
            </a:ext>
          </a:extLst>
        </xdr:cNvPr>
        <xdr:cNvSpPr/>
      </xdr:nvSpPr>
      <xdr:spPr>
        <a:xfrm>
          <a:off x="9588500" y="1084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90590</xdr:rowOff>
    </xdr:from>
    <xdr:to>
      <xdr:col>55</xdr:col>
      <xdr:colOff>0</xdr:colOff>
      <xdr:row>63</xdr:row>
      <xdr:rowOff>92898</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flipV="1">
          <a:off x="9639300" y="10891940"/>
          <a:ext cx="838200" cy="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43994</xdr:rowOff>
    </xdr:from>
    <xdr:to>
      <xdr:col>46</xdr:col>
      <xdr:colOff>38100</xdr:colOff>
      <xdr:row>63</xdr:row>
      <xdr:rowOff>145594</xdr:rowOff>
    </xdr:to>
    <xdr:sp macro="" textlink="">
      <xdr:nvSpPr>
        <xdr:cNvPr id="223" name="楕円 222">
          <a:extLst>
            <a:ext uri="{FF2B5EF4-FFF2-40B4-BE49-F238E27FC236}">
              <a16:creationId xmlns:a16="http://schemas.microsoft.com/office/drawing/2014/main" id="{00000000-0008-0000-0100-0000DF000000}"/>
            </a:ext>
          </a:extLst>
        </xdr:cNvPr>
        <xdr:cNvSpPr/>
      </xdr:nvSpPr>
      <xdr:spPr>
        <a:xfrm>
          <a:off x="8699500" y="108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92898</xdr:rowOff>
    </xdr:from>
    <xdr:to>
      <xdr:col>50</xdr:col>
      <xdr:colOff>114300</xdr:colOff>
      <xdr:row>63</xdr:row>
      <xdr:rowOff>94794</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flipV="1">
          <a:off x="8750300" y="10894248"/>
          <a:ext cx="889000" cy="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6111</xdr:rowOff>
    </xdr:from>
    <xdr:ext cx="690189" cy="259045"/>
    <xdr:sp macro="" textlink="">
      <xdr:nvSpPr>
        <xdr:cNvPr id="225" name="n_1aveValue【橋りょう・トンネル】&#10;一人当たり有形固定資産（償却資産）額">
          <a:extLst>
            <a:ext uri="{FF2B5EF4-FFF2-40B4-BE49-F238E27FC236}">
              <a16:creationId xmlns:a16="http://schemas.microsoft.com/office/drawing/2014/main" id="{00000000-0008-0000-0100-0000E1000000}"/>
            </a:ext>
          </a:extLst>
        </xdr:cNvPr>
        <xdr:cNvSpPr txBox="1"/>
      </xdr:nvSpPr>
      <xdr:spPr>
        <a:xfrm>
          <a:off x="92815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1635</xdr:rowOff>
    </xdr:from>
    <xdr:ext cx="690189" cy="259045"/>
    <xdr:sp macro="" textlink="">
      <xdr:nvSpPr>
        <xdr:cNvPr id="226" name="n_2aveValue【橋りょう・トンネル】&#10;一人当たり有形固定資産（償却資産）額">
          <a:extLst>
            <a:ext uri="{FF2B5EF4-FFF2-40B4-BE49-F238E27FC236}">
              <a16:creationId xmlns:a16="http://schemas.microsoft.com/office/drawing/2014/main" id="{00000000-0008-0000-0100-0000E2000000}"/>
            </a:ext>
          </a:extLst>
        </xdr:cNvPr>
        <xdr:cNvSpPr txBox="1"/>
      </xdr:nvSpPr>
      <xdr:spPr>
        <a:xfrm>
          <a:off x="8405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27" name="n_3aveValue【橋りょう・トンネル】&#10;一人当たり有形固定資産（償却資産）額">
          <a:extLst>
            <a:ext uri="{FF2B5EF4-FFF2-40B4-BE49-F238E27FC236}">
              <a16:creationId xmlns:a16="http://schemas.microsoft.com/office/drawing/2014/main" id="{00000000-0008-0000-0100-0000E3000000}"/>
            </a:ext>
          </a:extLst>
        </xdr:cNvPr>
        <xdr:cNvSpPr txBox="1"/>
      </xdr:nvSpPr>
      <xdr:spPr>
        <a:xfrm>
          <a:off x="7561795"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134825</xdr:rowOff>
    </xdr:from>
    <xdr:ext cx="599010" cy="259045"/>
    <xdr:sp macro="" textlink="">
      <xdr:nvSpPr>
        <xdr:cNvPr id="228" name="n_1mainValue【橋りょう・トンネル】&#10;一人当たり有形固定資産（償却資産）額">
          <a:extLst>
            <a:ext uri="{FF2B5EF4-FFF2-40B4-BE49-F238E27FC236}">
              <a16:creationId xmlns:a16="http://schemas.microsoft.com/office/drawing/2014/main" id="{00000000-0008-0000-0100-0000E4000000}"/>
            </a:ext>
          </a:extLst>
        </xdr:cNvPr>
        <xdr:cNvSpPr txBox="1"/>
      </xdr:nvSpPr>
      <xdr:spPr>
        <a:xfrm>
          <a:off x="9327095" y="1093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136721</xdr:rowOff>
    </xdr:from>
    <xdr:ext cx="599010" cy="259045"/>
    <xdr:sp macro="" textlink="">
      <xdr:nvSpPr>
        <xdr:cNvPr id="229" name="n_2mainValue【橋りょう・トンネル】&#10;一人当たり有形固定資産（償却資産）額">
          <a:extLst>
            <a:ext uri="{FF2B5EF4-FFF2-40B4-BE49-F238E27FC236}">
              <a16:creationId xmlns:a16="http://schemas.microsoft.com/office/drawing/2014/main" id="{00000000-0008-0000-0100-0000E5000000}"/>
            </a:ext>
          </a:extLst>
        </xdr:cNvPr>
        <xdr:cNvSpPr txBox="1"/>
      </xdr:nvSpPr>
      <xdr:spPr>
        <a:xfrm>
          <a:off x="8450795" y="10938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id="{00000000-0008-0000-0100-0000E6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a:extLst>
            <a:ext uri="{FF2B5EF4-FFF2-40B4-BE49-F238E27FC236}">
              <a16:creationId xmlns:a16="http://schemas.microsoft.com/office/drawing/2014/main" id="{00000000-0008-0000-0100-0000E7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a:extLst>
            <a:ext uri="{FF2B5EF4-FFF2-40B4-BE49-F238E27FC236}">
              <a16:creationId xmlns:a16="http://schemas.microsoft.com/office/drawing/2014/main" id="{00000000-0008-0000-0100-0000E8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a:extLst>
            <a:ext uri="{FF2B5EF4-FFF2-40B4-BE49-F238E27FC236}">
              <a16:creationId xmlns:a16="http://schemas.microsoft.com/office/drawing/2014/main" id="{00000000-0008-0000-0100-0000E9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a:extLst>
            <a:ext uri="{FF2B5EF4-FFF2-40B4-BE49-F238E27FC236}">
              <a16:creationId xmlns:a16="http://schemas.microsoft.com/office/drawing/2014/main" id="{00000000-0008-0000-0100-0000EA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a:extLst>
            <a:ext uri="{FF2B5EF4-FFF2-40B4-BE49-F238E27FC236}">
              <a16:creationId xmlns:a16="http://schemas.microsoft.com/office/drawing/2014/main" id="{00000000-0008-0000-0100-0000EB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a:extLst>
            <a:ext uri="{FF2B5EF4-FFF2-40B4-BE49-F238E27FC236}">
              <a16:creationId xmlns:a16="http://schemas.microsoft.com/office/drawing/2014/main" id="{00000000-0008-0000-0100-0000EC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a:extLst>
            <a:ext uri="{FF2B5EF4-FFF2-40B4-BE49-F238E27FC236}">
              <a16:creationId xmlns:a16="http://schemas.microsoft.com/office/drawing/2014/main" id="{00000000-0008-0000-0100-0000ED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a:extLst>
            <a:ext uri="{FF2B5EF4-FFF2-40B4-BE49-F238E27FC236}">
              <a16:creationId xmlns:a16="http://schemas.microsoft.com/office/drawing/2014/main" id="{00000000-0008-0000-0100-0000EF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a:extLst>
            <a:ext uri="{FF2B5EF4-FFF2-40B4-BE49-F238E27FC236}">
              <a16:creationId xmlns:a16="http://schemas.microsoft.com/office/drawing/2014/main" id="{00000000-0008-0000-0100-0000F1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a:extLst>
            <a:ext uri="{FF2B5EF4-FFF2-40B4-BE49-F238E27FC236}">
              <a16:creationId xmlns:a16="http://schemas.microsoft.com/office/drawing/2014/main" id="{00000000-0008-0000-0100-0000F3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a:extLst>
            <a:ext uri="{FF2B5EF4-FFF2-40B4-BE49-F238E27FC236}">
              <a16:creationId xmlns:a16="http://schemas.microsoft.com/office/drawing/2014/main" id="{00000000-0008-0000-0100-0000F5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a:extLst>
            <a:ext uri="{FF2B5EF4-FFF2-40B4-BE49-F238E27FC236}">
              <a16:creationId xmlns:a16="http://schemas.microsoft.com/office/drawing/2014/main" id="{00000000-0008-0000-0100-0000FA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a:extLst>
            <a:ext uri="{FF2B5EF4-FFF2-40B4-BE49-F238E27FC236}">
              <a16:creationId xmlns:a16="http://schemas.microsoft.com/office/drawing/2014/main" id="{00000000-0008-0000-0100-0000FC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a:extLst>
            <a:ext uri="{FF2B5EF4-FFF2-40B4-BE49-F238E27FC236}">
              <a16:creationId xmlns:a16="http://schemas.microsoft.com/office/drawing/2014/main" id="{00000000-0008-0000-0100-0000FD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55" name="【公営住宅】&#10;有形固定資産減価償却率最小値テキスト">
          <a:extLst>
            <a:ext uri="{FF2B5EF4-FFF2-40B4-BE49-F238E27FC236}">
              <a16:creationId xmlns:a16="http://schemas.microsoft.com/office/drawing/2014/main" id="{00000000-0008-0000-0100-0000FF000000}"/>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7" name="【公営住宅】&#10;有形固定資産減価償却率最大値テキスト">
          <a:extLst>
            <a:ext uri="{FF2B5EF4-FFF2-40B4-BE49-F238E27FC236}">
              <a16:creationId xmlns:a16="http://schemas.microsoft.com/office/drawing/2014/main" id="{00000000-0008-0000-0100-00000101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8" name="直線コネクタ 257">
          <a:extLst>
            <a:ext uri="{FF2B5EF4-FFF2-40B4-BE49-F238E27FC236}">
              <a16:creationId xmlns:a16="http://schemas.microsoft.com/office/drawing/2014/main" id="{00000000-0008-0000-0100-00000201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142891</xdr:rowOff>
    </xdr:from>
    <xdr:ext cx="405111" cy="259045"/>
    <xdr:sp macro="" textlink="">
      <xdr:nvSpPr>
        <xdr:cNvPr id="259" name="【公営住宅】&#10;有形固定資産減価償却率平均値テキスト">
          <a:extLst>
            <a:ext uri="{FF2B5EF4-FFF2-40B4-BE49-F238E27FC236}">
              <a16:creationId xmlns:a16="http://schemas.microsoft.com/office/drawing/2014/main" id="{00000000-0008-0000-0100-000003010000}"/>
            </a:ext>
          </a:extLst>
        </xdr:cNvPr>
        <xdr:cNvSpPr txBox="1"/>
      </xdr:nvSpPr>
      <xdr:spPr>
        <a:xfrm>
          <a:off x="4673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60" name="フローチャート: 判断 259">
          <a:extLst>
            <a:ext uri="{FF2B5EF4-FFF2-40B4-BE49-F238E27FC236}">
              <a16:creationId xmlns:a16="http://schemas.microsoft.com/office/drawing/2014/main" id="{00000000-0008-0000-0100-000004010000}"/>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61" name="フローチャート: 判断 260">
          <a:extLst>
            <a:ext uri="{FF2B5EF4-FFF2-40B4-BE49-F238E27FC236}">
              <a16:creationId xmlns:a16="http://schemas.microsoft.com/office/drawing/2014/main" id="{00000000-0008-0000-0100-000005010000}"/>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62" name="フローチャート: 判断 261">
          <a:extLst>
            <a:ext uri="{FF2B5EF4-FFF2-40B4-BE49-F238E27FC236}">
              <a16:creationId xmlns:a16="http://schemas.microsoft.com/office/drawing/2014/main" id="{00000000-0008-0000-0100-000006010000}"/>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63" name="フローチャート: 判断 262">
          <a:extLst>
            <a:ext uri="{FF2B5EF4-FFF2-40B4-BE49-F238E27FC236}">
              <a16:creationId xmlns:a16="http://schemas.microsoft.com/office/drawing/2014/main" id="{00000000-0008-0000-0100-000007010000}"/>
            </a:ext>
          </a:extLst>
        </xdr:cNvPr>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92075</xdr:rowOff>
    </xdr:from>
    <xdr:to>
      <xdr:col>24</xdr:col>
      <xdr:colOff>114300</xdr:colOff>
      <xdr:row>81</xdr:row>
      <xdr:rowOff>22225</xdr:rowOff>
    </xdr:to>
    <xdr:sp macro="" textlink="">
      <xdr:nvSpPr>
        <xdr:cNvPr id="269" name="楕円 268">
          <a:extLst>
            <a:ext uri="{FF2B5EF4-FFF2-40B4-BE49-F238E27FC236}">
              <a16:creationId xmlns:a16="http://schemas.microsoft.com/office/drawing/2014/main" id="{00000000-0008-0000-0100-00000D010000}"/>
            </a:ext>
          </a:extLst>
        </xdr:cNvPr>
        <xdr:cNvSpPr/>
      </xdr:nvSpPr>
      <xdr:spPr>
        <a:xfrm>
          <a:off x="45847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114952</xdr:rowOff>
    </xdr:from>
    <xdr:ext cx="405111" cy="259045"/>
    <xdr:sp macro="" textlink="">
      <xdr:nvSpPr>
        <xdr:cNvPr id="270" name="【公営住宅】&#10;有形固定資産減価償却率該当値テキスト">
          <a:extLst>
            <a:ext uri="{FF2B5EF4-FFF2-40B4-BE49-F238E27FC236}">
              <a16:creationId xmlns:a16="http://schemas.microsoft.com/office/drawing/2014/main" id="{00000000-0008-0000-0100-00000E010000}"/>
            </a:ext>
          </a:extLst>
        </xdr:cNvPr>
        <xdr:cNvSpPr txBox="1"/>
      </xdr:nvSpPr>
      <xdr:spPr>
        <a:xfrm>
          <a:off x="4673600"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40639</xdr:rowOff>
    </xdr:from>
    <xdr:to>
      <xdr:col>20</xdr:col>
      <xdr:colOff>38100</xdr:colOff>
      <xdr:row>79</xdr:row>
      <xdr:rowOff>142239</xdr:rowOff>
    </xdr:to>
    <xdr:sp macro="" textlink="">
      <xdr:nvSpPr>
        <xdr:cNvPr id="271" name="楕円 270">
          <a:extLst>
            <a:ext uri="{FF2B5EF4-FFF2-40B4-BE49-F238E27FC236}">
              <a16:creationId xmlns:a16="http://schemas.microsoft.com/office/drawing/2014/main" id="{00000000-0008-0000-0100-00000F010000}"/>
            </a:ext>
          </a:extLst>
        </xdr:cNvPr>
        <xdr:cNvSpPr/>
      </xdr:nvSpPr>
      <xdr:spPr>
        <a:xfrm>
          <a:off x="3746500" y="1358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91439</xdr:rowOff>
    </xdr:from>
    <xdr:to>
      <xdr:col>24</xdr:col>
      <xdr:colOff>63500</xdr:colOff>
      <xdr:row>80</xdr:row>
      <xdr:rowOff>142875</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3797300" y="13635989"/>
          <a:ext cx="838200" cy="22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128270</xdr:rowOff>
    </xdr:from>
    <xdr:to>
      <xdr:col>15</xdr:col>
      <xdr:colOff>101600</xdr:colOff>
      <xdr:row>80</xdr:row>
      <xdr:rowOff>58420</xdr:rowOff>
    </xdr:to>
    <xdr:sp macro="" textlink="">
      <xdr:nvSpPr>
        <xdr:cNvPr id="273" name="楕円 272">
          <a:extLst>
            <a:ext uri="{FF2B5EF4-FFF2-40B4-BE49-F238E27FC236}">
              <a16:creationId xmlns:a16="http://schemas.microsoft.com/office/drawing/2014/main" id="{00000000-0008-0000-0100-000011010000}"/>
            </a:ext>
          </a:extLst>
        </xdr:cNvPr>
        <xdr:cNvSpPr/>
      </xdr:nvSpPr>
      <xdr:spPr>
        <a:xfrm>
          <a:off x="2857500" y="1367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91439</xdr:rowOff>
    </xdr:from>
    <xdr:to>
      <xdr:col>19</xdr:col>
      <xdr:colOff>177800</xdr:colOff>
      <xdr:row>80</xdr:row>
      <xdr:rowOff>7620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flipV="1">
          <a:off x="2908300" y="13635989"/>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112413</xdr:rowOff>
    </xdr:from>
    <xdr:ext cx="405111" cy="259045"/>
    <xdr:sp macro="" textlink="">
      <xdr:nvSpPr>
        <xdr:cNvPr id="275" name="n_1aveValue【公営住宅】&#10;有形固定資産減価償却率">
          <a:extLst>
            <a:ext uri="{FF2B5EF4-FFF2-40B4-BE49-F238E27FC236}">
              <a16:creationId xmlns:a16="http://schemas.microsoft.com/office/drawing/2014/main" id="{00000000-0008-0000-0100-000013010000}"/>
            </a:ext>
          </a:extLst>
        </xdr:cNvPr>
        <xdr:cNvSpPr txBox="1"/>
      </xdr:nvSpPr>
      <xdr:spPr>
        <a:xfrm>
          <a:off x="3582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276" name="n_2aveValue【公営住宅】&#10;有形固定資産減価償却率">
          <a:extLst>
            <a:ext uri="{FF2B5EF4-FFF2-40B4-BE49-F238E27FC236}">
              <a16:creationId xmlns:a16="http://schemas.microsoft.com/office/drawing/2014/main" id="{00000000-0008-0000-0100-000014010000}"/>
            </a:ext>
          </a:extLst>
        </xdr:cNvPr>
        <xdr:cNvSpPr txBox="1"/>
      </xdr:nvSpPr>
      <xdr:spPr>
        <a:xfrm>
          <a:off x="2705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19702</xdr:rowOff>
    </xdr:from>
    <xdr:ext cx="405111" cy="259045"/>
    <xdr:sp macro="" textlink="">
      <xdr:nvSpPr>
        <xdr:cNvPr id="277" name="n_3aveValue【公営住宅】&#10;有形固定資産減価償却率">
          <a:extLst>
            <a:ext uri="{FF2B5EF4-FFF2-40B4-BE49-F238E27FC236}">
              <a16:creationId xmlns:a16="http://schemas.microsoft.com/office/drawing/2014/main" id="{00000000-0008-0000-0100-000015010000}"/>
            </a:ext>
          </a:extLst>
        </xdr:cNvPr>
        <xdr:cNvSpPr txBox="1"/>
      </xdr:nvSpPr>
      <xdr:spPr>
        <a:xfrm>
          <a:off x="1816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158766</xdr:rowOff>
    </xdr:from>
    <xdr:ext cx="405111" cy="259045"/>
    <xdr:sp macro="" textlink="">
      <xdr:nvSpPr>
        <xdr:cNvPr id="278" name="n_1mainValue【公営住宅】&#10;有形固定資産減価償却率">
          <a:extLst>
            <a:ext uri="{FF2B5EF4-FFF2-40B4-BE49-F238E27FC236}">
              <a16:creationId xmlns:a16="http://schemas.microsoft.com/office/drawing/2014/main" id="{00000000-0008-0000-0100-000016010000}"/>
            </a:ext>
          </a:extLst>
        </xdr:cNvPr>
        <xdr:cNvSpPr txBox="1"/>
      </xdr:nvSpPr>
      <xdr:spPr>
        <a:xfrm>
          <a:off x="3582044" y="1336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74947</xdr:rowOff>
    </xdr:from>
    <xdr:ext cx="405111" cy="259045"/>
    <xdr:sp macro="" textlink="">
      <xdr:nvSpPr>
        <xdr:cNvPr id="279" name="n_2mainValue【公営住宅】&#10;有形固定資産減価償却率">
          <a:extLst>
            <a:ext uri="{FF2B5EF4-FFF2-40B4-BE49-F238E27FC236}">
              <a16:creationId xmlns:a16="http://schemas.microsoft.com/office/drawing/2014/main" id="{00000000-0008-0000-0100-000017010000}"/>
            </a:ext>
          </a:extLst>
        </xdr:cNvPr>
        <xdr:cNvSpPr txBox="1"/>
      </xdr:nvSpPr>
      <xdr:spPr>
        <a:xfrm>
          <a:off x="2705744"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a:extLst>
            <a:ext uri="{FF2B5EF4-FFF2-40B4-BE49-F238E27FC236}">
              <a16:creationId xmlns:a16="http://schemas.microsoft.com/office/drawing/2014/main" id="{00000000-0008-0000-0100-000018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a:extLst>
            <a:ext uri="{FF2B5EF4-FFF2-40B4-BE49-F238E27FC236}">
              <a16:creationId xmlns:a16="http://schemas.microsoft.com/office/drawing/2014/main" id="{00000000-0008-0000-0100-000019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a:extLst>
            <a:ext uri="{FF2B5EF4-FFF2-40B4-BE49-F238E27FC236}">
              <a16:creationId xmlns:a16="http://schemas.microsoft.com/office/drawing/2014/main" id="{00000000-0008-0000-0100-00001A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a:extLst>
            <a:ext uri="{FF2B5EF4-FFF2-40B4-BE49-F238E27FC236}">
              <a16:creationId xmlns:a16="http://schemas.microsoft.com/office/drawing/2014/main" id="{00000000-0008-0000-0100-00001B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a:extLst>
            <a:ext uri="{FF2B5EF4-FFF2-40B4-BE49-F238E27FC236}">
              <a16:creationId xmlns:a16="http://schemas.microsoft.com/office/drawing/2014/main" id="{00000000-0008-0000-0100-00001C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a:extLst>
            <a:ext uri="{FF2B5EF4-FFF2-40B4-BE49-F238E27FC236}">
              <a16:creationId xmlns:a16="http://schemas.microsoft.com/office/drawing/2014/main" id="{00000000-0008-0000-0100-00001D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a:extLst>
            <a:ext uri="{FF2B5EF4-FFF2-40B4-BE49-F238E27FC236}">
              <a16:creationId xmlns:a16="http://schemas.microsoft.com/office/drawing/2014/main" id="{00000000-0008-0000-0100-00001E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a:extLst>
            <a:ext uri="{FF2B5EF4-FFF2-40B4-BE49-F238E27FC236}">
              <a16:creationId xmlns:a16="http://schemas.microsoft.com/office/drawing/2014/main" id="{00000000-0008-0000-0100-00001F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a:extLst>
            <a:ext uri="{FF2B5EF4-FFF2-40B4-BE49-F238E27FC236}">
              <a16:creationId xmlns:a16="http://schemas.microsoft.com/office/drawing/2014/main" id="{00000000-0008-0000-0100-000028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a:extLst>
            <a:ext uri="{FF2B5EF4-FFF2-40B4-BE49-F238E27FC236}">
              <a16:creationId xmlns:a16="http://schemas.microsoft.com/office/drawing/2014/main" id="{00000000-0008-0000-0100-00002A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a:extLst>
            <a:ext uri="{FF2B5EF4-FFF2-40B4-BE49-F238E27FC236}">
              <a16:creationId xmlns:a16="http://schemas.microsoft.com/office/drawing/2014/main" id="{00000000-0008-0000-0100-00002C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a:extLst>
            <a:ext uri="{FF2B5EF4-FFF2-40B4-BE49-F238E27FC236}">
              <a16:creationId xmlns:a16="http://schemas.microsoft.com/office/drawing/2014/main" id="{00000000-0008-0000-0100-00002E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03" name="直線コネクタ 302">
          <a:extLst>
            <a:ext uri="{FF2B5EF4-FFF2-40B4-BE49-F238E27FC236}">
              <a16:creationId xmlns:a16="http://schemas.microsoft.com/office/drawing/2014/main" id="{00000000-0008-0000-0100-00002F010000}"/>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04" name="【公営住宅】&#10;一人当たり面積最小値テキスト">
          <a:extLst>
            <a:ext uri="{FF2B5EF4-FFF2-40B4-BE49-F238E27FC236}">
              <a16:creationId xmlns:a16="http://schemas.microsoft.com/office/drawing/2014/main" id="{00000000-0008-0000-0100-000030010000}"/>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06" name="【公営住宅】&#10;一人当たり面積最大値テキスト">
          <a:extLst>
            <a:ext uri="{FF2B5EF4-FFF2-40B4-BE49-F238E27FC236}">
              <a16:creationId xmlns:a16="http://schemas.microsoft.com/office/drawing/2014/main" id="{00000000-0008-0000-0100-000032010000}"/>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87596</xdr:rowOff>
    </xdr:from>
    <xdr:ext cx="469744" cy="259045"/>
    <xdr:sp macro="" textlink="">
      <xdr:nvSpPr>
        <xdr:cNvPr id="308" name="【公営住宅】&#10;一人当たり面積平均値テキスト">
          <a:extLst>
            <a:ext uri="{FF2B5EF4-FFF2-40B4-BE49-F238E27FC236}">
              <a16:creationId xmlns:a16="http://schemas.microsoft.com/office/drawing/2014/main" id="{00000000-0008-0000-0100-000034010000}"/>
            </a:ext>
          </a:extLst>
        </xdr:cNvPr>
        <xdr:cNvSpPr txBox="1"/>
      </xdr:nvSpPr>
      <xdr:spPr>
        <a:xfrm>
          <a:off x="10515600" y="14489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09" name="フローチャート: 判断 308">
          <a:extLst>
            <a:ext uri="{FF2B5EF4-FFF2-40B4-BE49-F238E27FC236}">
              <a16:creationId xmlns:a16="http://schemas.microsoft.com/office/drawing/2014/main" id="{00000000-0008-0000-0100-000035010000}"/>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10" name="フローチャート: 判断 309">
          <a:extLst>
            <a:ext uri="{FF2B5EF4-FFF2-40B4-BE49-F238E27FC236}">
              <a16:creationId xmlns:a16="http://schemas.microsoft.com/office/drawing/2014/main" id="{00000000-0008-0000-0100-000036010000}"/>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11" name="フローチャート: 判断 310">
          <a:extLst>
            <a:ext uri="{FF2B5EF4-FFF2-40B4-BE49-F238E27FC236}">
              <a16:creationId xmlns:a16="http://schemas.microsoft.com/office/drawing/2014/main" id="{00000000-0008-0000-0100-000037010000}"/>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12" name="フローチャート: 判断 311">
          <a:extLst>
            <a:ext uri="{FF2B5EF4-FFF2-40B4-BE49-F238E27FC236}">
              <a16:creationId xmlns:a16="http://schemas.microsoft.com/office/drawing/2014/main" id="{00000000-0008-0000-0100-000038010000}"/>
            </a:ext>
          </a:extLst>
        </xdr:cNvPr>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00000000-0008-0000-0100-00003D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48450</xdr:rowOff>
    </xdr:from>
    <xdr:to>
      <xdr:col>55</xdr:col>
      <xdr:colOff>50800</xdr:colOff>
      <xdr:row>86</xdr:row>
      <xdr:rowOff>150050</xdr:rowOff>
    </xdr:to>
    <xdr:sp macro="" textlink="">
      <xdr:nvSpPr>
        <xdr:cNvPr id="318" name="楕円 317">
          <a:extLst>
            <a:ext uri="{FF2B5EF4-FFF2-40B4-BE49-F238E27FC236}">
              <a16:creationId xmlns:a16="http://schemas.microsoft.com/office/drawing/2014/main" id="{00000000-0008-0000-0100-00003E010000}"/>
            </a:ext>
          </a:extLst>
        </xdr:cNvPr>
        <xdr:cNvSpPr/>
      </xdr:nvSpPr>
      <xdr:spPr>
        <a:xfrm>
          <a:off x="10426700" y="1479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134827</xdr:rowOff>
    </xdr:from>
    <xdr:ext cx="469744" cy="259045"/>
    <xdr:sp macro="" textlink="">
      <xdr:nvSpPr>
        <xdr:cNvPr id="319" name="【公営住宅】&#10;一人当たり面積該当値テキスト">
          <a:extLst>
            <a:ext uri="{FF2B5EF4-FFF2-40B4-BE49-F238E27FC236}">
              <a16:creationId xmlns:a16="http://schemas.microsoft.com/office/drawing/2014/main" id="{00000000-0008-0000-0100-00003F010000}"/>
            </a:ext>
          </a:extLst>
        </xdr:cNvPr>
        <xdr:cNvSpPr txBox="1"/>
      </xdr:nvSpPr>
      <xdr:spPr>
        <a:xfrm>
          <a:off x="10515600" y="1470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49137</xdr:rowOff>
    </xdr:from>
    <xdr:to>
      <xdr:col>50</xdr:col>
      <xdr:colOff>165100</xdr:colOff>
      <xdr:row>86</xdr:row>
      <xdr:rowOff>150737</xdr:rowOff>
    </xdr:to>
    <xdr:sp macro="" textlink="">
      <xdr:nvSpPr>
        <xdr:cNvPr id="320" name="楕円 319">
          <a:extLst>
            <a:ext uri="{FF2B5EF4-FFF2-40B4-BE49-F238E27FC236}">
              <a16:creationId xmlns:a16="http://schemas.microsoft.com/office/drawing/2014/main" id="{00000000-0008-0000-0100-000040010000}"/>
            </a:ext>
          </a:extLst>
        </xdr:cNvPr>
        <xdr:cNvSpPr/>
      </xdr:nvSpPr>
      <xdr:spPr>
        <a:xfrm>
          <a:off x="9588500" y="1479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99250</xdr:rowOff>
    </xdr:from>
    <xdr:to>
      <xdr:col>55</xdr:col>
      <xdr:colOff>0</xdr:colOff>
      <xdr:row>86</xdr:row>
      <xdr:rowOff>99937</xdr:rowOff>
    </xdr:to>
    <xdr:cxnSp macro="">
      <xdr:nvCxnSpPr>
        <xdr:cNvPr id="321" name="直線コネクタ 320">
          <a:extLst>
            <a:ext uri="{FF2B5EF4-FFF2-40B4-BE49-F238E27FC236}">
              <a16:creationId xmlns:a16="http://schemas.microsoft.com/office/drawing/2014/main" id="{00000000-0008-0000-0100-000041010000}"/>
            </a:ext>
          </a:extLst>
        </xdr:cNvPr>
        <xdr:cNvCxnSpPr/>
      </xdr:nvCxnSpPr>
      <xdr:spPr>
        <a:xfrm flipV="1">
          <a:off x="9639300" y="14843950"/>
          <a:ext cx="8382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49479</xdr:rowOff>
    </xdr:from>
    <xdr:to>
      <xdr:col>46</xdr:col>
      <xdr:colOff>38100</xdr:colOff>
      <xdr:row>86</xdr:row>
      <xdr:rowOff>151079</xdr:rowOff>
    </xdr:to>
    <xdr:sp macro="" textlink="">
      <xdr:nvSpPr>
        <xdr:cNvPr id="322" name="楕円 321">
          <a:extLst>
            <a:ext uri="{FF2B5EF4-FFF2-40B4-BE49-F238E27FC236}">
              <a16:creationId xmlns:a16="http://schemas.microsoft.com/office/drawing/2014/main" id="{00000000-0008-0000-0100-000042010000}"/>
            </a:ext>
          </a:extLst>
        </xdr:cNvPr>
        <xdr:cNvSpPr/>
      </xdr:nvSpPr>
      <xdr:spPr>
        <a:xfrm>
          <a:off x="8699500" y="1479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99937</xdr:rowOff>
    </xdr:from>
    <xdr:to>
      <xdr:col>50</xdr:col>
      <xdr:colOff>114300</xdr:colOff>
      <xdr:row>86</xdr:row>
      <xdr:rowOff>100279</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flipV="1">
          <a:off x="8750300" y="14844637"/>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324" name="n_1aveValue【公営住宅】&#10;一人当たり面積">
          <a:extLst>
            <a:ext uri="{FF2B5EF4-FFF2-40B4-BE49-F238E27FC236}">
              <a16:creationId xmlns:a16="http://schemas.microsoft.com/office/drawing/2014/main" id="{00000000-0008-0000-0100-000044010000}"/>
            </a:ext>
          </a:extLst>
        </xdr:cNvPr>
        <xdr:cNvSpPr txBox="1"/>
      </xdr:nvSpPr>
      <xdr:spPr>
        <a:xfrm>
          <a:off x="93917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325" name="n_2aveValue【公営住宅】&#10;一人当たり面積">
          <a:extLst>
            <a:ext uri="{FF2B5EF4-FFF2-40B4-BE49-F238E27FC236}">
              <a16:creationId xmlns:a16="http://schemas.microsoft.com/office/drawing/2014/main" id="{00000000-0008-0000-0100-000045010000}"/>
            </a:ext>
          </a:extLst>
        </xdr:cNvPr>
        <xdr:cNvSpPr txBox="1"/>
      </xdr:nvSpPr>
      <xdr:spPr>
        <a:xfrm>
          <a:off x="8515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326" name="n_3aveValue【公営住宅】&#10;一人当たり面積">
          <a:extLst>
            <a:ext uri="{FF2B5EF4-FFF2-40B4-BE49-F238E27FC236}">
              <a16:creationId xmlns:a16="http://schemas.microsoft.com/office/drawing/2014/main" id="{00000000-0008-0000-0100-000046010000}"/>
            </a:ext>
          </a:extLst>
        </xdr:cNvPr>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141864</xdr:rowOff>
    </xdr:from>
    <xdr:ext cx="469744" cy="259045"/>
    <xdr:sp macro="" textlink="">
      <xdr:nvSpPr>
        <xdr:cNvPr id="327" name="n_1mainValue【公営住宅】&#10;一人当たり面積">
          <a:extLst>
            <a:ext uri="{FF2B5EF4-FFF2-40B4-BE49-F238E27FC236}">
              <a16:creationId xmlns:a16="http://schemas.microsoft.com/office/drawing/2014/main" id="{00000000-0008-0000-0100-000047010000}"/>
            </a:ext>
          </a:extLst>
        </xdr:cNvPr>
        <xdr:cNvSpPr txBox="1"/>
      </xdr:nvSpPr>
      <xdr:spPr>
        <a:xfrm>
          <a:off x="9391727" y="1488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142206</xdr:rowOff>
    </xdr:from>
    <xdr:ext cx="469744" cy="259045"/>
    <xdr:sp macro="" textlink="">
      <xdr:nvSpPr>
        <xdr:cNvPr id="328" name="n_2mainValue【公営住宅】&#10;一人当たり面積">
          <a:extLst>
            <a:ext uri="{FF2B5EF4-FFF2-40B4-BE49-F238E27FC236}">
              <a16:creationId xmlns:a16="http://schemas.microsoft.com/office/drawing/2014/main" id="{00000000-0008-0000-0100-000048010000}"/>
            </a:ext>
          </a:extLst>
        </xdr:cNvPr>
        <xdr:cNvSpPr txBox="1"/>
      </xdr:nvSpPr>
      <xdr:spPr>
        <a:xfrm>
          <a:off x="8515427" y="1488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a:extLst>
            <a:ext uri="{FF2B5EF4-FFF2-40B4-BE49-F238E27FC236}">
              <a16:creationId xmlns:a16="http://schemas.microsoft.com/office/drawing/2014/main" id="{00000000-0008-0000-0100-00004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a:extLst>
            <a:ext uri="{FF2B5EF4-FFF2-40B4-BE49-F238E27FC236}">
              <a16:creationId xmlns:a16="http://schemas.microsoft.com/office/drawing/2014/main" id="{00000000-0008-0000-0100-00004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a:extLst>
            <a:ext uri="{FF2B5EF4-FFF2-40B4-BE49-F238E27FC236}">
              <a16:creationId xmlns:a16="http://schemas.microsoft.com/office/drawing/2014/main" id="{00000000-0008-0000-0100-00004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a:extLst>
            <a:ext uri="{FF2B5EF4-FFF2-40B4-BE49-F238E27FC236}">
              <a16:creationId xmlns:a16="http://schemas.microsoft.com/office/drawing/2014/main" id="{00000000-0008-0000-0100-00004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a:extLst>
            <a:ext uri="{FF2B5EF4-FFF2-40B4-BE49-F238E27FC236}">
              <a16:creationId xmlns:a16="http://schemas.microsoft.com/office/drawing/2014/main" id="{00000000-0008-0000-0100-00005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3" name="【港湾・漁港】&#10;有形固定資産減価償却率グラフ枠">
          <a:extLst>
            <a:ext uri="{FF2B5EF4-FFF2-40B4-BE49-F238E27FC236}">
              <a16:creationId xmlns:a16="http://schemas.microsoft.com/office/drawing/2014/main" id="{00000000-0008-0000-0100-00006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4355</xdr:rowOff>
    </xdr:from>
    <xdr:to>
      <xdr:col>24</xdr:col>
      <xdr:colOff>62865</xdr:colOff>
      <xdr:row>108</xdr:row>
      <xdr:rowOff>68036</xdr:rowOff>
    </xdr:to>
    <xdr:cxnSp macro="">
      <xdr:nvCxnSpPr>
        <xdr:cNvPr id="354" name="直線コネクタ 353">
          <a:extLst>
            <a:ext uri="{FF2B5EF4-FFF2-40B4-BE49-F238E27FC236}">
              <a16:creationId xmlns:a16="http://schemas.microsoft.com/office/drawing/2014/main" id="{00000000-0008-0000-0100-000062010000}"/>
            </a:ext>
          </a:extLst>
        </xdr:cNvPr>
        <xdr:cNvCxnSpPr/>
      </xdr:nvCxnSpPr>
      <xdr:spPr>
        <a:xfrm flipV="1">
          <a:off x="4634865" y="17149355"/>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71863</xdr:rowOff>
    </xdr:from>
    <xdr:ext cx="340478" cy="259045"/>
    <xdr:sp macro="" textlink="">
      <xdr:nvSpPr>
        <xdr:cNvPr id="355" name="【港湾・漁港】&#10;有形固定資産減価償却率最小値テキスト">
          <a:extLst>
            <a:ext uri="{FF2B5EF4-FFF2-40B4-BE49-F238E27FC236}">
              <a16:creationId xmlns:a16="http://schemas.microsoft.com/office/drawing/2014/main" id="{00000000-0008-0000-0100-000063010000}"/>
            </a:ext>
          </a:extLst>
        </xdr:cNvPr>
        <xdr:cNvSpPr txBox="1"/>
      </xdr:nvSpPr>
      <xdr:spPr>
        <a:xfrm>
          <a:off x="4673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68036</xdr:rowOff>
    </xdr:from>
    <xdr:to>
      <xdr:col>24</xdr:col>
      <xdr:colOff>152400</xdr:colOff>
      <xdr:row>108</xdr:row>
      <xdr:rowOff>68036</xdr:rowOff>
    </xdr:to>
    <xdr:cxnSp macro="">
      <xdr:nvCxnSpPr>
        <xdr:cNvPr id="356" name="直線コネクタ 355">
          <a:extLst>
            <a:ext uri="{FF2B5EF4-FFF2-40B4-BE49-F238E27FC236}">
              <a16:creationId xmlns:a16="http://schemas.microsoft.com/office/drawing/2014/main" id="{00000000-0008-0000-0100-000064010000}"/>
            </a:ext>
          </a:extLst>
        </xdr:cNvPr>
        <xdr:cNvCxnSpPr/>
      </xdr:nvCxnSpPr>
      <xdr:spPr>
        <a:xfrm>
          <a:off x="4546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122482</xdr:rowOff>
    </xdr:from>
    <xdr:ext cx="405111" cy="259045"/>
    <xdr:sp macro="" textlink="">
      <xdr:nvSpPr>
        <xdr:cNvPr id="357" name="【港湾・漁港】&#10;有形固定資産減価償却率最大値テキスト">
          <a:extLst>
            <a:ext uri="{FF2B5EF4-FFF2-40B4-BE49-F238E27FC236}">
              <a16:creationId xmlns:a16="http://schemas.microsoft.com/office/drawing/2014/main" id="{00000000-0008-0000-0100-000065010000}"/>
            </a:ext>
          </a:extLst>
        </xdr:cNvPr>
        <xdr:cNvSpPr txBox="1"/>
      </xdr:nvSpPr>
      <xdr:spPr>
        <a:xfrm>
          <a:off x="4673600" y="1692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4355</xdr:rowOff>
    </xdr:from>
    <xdr:to>
      <xdr:col>24</xdr:col>
      <xdr:colOff>152400</xdr:colOff>
      <xdr:row>100</xdr:row>
      <xdr:rowOff>4355</xdr:rowOff>
    </xdr:to>
    <xdr:cxnSp macro="">
      <xdr:nvCxnSpPr>
        <xdr:cNvPr id="358" name="直線コネクタ 357">
          <a:extLst>
            <a:ext uri="{FF2B5EF4-FFF2-40B4-BE49-F238E27FC236}">
              <a16:creationId xmlns:a16="http://schemas.microsoft.com/office/drawing/2014/main" id="{00000000-0008-0000-0100-000066010000}"/>
            </a:ext>
          </a:extLst>
        </xdr:cNvPr>
        <xdr:cNvCxnSpPr/>
      </xdr:nvCxnSpPr>
      <xdr:spPr>
        <a:xfrm>
          <a:off x="4546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149514</xdr:rowOff>
    </xdr:from>
    <xdr:ext cx="405111" cy="259045"/>
    <xdr:sp macro="" textlink="">
      <xdr:nvSpPr>
        <xdr:cNvPr id="359" name="【港湾・漁港】&#10;有形固定資産減価償却率平均値テキスト">
          <a:extLst>
            <a:ext uri="{FF2B5EF4-FFF2-40B4-BE49-F238E27FC236}">
              <a16:creationId xmlns:a16="http://schemas.microsoft.com/office/drawing/2014/main" id="{00000000-0008-0000-0100-000067010000}"/>
            </a:ext>
          </a:extLst>
        </xdr:cNvPr>
        <xdr:cNvSpPr txBox="1"/>
      </xdr:nvSpPr>
      <xdr:spPr>
        <a:xfrm>
          <a:off x="4673600" y="1763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126637</xdr:rowOff>
    </xdr:from>
    <xdr:to>
      <xdr:col>24</xdr:col>
      <xdr:colOff>114300</xdr:colOff>
      <xdr:row>104</xdr:row>
      <xdr:rowOff>56787</xdr:rowOff>
    </xdr:to>
    <xdr:sp macro="" textlink="">
      <xdr:nvSpPr>
        <xdr:cNvPr id="360" name="フローチャート: 判断 359">
          <a:extLst>
            <a:ext uri="{FF2B5EF4-FFF2-40B4-BE49-F238E27FC236}">
              <a16:creationId xmlns:a16="http://schemas.microsoft.com/office/drawing/2014/main" id="{00000000-0008-0000-0100-000068010000}"/>
            </a:ext>
          </a:extLst>
        </xdr:cNvPr>
        <xdr:cNvSpPr/>
      </xdr:nvSpPr>
      <xdr:spPr>
        <a:xfrm>
          <a:off x="45847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61" name="フローチャート: 判断 360">
          <a:extLst>
            <a:ext uri="{FF2B5EF4-FFF2-40B4-BE49-F238E27FC236}">
              <a16:creationId xmlns:a16="http://schemas.microsoft.com/office/drawing/2014/main" id="{00000000-0008-0000-0100-000069010000}"/>
            </a:ext>
          </a:extLst>
        </xdr:cNvPr>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62" name="フローチャート: 判断 361">
          <a:extLst>
            <a:ext uri="{FF2B5EF4-FFF2-40B4-BE49-F238E27FC236}">
              <a16:creationId xmlns:a16="http://schemas.microsoft.com/office/drawing/2014/main" id="{00000000-0008-0000-0100-00006A010000}"/>
            </a:ext>
          </a:extLst>
        </xdr:cNvPr>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66221</xdr:rowOff>
    </xdr:from>
    <xdr:to>
      <xdr:col>10</xdr:col>
      <xdr:colOff>165100</xdr:colOff>
      <xdr:row>103</xdr:row>
      <xdr:rowOff>167821</xdr:rowOff>
    </xdr:to>
    <xdr:sp macro="" textlink="">
      <xdr:nvSpPr>
        <xdr:cNvPr id="363" name="フローチャート: 判断 362">
          <a:extLst>
            <a:ext uri="{FF2B5EF4-FFF2-40B4-BE49-F238E27FC236}">
              <a16:creationId xmlns:a16="http://schemas.microsoft.com/office/drawing/2014/main" id="{00000000-0008-0000-0100-00006B010000}"/>
            </a:ext>
          </a:extLst>
        </xdr:cNvPr>
        <xdr:cNvSpPr/>
      </xdr:nvSpPr>
      <xdr:spPr>
        <a:xfrm>
          <a:off x="1968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00000000-0008-0000-0100-00006D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00000000-0008-0000-0100-00006F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54792</xdr:rowOff>
    </xdr:from>
    <xdr:to>
      <xdr:col>24</xdr:col>
      <xdr:colOff>114300</xdr:colOff>
      <xdr:row>104</xdr:row>
      <xdr:rowOff>156392</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45847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33219</xdr:rowOff>
    </xdr:from>
    <xdr:ext cx="405111" cy="259045"/>
    <xdr:sp macro="" textlink="">
      <xdr:nvSpPr>
        <xdr:cNvPr id="370" name="【港湾・漁港】&#10;有形固定資産減価償却率該当値テキスト">
          <a:extLst>
            <a:ext uri="{FF2B5EF4-FFF2-40B4-BE49-F238E27FC236}">
              <a16:creationId xmlns:a16="http://schemas.microsoft.com/office/drawing/2014/main" id="{00000000-0008-0000-0100-000072010000}"/>
            </a:ext>
          </a:extLst>
        </xdr:cNvPr>
        <xdr:cNvSpPr txBox="1"/>
      </xdr:nvSpPr>
      <xdr:spPr>
        <a:xfrm>
          <a:off x="4673600" y="1786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85816</xdr:rowOff>
    </xdr:from>
    <xdr:to>
      <xdr:col>20</xdr:col>
      <xdr:colOff>38100</xdr:colOff>
      <xdr:row>105</xdr:row>
      <xdr:rowOff>15966</xdr:rowOff>
    </xdr:to>
    <xdr:sp macro="" textlink="">
      <xdr:nvSpPr>
        <xdr:cNvPr id="371" name="楕円 370">
          <a:extLst>
            <a:ext uri="{FF2B5EF4-FFF2-40B4-BE49-F238E27FC236}">
              <a16:creationId xmlns:a16="http://schemas.microsoft.com/office/drawing/2014/main" id="{00000000-0008-0000-0100-000073010000}"/>
            </a:ext>
          </a:extLst>
        </xdr:cNvPr>
        <xdr:cNvSpPr/>
      </xdr:nvSpPr>
      <xdr:spPr>
        <a:xfrm>
          <a:off x="3746500" y="179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105592</xdr:rowOff>
    </xdr:from>
    <xdr:to>
      <xdr:col>24</xdr:col>
      <xdr:colOff>63500</xdr:colOff>
      <xdr:row>104</xdr:row>
      <xdr:rowOff>136616</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flipV="1">
          <a:off x="3797300" y="1793639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121738</xdr:rowOff>
    </xdr:from>
    <xdr:to>
      <xdr:col>15</xdr:col>
      <xdr:colOff>101600</xdr:colOff>
      <xdr:row>105</xdr:row>
      <xdr:rowOff>51888</xdr:rowOff>
    </xdr:to>
    <xdr:sp macro="" textlink="">
      <xdr:nvSpPr>
        <xdr:cNvPr id="373" name="楕円 372">
          <a:extLst>
            <a:ext uri="{FF2B5EF4-FFF2-40B4-BE49-F238E27FC236}">
              <a16:creationId xmlns:a16="http://schemas.microsoft.com/office/drawing/2014/main" id="{00000000-0008-0000-0100-000075010000}"/>
            </a:ext>
          </a:extLst>
        </xdr:cNvPr>
        <xdr:cNvSpPr/>
      </xdr:nvSpPr>
      <xdr:spPr>
        <a:xfrm>
          <a:off x="28575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136616</xdr:rowOff>
    </xdr:from>
    <xdr:to>
      <xdr:col>19</xdr:col>
      <xdr:colOff>177800</xdr:colOff>
      <xdr:row>105</xdr:row>
      <xdr:rowOff>1088</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flipV="1">
          <a:off x="2908300" y="1796741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102706</xdr:rowOff>
    </xdr:from>
    <xdr:ext cx="405111" cy="259045"/>
    <xdr:sp macro="" textlink="">
      <xdr:nvSpPr>
        <xdr:cNvPr id="375" name="n_1aveValue【港湾・漁港】&#10;有形固定資産減価償却率">
          <a:extLst>
            <a:ext uri="{FF2B5EF4-FFF2-40B4-BE49-F238E27FC236}">
              <a16:creationId xmlns:a16="http://schemas.microsoft.com/office/drawing/2014/main" id="{00000000-0008-0000-0100-000077010000}"/>
            </a:ext>
          </a:extLst>
        </xdr:cNvPr>
        <xdr:cNvSpPr txBox="1"/>
      </xdr:nvSpPr>
      <xdr:spPr>
        <a:xfrm>
          <a:off x="35820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63516</xdr:rowOff>
    </xdr:from>
    <xdr:ext cx="405111" cy="259045"/>
    <xdr:sp macro="" textlink="">
      <xdr:nvSpPr>
        <xdr:cNvPr id="376" name="n_2aveValue【港湾・漁港】&#10;有形固定資産減価償却率">
          <a:extLst>
            <a:ext uri="{FF2B5EF4-FFF2-40B4-BE49-F238E27FC236}">
              <a16:creationId xmlns:a16="http://schemas.microsoft.com/office/drawing/2014/main" id="{00000000-0008-0000-0100-000078010000}"/>
            </a:ext>
          </a:extLst>
        </xdr:cNvPr>
        <xdr:cNvSpPr txBox="1"/>
      </xdr:nvSpPr>
      <xdr:spPr>
        <a:xfrm>
          <a:off x="2705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12898</xdr:rowOff>
    </xdr:from>
    <xdr:ext cx="405111" cy="259045"/>
    <xdr:sp macro="" textlink="">
      <xdr:nvSpPr>
        <xdr:cNvPr id="377" name="n_3aveValue【港湾・漁港】&#10;有形固定資産減価償却率">
          <a:extLst>
            <a:ext uri="{FF2B5EF4-FFF2-40B4-BE49-F238E27FC236}">
              <a16:creationId xmlns:a16="http://schemas.microsoft.com/office/drawing/2014/main" id="{00000000-0008-0000-0100-000079010000}"/>
            </a:ext>
          </a:extLst>
        </xdr:cNvPr>
        <xdr:cNvSpPr txBox="1"/>
      </xdr:nvSpPr>
      <xdr:spPr>
        <a:xfrm>
          <a:off x="1816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7093</xdr:rowOff>
    </xdr:from>
    <xdr:ext cx="405111" cy="259045"/>
    <xdr:sp macro="" textlink="">
      <xdr:nvSpPr>
        <xdr:cNvPr id="378" name="n_1mainValue【港湾・漁港】&#10;有形固定資産減価償却率">
          <a:extLst>
            <a:ext uri="{FF2B5EF4-FFF2-40B4-BE49-F238E27FC236}">
              <a16:creationId xmlns:a16="http://schemas.microsoft.com/office/drawing/2014/main" id="{00000000-0008-0000-0100-00007A010000}"/>
            </a:ext>
          </a:extLst>
        </xdr:cNvPr>
        <xdr:cNvSpPr txBox="1"/>
      </xdr:nvSpPr>
      <xdr:spPr>
        <a:xfrm>
          <a:off x="3582044" y="1800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43015</xdr:rowOff>
    </xdr:from>
    <xdr:ext cx="405111" cy="259045"/>
    <xdr:sp macro="" textlink="">
      <xdr:nvSpPr>
        <xdr:cNvPr id="379" name="n_2mainValue【港湾・漁港】&#10;有形固定資産減価償却率">
          <a:extLst>
            <a:ext uri="{FF2B5EF4-FFF2-40B4-BE49-F238E27FC236}">
              <a16:creationId xmlns:a16="http://schemas.microsoft.com/office/drawing/2014/main" id="{00000000-0008-0000-0100-00007B010000}"/>
            </a:ext>
          </a:extLst>
        </xdr:cNvPr>
        <xdr:cNvSpPr txBox="1"/>
      </xdr:nvSpPr>
      <xdr:spPr>
        <a:xfrm>
          <a:off x="2705744" y="1804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2" name="【港湾・漁港】&#10;一人当たり有形固定資産（償却資産）額グラフ枠">
          <a:extLst>
            <a:ext uri="{FF2B5EF4-FFF2-40B4-BE49-F238E27FC236}">
              <a16:creationId xmlns:a16="http://schemas.microsoft.com/office/drawing/2014/main" id="{00000000-0008-0000-0100-00009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103294</xdr:rowOff>
    </xdr:from>
    <xdr:to>
      <xdr:col>54</xdr:col>
      <xdr:colOff>189865</xdr:colOff>
      <xdr:row>108</xdr:row>
      <xdr:rowOff>152397</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flipV="1">
          <a:off x="10476865" y="17248294"/>
          <a:ext cx="0" cy="142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1212</xdr:rowOff>
    </xdr:from>
    <xdr:ext cx="378565" cy="259045"/>
    <xdr:sp macro="" textlink="">
      <xdr:nvSpPr>
        <xdr:cNvPr id="404" name="【港湾・漁港】&#10;一人当たり有形固定資産（償却資産）額最小値テキスト">
          <a:extLst>
            <a:ext uri="{FF2B5EF4-FFF2-40B4-BE49-F238E27FC236}">
              <a16:creationId xmlns:a16="http://schemas.microsoft.com/office/drawing/2014/main" id="{00000000-0008-0000-0100-000094010000}"/>
            </a:ext>
          </a:extLst>
        </xdr:cNvPr>
        <xdr:cNvSpPr txBox="1"/>
      </xdr:nvSpPr>
      <xdr:spPr>
        <a:xfrm>
          <a:off x="10515600" y="18689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152397</xdr:rowOff>
    </xdr:from>
    <xdr:to>
      <xdr:col>55</xdr:col>
      <xdr:colOff>88900</xdr:colOff>
      <xdr:row>108</xdr:row>
      <xdr:rowOff>152397</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0388600" y="1866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49971</xdr:rowOff>
    </xdr:from>
    <xdr:ext cx="819455" cy="259045"/>
    <xdr:sp macro="" textlink="">
      <xdr:nvSpPr>
        <xdr:cNvPr id="406" name="【港湾・漁港】&#10;一人当たり有形固定資産（償却資産）額最大値テキスト">
          <a:extLst>
            <a:ext uri="{FF2B5EF4-FFF2-40B4-BE49-F238E27FC236}">
              <a16:creationId xmlns:a16="http://schemas.microsoft.com/office/drawing/2014/main" id="{00000000-0008-0000-0100-000096010000}"/>
            </a:ext>
          </a:extLst>
        </xdr:cNvPr>
        <xdr:cNvSpPr txBox="1"/>
      </xdr:nvSpPr>
      <xdr:spPr>
        <a:xfrm>
          <a:off x="10515600" y="17023521"/>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111,866,567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103294</xdr:rowOff>
    </xdr:from>
    <xdr:to>
      <xdr:col>55</xdr:col>
      <xdr:colOff>88900</xdr:colOff>
      <xdr:row>100</xdr:row>
      <xdr:rowOff>103294</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0388600" y="17248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90112</xdr:rowOff>
    </xdr:from>
    <xdr:ext cx="690189" cy="259045"/>
    <xdr:sp macro="" textlink="">
      <xdr:nvSpPr>
        <xdr:cNvPr id="408" name="【港湾・漁港】&#10;一人当たり有形固定資産（償却資産）額平均値テキスト">
          <a:extLst>
            <a:ext uri="{FF2B5EF4-FFF2-40B4-BE49-F238E27FC236}">
              <a16:creationId xmlns:a16="http://schemas.microsoft.com/office/drawing/2014/main" id="{00000000-0008-0000-0100-000098010000}"/>
            </a:ext>
          </a:extLst>
        </xdr:cNvPr>
        <xdr:cNvSpPr txBox="1"/>
      </xdr:nvSpPr>
      <xdr:spPr>
        <a:xfrm>
          <a:off x="10515600" y="1843526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2,705,954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67235</xdr:rowOff>
    </xdr:from>
    <xdr:to>
      <xdr:col>55</xdr:col>
      <xdr:colOff>50800</xdr:colOff>
      <xdr:row>108</xdr:row>
      <xdr:rowOff>168835</xdr:rowOff>
    </xdr:to>
    <xdr:sp macro="" textlink="">
      <xdr:nvSpPr>
        <xdr:cNvPr id="409" name="フローチャート: 判断 408">
          <a:extLst>
            <a:ext uri="{FF2B5EF4-FFF2-40B4-BE49-F238E27FC236}">
              <a16:creationId xmlns:a16="http://schemas.microsoft.com/office/drawing/2014/main" id="{00000000-0008-0000-0100-000099010000}"/>
            </a:ext>
          </a:extLst>
        </xdr:cNvPr>
        <xdr:cNvSpPr/>
      </xdr:nvSpPr>
      <xdr:spPr>
        <a:xfrm>
          <a:off x="10426700" y="1858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69757</xdr:rowOff>
    </xdr:from>
    <xdr:to>
      <xdr:col>50</xdr:col>
      <xdr:colOff>165100</xdr:colOff>
      <xdr:row>108</xdr:row>
      <xdr:rowOff>171357</xdr:rowOff>
    </xdr:to>
    <xdr:sp macro="" textlink="">
      <xdr:nvSpPr>
        <xdr:cNvPr id="410" name="フローチャート: 判断 409">
          <a:extLst>
            <a:ext uri="{FF2B5EF4-FFF2-40B4-BE49-F238E27FC236}">
              <a16:creationId xmlns:a16="http://schemas.microsoft.com/office/drawing/2014/main" id="{00000000-0008-0000-0100-00009A010000}"/>
            </a:ext>
          </a:extLst>
        </xdr:cNvPr>
        <xdr:cNvSpPr/>
      </xdr:nvSpPr>
      <xdr:spPr>
        <a:xfrm>
          <a:off x="9588500" y="1858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70915</xdr:rowOff>
    </xdr:from>
    <xdr:to>
      <xdr:col>46</xdr:col>
      <xdr:colOff>38100</xdr:colOff>
      <xdr:row>109</xdr:row>
      <xdr:rowOff>1065</xdr:rowOff>
    </xdr:to>
    <xdr:sp macro="" textlink="">
      <xdr:nvSpPr>
        <xdr:cNvPr id="411" name="フローチャート: 判断 410">
          <a:extLst>
            <a:ext uri="{FF2B5EF4-FFF2-40B4-BE49-F238E27FC236}">
              <a16:creationId xmlns:a16="http://schemas.microsoft.com/office/drawing/2014/main" id="{00000000-0008-0000-0100-00009B010000}"/>
            </a:ext>
          </a:extLst>
        </xdr:cNvPr>
        <xdr:cNvSpPr/>
      </xdr:nvSpPr>
      <xdr:spPr>
        <a:xfrm>
          <a:off x="8699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86478</xdr:rowOff>
    </xdr:from>
    <xdr:to>
      <xdr:col>41</xdr:col>
      <xdr:colOff>101600</xdr:colOff>
      <xdr:row>109</xdr:row>
      <xdr:rowOff>16628</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7810500" y="186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74716</xdr:rowOff>
    </xdr:from>
    <xdr:to>
      <xdr:col>55</xdr:col>
      <xdr:colOff>50800</xdr:colOff>
      <xdr:row>109</xdr:row>
      <xdr:rowOff>4866</xdr:rowOff>
    </xdr:to>
    <xdr:sp macro="" textlink="">
      <xdr:nvSpPr>
        <xdr:cNvPr id="418" name="楕円 417">
          <a:extLst>
            <a:ext uri="{FF2B5EF4-FFF2-40B4-BE49-F238E27FC236}">
              <a16:creationId xmlns:a16="http://schemas.microsoft.com/office/drawing/2014/main" id="{00000000-0008-0000-0100-0000A2010000}"/>
            </a:ext>
          </a:extLst>
        </xdr:cNvPr>
        <xdr:cNvSpPr/>
      </xdr:nvSpPr>
      <xdr:spPr>
        <a:xfrm>
          <a:off x="10426700" y="1859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45661</xdr:rowOff>
    </xdr:from>
    <xdr:ext cx="690189" cy="259045"/>
    <xdr:sp macro="" textlink="">
      <xdr:nvSpPr>
        <xdr:cNvPr id="419" name="【港湾・漁港】&#10;一人当たり有形固定資産（償却資産）額該当値テキスト">
          <a:extLst>
            <a:ext uri="{FF2B5EF4-FFF2-40B4-BE49-F238E27FC236}">
              <a16:creationId xmlns:a16="http://schemas.microsoft.com/office/drawing/2014/main" id="{00000000-0008-0000-0100-0000A3010000}"/>
            </a:ext>
          </a:extLst>
        </xdr:cNvPr>
        <xdr:cNvSpPr txBox="1"/>
      </xdr:nvSpPr>
      <xdr:spPr>
        <a:xfrm>
          <a:off x="10515600" y="18562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75484</xdr:rowOff>
    </xdr:from>
    <xdr:to>
      <xdr:col>50</xdr:col>
      <xdr:colOff>165100</xdr:colOff>
      <xdr:row>109</xdr:row>
      <xdr:rowOff>5634</xdr:rowOff>
    </xdr:to>
    <xdr:sp macro="" textlink="">
      <xdr:nvSpPr>
        <xdr:cNvPr id="420" name="楕円 419">
          <a:extLst>
            <a:ext uri="{FF2B5EF4-FFF2-40B4-BE49-F238E27FC236}">
              <a16:creationId xmlns:a16="http://schemas.microsoft.com/office/drawing/2014/main" id="{00000000-0008-0000-0100-0000A4010000}"/>
            </a:ext>
          </a:extLst>
        </xdr:cNvPr>
        <xdr:cNvSpPr/>
      </xdr:nvSpPr>
      <xdr:spPr>
        <a:xfrm>
          <a:off x="9588500" y="1859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125516</xdr:rowOff>
    </xdr:from>
    <xdr:to>
      <xdr:col>55</xdr:col>
      <xdr:colOff>0</xdr:colOff>
      <xdr:row>108</xdr:row>
      <xdr:rowOff>126284</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flipV="1">
          <a:off x="9639300" y="18642116"/>
          <a:ext cx="838200" cy="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76271</xdr:rowOff>
    </xdr:from>
    <xdr:to>
      <xdr:col>46</xdr:col>
      <xdr:colOff>38100</xdr:colOff>
      <xdr:row>109</xdr:row>
      <xdr:rowOff>6421</xdr:rowOff>
    </xdr:to>
    <xdr:sp macro="" textlink="">
      <xdr:nvSpPr>
        <xdr:cNvPr id="422" name="楕円 421">
          <a:extLst>
            <a:ext uri="{FF2B5EF4-FFF2-40B4-BE49-F238E27FC236}">
              <a16:creationId xmlns:a16="http://schemas.microsoft.com/office/drawing/2014/main" id="{00000000-0008-0000-0100-0000A6010000}"/>
            </a:ext>
          </a:extLst>
        </xdr:cNvPr>
        <xdr:cNvSpPr/>
      </xdr:nvSpPr>
      <xdr:spPr>
        <a:xfrm>
          <a:off x="8699500" y="1859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126284</xdr:rowOff>
    </xdr:from>
    <xdr:to>
      <xdr:col>50</xdr:col>
      <xdr:colOff>114300</xdr:colOff>
      <xdr:row>108</xdr:row>
      <xdr:rowOff>127071</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flipV="1">
          <a:off x="8750300" y="18642884"/>
          <a:ext cx="889000" cy="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107</xdr:row>
      <xdr:rowOff>16434</xdr:rowOff>
    </xdr:from>
    <xdr:ext cx="690189" cy="259045"/>
    <xdr:sp macro="" textlink="">
      <xdr:nvSpPr>
        <xdr:cNvPr id="424" name="n_1aveValue【港湾・漁港】&#10;一人当たり有形固定資産（償却資産）額">
          <a:extLst>
            <a:ext uri="{FF2B5EF4-FFF2-40B4-BE49-F238E27FC236}">
              <a16:creationId xmlns:a16="http://schemas.microsoft.com/office/drawing/2014/main" id="{00000000-0008-0000-0100-0000A8010000}"/>
            </a:ext>
          </a:extLst>
        </xdr:cNvPr>
        <xdr:cNvSpPr txBox="1"/>
      </xdr:nvSpPr>
      <xdr:spPr>
        <a:xfrm>
          <a:off x="9281505" y="183615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17592</xdr:rowOff>
    </xdr:from>
    <xdr:ext cx="690189" cy="259045"/>
    <xdr:sp macro="" textlink="">
      <xdr:nvSpPr>
        <xdr:cNvPr id="425" name="n_2aveValue【港湾・漁港】&#10;一人当たり有形固定資産（償却資産）額">
          <a:extLst>
            <a:ext uri="{FF2B5EF4-FFF2-40B4-BE49-F238E27FC236}">
              <a16:creationId xmlns:a16="http://schemas.microsoft.com/office/drawing/2014/main" id="{00000000-0008-0000-0100-0000A9010000}"/>
            </a:ext>
          </a:extLst>
        </xdr:cNvPr>
        <xdr:cNvSpPr txBox="1"/>
      </xdr:nvSpPr>
      <xdr:spPr>
        <a:xfrm>
          <a:off x="8405205" y="18362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107</xdr:row>
      <xdr:rowOff>33155</xdr:rowOff>
    </xdr:from>
    <xdr:ext cx="690189" cy="259045"/>
    <xdr:sp macro="" textlink="">
      <xdr:nvSpPr>
        <xdr:cNvPr id="426" name="n_3aveValue【港湾・漁港】&#10;一人当たり有形固定資産（償却資産）額">
          <a:extLst>
            <a:ext uri="{FF2B5EF4-FFF2-40B4-BE49-F238E27FC236}">
              <a16:creationId xmlns:a16="http://schemas.microsoft.com/office/drawing/2014/main" id="{00000000-0008-0000-0100-0000AA010000}"/>
            </a:ext>
          </a:extLst>
        </xdr:cNvPr>
        <xdr:cNvSpPr txBox="1"/>
      </xdr:nvSpPr>
      <xdr:spPr>
        <a:xfrm>
          <a:off x="7516205" y="18378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108</xdr:row>
      <xdr:rowOff>168211</xdr:rowOff>
    </xdr:from>
    <xdr:ext cx="690189" cy="259045"/>
    <xdr:sp macro="" textlink="">
      <xdr:nvSpPr>
        <xdr:cNvPr id="427" name="n_1mainValue【港湾・漁港】&#10;一人当たり有形固定資産（償却資産）額">
          <a:extLst>
            <a:ext uri="{FF2B5EF4-FFF2-40B4-BE49-F238E27FC236}">
              <a16:creationId xmlns:a16="http://schemas.microsoft.com/office/drawing/2014/main" id="{00000000-0008-0000-0100-0000AB010000}"/>
            </a:ext>
          </a:extLst>
        </xdr:cNvPr>
        <xdr:cNvSpPr txBox="1"/>
      </xdr:nvSpPr>
      <xdr:spPr>
        <a:xfrm>
          <a:off x="9281505" y="186848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108</xdr:row>
      <xdr:rowOff>168998</xdr:rowOff>
    </xdr:from>
    <xdr:ext cx="690189" cy="259045"/>
    <xdr:sp macro="" textlink="">
      <xdr:nvSpPr>
        <xdr:cNvPr id="428" name="n_2mainValue【港湾・漁港】&#10;一人当たり有形固定資産（償却資産）額">
          <a:extLst>
            <a:ext uri="{FF2B5EF4-FFF2-40B4-BE49-F238E27FC236}">
              <a16:creationId xmlns:a16="http://schemas.microsoft.com/office/drawing/2014/main" id="{00000000-0008-0000-0100-0000AC010000}"/>
            </a:ext>
          </a:extLst>
        </xdr:cNvPr>
        <xdr:cNvSpPr txBox="1"/>
      </xdr:nvSpPr>
      <xdr:spPr>
        <a:xfrm>
          <a:off x="8405205" y="186855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9" name="正方形/長方形 428">
          <a:extLst>
            <a:ext uri="{FF2B5EF4-FFF2-40B4-BE49-F238E27FC236}">
              <a16:creationId xmlns:a16="http://schemas.microsoft.com/office/drawing/2014/main" id="{00000000-0008-0000-0100-0000A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0" name="正方形/長方形 429">
          <a:extLst>
            <a:ext uri="{FF2B5EF4-FFF2-40B4-BE49-F238E27FC236}">
              <a16:creationId xmlns:a16="http://schemas.microsoft.com/office/drawing/2014/main" id="{00000000-0008-0000-0100-0000A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1" name="正方形/長方形 430">
          <a:extLst>
            <a:ext uri="{FF2B5EF4-FFF2-40B4-BE49-F238E27FC236}">
              <a16:creationId xmlns:a16="http://schemas.microsoft.com/office/drawing/2014/main" id="{00000000-0008-0000-0100-0000A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2" name="正方形/長方形 431">
          <a:extLst>
            <a:ext uri="{FF2B5EF4-FFF2-40B4-BE49-F238E27FC236}">
              <a16:creationId xmlns:a16="http://schemas.microsoft.com/office/drawing/2014/main" id="{00000000-0008-0000-0100-0000B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3" name="【認定こども園・幼稚園・保育所】&#10;有形固定資産減価償却率グラフ枠">
          <a:extLst>
            <a:ext uri="{FF2B5EF4-FFF2-40B4-BE49-F238E27FC236}">
              <a16:creationId xmlns:a16="http://schemas.microsoft.com/office/drawing/2014/main" id="{00000000-0008-0000-0100-0000C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455" name="【認定こども園・幼稚園・保育所】&#10;有形固定資産減価償却率最小値テキスト">
          <a:extLst>
            <a:ext uri="{FF2B5EF4-FFF2-40B4-BE49-F238E27FC236}">
              <a16:creationId xmlns:a16="http://schemas.microsoft.com/office/drawing/2014/main" id="{00000000-0008-0000-0100-0000C7010000}"/>
            </a:ext>
          </a:extLst>
        </xdr:cNvPr>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57" name="【認定こども園・幼稚園・保育所】&#10;有形固定資産減価償却率最大値テキスト">
          <a:extLst>
            <a:ext uri="{FF2B5EF4-FFF2-40B4-BE49-F238E27FC236}">
              <a16:creationId xmlns:a16="http://schemas.microsoft.com/office/drawing/2014/main" id="{00000000-0008-0000-0100-0000C9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35214</xdr:rowOff>
    </xdr:from>
    <xdr:ext cx="405111" cy="259045"/>
    <xdr:sp macro="" textlink="">
      <xdr:nvSpPr>
        <xdr:cNvPr id="459" name="【認定こども園・幼稚園・保育所】&#10;有形固定資産減価償却率平均値テキスト">
          <a:extLst>
            <a:ext uri="{FF2B5EF4-FFF2-40B4-BE49-F238E27FC236}">
              <a16:creationId xmlns:a16="http://schemas.microsoft.com/office/drawing/2014/main" id="{00000000-0008-0000-0100-0000CB010000}"/>
            </a:ext>
          </a:extLst>
        </xdr:cNvPr>
        <xdr:cNvSpPr txBox="1"/>
      </xdr:nvSpPr>
      <xdr:spPr>
        <a:xfrm>
          <a:off x="16357600" y="620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460" name="フローチャート: 判断 459">
          <a:extLst>
            <a:ext uri="{FF2B5EF4-FFF2-40B4-BE49-F238E27FC236}">
              <a16:creationId xmlns:a16="http://schemas.microsoft.com/office/drawing/2014/main" id="{00000000-0008-0000-0100-0000CC010000}"/>
            </a:ext>
          </a:extLst>
        </xdr:cNvPr>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461" name="フローチャート: 判断 460">
          <a:extLst>
            <a:ext uri="{FF2B5EF4-FFF2-40B4-BE49-F238E27FC236}">
              <a16:creationId xmlns:a16="http://schemas.microsoft.com/office/drawing/2014/main" id="{00000000-0008-0000-0100-0000CD010000}"/>
            </a:ext>
          </a:extLst>
        </xdr:cNvPr>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462" name="フローチャート: 判断 461">
          <a:extLst>
            <a:ext uri="{FF2B5EF4-FFF2-40B4-BE49-F238E27FC236}">
              <a16:creationId xmlns:a16="http://schemas.microsoft.com/office/drawing/2014/main" id="{00000000-0008-0000-0100-0000CE010000}"/>
            </a:ext>
          </a:extLst>
        </xdr:cNvPr>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463" name="フローチャート: 判断 462">
          <a:extLst>
            <a:ext uri="{FF2B5EF4-FFF2-40B4-BE49-F238E27FC236}">
              <a16:creationId xmlns:a16="http://schemas.microsoft.com/office/drawing/2014/main" id="{00000000-0008-0000-0100-0000CF010000}"/>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115207</xdr:rowOff>
    </xdr:from>
    <xdr:to>
      <xdr:col>85</xdr:col>
      <xdr:colOff>177800</xdr:colOff>
      <xdr:row>40</xdr:row>
      <xdr:rowOff>45357</xdr:rowOff>
    </xdr:to>
    <xdr:sp macro="" textlink="">
      <xdr:nvSpPr>
        <xdr:cNvPr id="469" name="楕円 468">
          <a:extLst>
            <a:ext uri="{FF2B5EF4-FFF2-40B4-BE49-F238E27FC236}">
              <a16:creationId xmlns:a16="http://schemas.microsoft.com/office/drawing/2014/main" id="{00000000-0008-0000-0100-0000D5010000}"/>
            </a:ext>
          </a:extLst>
        </xdr:cNvPr>
        <xdr:cNvSpPr/>
      </xdr:nvSpPr>
      <xdr:spPr>
        <a:xfrm>
          <a:off x="162687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93634</xdr:rowOff>
    </xdr:from>
    <xdr:ext cx="405111" cy="259045"/>
    <xdr:sp macro="" textlink="">
      <xdr:nvSpPr>
        <xdr:cNvPr id="470" name="【認定こども園・幼稚園・保育所】&#10;有形固定資産減価償却率該当値テキスト">
          <a:extLst>
            <a:ext uri="{FF2B5EF4-FFF2-40B4-BE49-F238E27FC236}">
              <a16:creationId xmlns:a16="http://schemas.microsoft.com/office/drawing/2014/main" id="{00000000-0008-0000-0100-0000D6010000}"/>
            </a:ext>
          </a:extLst>
        </xdr:cNvPr>
        <xdr:cNvSpPr txBox="1"/>
      </xdr:nvSpPr>
      <xdr:spPr>
        <a:xfrm>
          <a:off x="16357600"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115207</xdr:rowOff>
    </xdr:from>
    <xdr:to>
      <xdr:col>81</xdr:col>
      <xdr:colOff>101600</xdr:colOff>
      <xdr:row>40</xdr:row>
      <xdr:rowOff>45357</xdr:rowOff>
    </xdr:to>
    <xdr:sp macro="" textlink="">
      <xdr:nvSpPr>
        <xdr:cNvPr id="471" name="楕円 470">
          <a:extLst>
            <a:ext uri="{FF2B5EF4-FFF2-40B4-BE49-F238E27FC236}">
              <a16:creationId xmlns:a16="http://schemas.microsoft.com/office/drawing/2014/main" id="{00000000-0008-0000-0100-0000D7010000}"/>
            </a:ext>
          </a:extLst>
        </xdr:cNvPr>
        <xdr:cNvSpPr/>
      </xdr:nvSpPr>
      <xdr:spPr>
        <a:xfrm>
          <a:off x="154305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166007</xdr:rowOff>
    </xdr:from>
    <xdr:to>
      <xdr:col>85</xdr:col>
      <xdr:colOff>127000</xdr:colOff>
      <xdr:row>39</xdr:row>
      <xdr:rowOff>166007</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a:off x="15481300" y="68525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125566</xdr:rowOff>
    </xdr:from>
    <xdr:ext cx="405111" cy="259045"/>
    <xdr:sp macro="" textlink="">
      <xdr:nvSpPr>
        <xdr:cNvPr id="473" name="n_1aveValue【認定こども園・幼稚園・保育所】&#10;有形固定資産減価償却率">
          <a:extLst>
            <a:ext uri="{FF2B5EF4-FFF2-40B4-BE49-F238E27FC236}">
              <a16:creationId xmlns:a16="http://schemas.microsoft.com/office/drawing/2014/main" id="{00000000-0008-0000-0100-0000D9010000}"/>
            </a:ext>
          </a:extLst>
        </xdr:cNvPr>
        <xdr:cNvSpPr txBox="1"/>
      </xdr:nvSpPr>
      <xdr:spPr>
        <a:xfrm>
          <a:off x="15266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78213</xdr:rowOff>
    </xdr:from>
    <xdr:ext cx="405111" cy="259045"/>
    <xdr:sp macro="" textlink="">
      <xdr:nvSpPr>
        <xdr:cNvPr id="474" name="n_2aveValue【認定こども園・幼稚園・保育所】&#10;有形固定資産減価償却率">
          <a:extLst>
            <a:ext uri="{FF2B5EF4-FFF2-40B4-BE49-F238E27FC236}">
              <a16:creationId xmlns:a16="http://schemas.microsoft.com/office/drawing/2014/main" id="{00000000-0008-0000-0100-0000DA010000}"/>
            </a:ext>
          </a:extLst>
        </xdr:cNvPr>
        <xdr:cNvSpPr txBox="1"/>
      </xdr:nvSpPr>
      <xdr:spPr>
        <a:xfrm>
          <a:off x="143897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475" name="n_3aveValue【認定こども園・幼稚園・保育所】&#10;有形固定資産減価償却率">
          <a:extLst>
            <a:ext uri="{FF2B5EF4-FFF2-40B4-BE49-F238E27FC236}">
              <a16:creationId xmlns:a16="http://schemas.microsoft.com/office/drawing/2014/main" id="{00000000-0008-0000-0100-0000DB010000}"/>
            </a:ext>
          </a:extLst>
        </xdr:cNvPr>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36484</xdr:rowOff>
    </xdr:from>
    <xdr:ext cx="405111" cy="259045"/>
    <xdr:sp macro="" textlink="">
      <xdr:nvSpPr>
        <xdr:cNvPr id="476" name="n_1mainValue【認定こども園・幼稚園・保育所】&#10;有形固定資産減価償却率">
          <a:extLst>
            <a:ext uri="{FF2B5EF4-FFF2-40B4-BE49-F238E27FC236}">
              <a16:creationId xmlns:a16="http://schemas.microsoft.com/office/drawing/2014/main" id="{00000000-0008-0000-0100-0000DC010000}"/>
            </a:ext>
          </a:extLst>
        </xdr:cNvPr>
        <xdr:cNvSpPr txBox="1"/>
      </xdr:nvSpPr>
      <xdr:spPr>
        <a:xfrm>
          <a:off x="15266044" y="689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7" name="正方形/長方形 476">
          <a:extLst>
            <a:ext uri="{FF2B5EF4-FFF2-40B4-BE49-F238E27FC236}">
              <a16:creationId xmlns:a16="http://schemas.microsoft.com/office/drawing/2014/main" id="{00000000-0008-0000-0100-0000DD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8" name="正方形/長方形 477">
          <a:extLst>
            <a:ext uri="{FF2B5EF4-FFF2-40B4-BE49-F238E27FC236}">
              <a16:creationId xmlns:a16="http://schemas.microsoft.com/office/drawing/2014/main" id="{00000000-0008-0000-0100-0000DE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9" name="正方形/長方形 478">
          <a:extLst>
            <a:ext uri="{FF2B5EF4-FFF2-40B4-BE49-F238E27FC236}">
              <a16:creationId xmlns:a16="http://schemas.microsoft.com/office/drawing/2014/main" id="{00000000-0008-0000-0100-0000DF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0" name="正方形/長方形 479">
          <a:extLst>
            <a:ext uri="{FF2B5EF4-FFF2-40B4-BE49-F238E27FC236}">
              <a16:creationId xmlns:a16="http://schemas.microsoft.com/office/drawing/2014/main" id="{00000000-0008-0000-0100-0000E0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1" name="正方形/長方形 480">
          <a:extLst>
            <a:ext uri="{FF2B5EF4-FFF2-40B4-BE49-F238E27FC236}">
              <a16:creationId xmlns:a16="http://schemas.microsoft.com/office/drawing/2014/main" id="{00000000-0008-0000-0100-0000E1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2" name="正方形/長方形 481">
          <a:extLst>
            <a:ext uri="{FF2B5EF4-FFF2-40B4-BE49-F238E27FC236}">
              <a16:creationId xmlns:a16="http://schemas.microsoft.com/office/drawing/2014/main" id="{00000000-0008-0000-0100-0000E2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3" name="正方形/長方形 482">
          <a:extLst>
            <a:ext uri="{FF2B5EF4-FFF2-40B4-BE49-F238E27FC236}">
              <a16:creationId xmlns:a16="http://schemas.microsoft.com/office/drawing/2014/main" id="{00000000-0008-0000-0100-0000E3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4" name="正方形/長方形 483">
          <a:extLst>
            <a:ext uri="{FF2B5EF4-FFF2-40B4-BE49-F238E27FC236}">
              <a16:creationId xmlns:a16="http://schemas.microsoft.com/office/drawing/2014/main" id="{00000000-0008-0000-0100-0000E4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1" name="【認定こども園・幼稚園・保育所】&#10;一人当たり面積グラフ枠">
          <a:extLst>
            <a:ext uri="{FF2B5EF4-FFF2-40B4-BE49-F238E27FC236}">
              <a16:creationId xmlns:a16="http://schemas.microsoft.com/office/drawing/2014/main" id="{00000000-0008-0000-0100-0000F5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503" name="【認定こども園・幼稚園・保育所】&#10;一人当たり面積最小値テキスト">
          <a:extLst>
            <a:ext uri="{FF2B5EF4-FFF2-40B4-BE49-F238E27FC236}">
              <a16:creationId xmlns:a16="http://schemas.microsoft.com/office/drawing/2014/main" id="{00000000-0008-0000-0100-0000F7010000}"/>
            </a:ext>
          </a:extLst>
        </xdr:cNvPr>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505" name="【認定こども園・幼稚園・保育所】&#10;一人当たり面積最大値テキスト">
          <a:extLst>
            <a:ext uri="{FF2B5EF4-FFF2-40B4-BE49-F238E27FC236}">
              <a16:creationId xmlns:a16="http://schemas.microsoft.com/office/drawing/2014/main" id="{00000000-0008-0000-0100-0000F9010000}"/>
            </a:ext>
          </a:extLst>
        </xdr:cNvPr>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90368</xdr:rowOff>
    </xdr:from>
    <xdr:ext cx="469744" cy="259045"/>
    <xdr:sp macro="" textlink="">
      <xdr:nvSpPr>
        <xdr:cNvPr id="507" name="【認定こども園・幼稚園・保育所】&#10;一人当たり面積平均値テキスト">
          <a:extLst>
            <a:ext uri="{FF2B5EF4-FFF2-40B4-BE49-F238E27FC236}">
              <a16:creationId xmlns:a16="http://schemas.microsoft.com/office/drawing/2014/main" id="{00000000-0008-0000-0100-0000FB010000}"/>
            </a:ext>
          </a:extLst>
        </xdr:cNvPr>
        <xdr:cNvSpPr txBox="1"/>
      </xdr:nvSpPr>
      <xdr:spPr>
        <a:xfrm>
          <a:off x="22199600" y="677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508" name="フローチャート: 判断 507">
          <a:extLst>
            <a:ext uri="{FF2B5EF4-FFF2-40B4-BE49-F238E27FC236}">
              <a16:creationId xmlns:a16="http://schemas.microsoft.com/office/drawing/2014/main" id="{00000000-0008-0000-0100-0000FC010000}"/>
            </a:ext>
          </a:extLst>
        </xdr:cNvPr>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509" name="フローチャート: 判断 508">
          <a:extLst>
            <a:ext uri="{FF2B5EF4-FFF2-40B4-BE49-F238E27FC236}">
              <a16:creationId xmlns:a16="http://schemas.microsoft.com/office/drawing/2014/main" id="{00000000-0008-0000-0100-0000FD010000}"/>
            </a:ext>
          </a:extLst>
        </xdr:cNvPr>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510" name="フローチャート: 判断 509">
          <a:extLst>
            <a:ext uri="{FF2B5EF4-FFF2-40B4-BE49-F238E27FC236}">
              <a16:creationId xmlns:a16="http://schemas.microsoft.com/office/drawing/2014/main" id="{00000000-0008-0000-0100-0000FE010000}"/>
            </a:ext>
          </a:extLst>
        </xdr:cNvPr>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511" name="フローチャート: 判断 510">
          <a:extLst>
            <a:ext uri="{FF2B5EF4-FFF2-40B4-BE49-F238E27FC236}">
              <a16:creationId xmlns:a16="http://schemas.microsoft.com/office/drawing/2014/main" id="{00000000-0008-0000-0100-0000FF010000}"/>
            </a:ext>
          </a:extLst>
        </xdr:cNvPr>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3084</xdr:rowOff>
    </xdr:from>
    <xdr:to>
      <xdr:col>116</xdr:col>
      <xdr:colOff>114300</xdr:colOff>
      <xdr:row>39</xdr:row>
      <xdr:rowOff>104684</xdr:rowOff>
    </xdr:to>
    <xdr:sp macro="" textlink="">
      <xdr:nvSpPr>
        <xdr:cNvPr id="517" name="楕円 516">
          <a:extLst>
            <a:ext uri="{FF2B5EF4-FFF2-40B4-BE49-F238E27FC236}">
              <a16:creationId xmlns:a16="http://schemas.microsoft.com/office/drawing/2014/main" id="{00000000-0008-0000-0100-000005020000}"/>
            </a:ext>
          </a:extLst>
        </xdr:cNvPr>
        <xdr:cNvSpPr/>
      </xdr:nvSpPr>
      <xdr:spPr>
        <a:xfrm>
          <a:off x="22110700" y="668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25961</xdr:rowOff>
    </xdr:from>
    <xdr:ext cx="469744" cy="259045"/>
    <xdr:sp macro="" textlink="">
      <xdr:nvSpPr>
        <xdr:cNvPr id="518" name="【認定こども園・幼稚園・保育所】&#10;一人当たり面積該当値テキスト">
          <a:extLst>
            <a:ext uri="{FF2B5EF4-FFF2-40B4-BE49-F238E27FC236}">
              <a16:creationId xmlns:a16="http://schemas.microsoft.com/office/drawing/2014/main" id="{00000000-0008-0000-0100-000006020000}"/>
            </a:ext>
          </a:extLst>
        </xdr:cNvPr>
        <xdr:cNvSpPr txBox="1"/>
      </xdr:nvSpPr>
      <xdr:spPr>
        <a:xfrm>
          <a:off x="22199600"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18324</xdr:rowOff>
    </xdr:from>
    <xdr:to>
      <xdr:col>112</xdr:col>
      <xdr:colOff>38100</xdr:colOff>
      <xdr:row>39</xdr:row>
      <xdr:rowOff>119924</xdr:rowOff>
    </xdr:to>
    <xdr:sp macro="" textlink="">
      <xdr:nvSpPr>
        <xdr:cNvPr id="519" name="楕円 518">
          <a:extLst>
            <a:ext uri="{FF2B5EF4-FFF2-40B4-BE49-F238E27FC236}">
              <a16:creationId xmlns:a16="http://schemas.microsoft.com/office/drawing/2014/main" id="{00000000-0008-0000-0100-000007020000}"/>
            </a:ext>
          </a:extLst>
        </xdr:cNvPr>
        <xdr:cNvSpPr/>
      </xdr:nvSpPr>
      <xdr:spPr>
        <a:xfrm>
          <a:off x="21272500" y="670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53884</xdr:rowOff>
    </xdr:from>
    <xdr:to>
      <xdr:col>116</xdr:col>
      <xdr:colOff>63500</xdr:colOff>
      <xdr:row>39</xdr:row>
      <xdr:rowOff>69124</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flipV="1">
          <a:off x="21323300" y="6740434"/>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27776</xdr:rowOff>
    </xdr:from>
    <xdr:ext cx="469744" cy="259045"/>
    <xdr:sp macro="" textlink="">
      <xdr:nvSpPr>
        <xdr:cNvPr id="521" name="n_1aveValue【認定こども園・幼稚園・保育所】&#10;一人当たり面積">
          <a:extLst>
            <a:ext uri="{FF2B5EF4-FFF2-40B4-BE49-F238E27FC236}">
              <a16:creationId xmlns:a16="http://schemas.microsoft.com/office/drawing/2014/main" id="{00000000-0008-0000-0100-000009020000}"/>
            </a:ext>
          </a:extLst>
        </xdr:cNvPr>
        <xdr:cNvSpPr txBox="1"/>
      </xdr:nvSpPr>
      <xdr:spPr>
        <a:xfrm>
          <a:off x="21075727" y="688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81478</xdr:rowOff>
    </xdr:from>
    <xdr:ext cx="469744" cy="259045"/>
    <xdr:sp macro="" textlink="">
      <xdr:nvSpPr>
        <xdr:cNvPr id="522" name="n_2aveValue【認定こども園・幼稚園・保育所】&#10;一人当たり面積">
          <a:extLst>
            <a:ext uri="{FF2B5EF4-FFF2-40B4-BE49-F238E27FC236}">
              <a16:creationId xmlns:a16="http://schemas.microsoft.com/office/drawing/2014/main" id="{00000000-0008-0000-0100-00000A020000}"/>
            </a:ext>
          </a:extLst>
        </xdr:cNvPr>
        <xdr:cNvSpPr txBox="1"/>
      </xdr:nvSpPr>
      <xdr:spPr>
        <a:xfrm>
          <a:off x="20199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92364</xdr:rowOff>
    </xdr:from>
    <xdr:ext cx="469744" cy="259045"/>
    <xdr:sp macro="" textlink="">
      <xdr:nvSpPr>
        <xdr:cNvPr id="523" name="n_3aveValue【認定こども園・幼稚園・保育所】&#10;一人当たり面積">
          <a:extLst>
            <a:ext uri="{FF2B5EF4-FFF2-40B4-BE49-F238E27FC236}">
              <a16:creationId xmlns:a16="http://schemas.microsoft.com/office/drawing/2014/main" id="{00000000-0008-0000-0100-00000B020000}"/>
            </a:ext>
          </a:extLst>
        </xdr:cNvPr>
        <xdr:cNvSpPr txBox="1"/>
      </xdr:nvSpPr>
      <xdr:spPr>
        <a:xfrm>
          <a:off x="19310427" y="66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136451</xdr:rowOff>
    </xdr:from>
    <xdr:ext cx="469744" cy="259045"/>
    <xdr:sp macro="" textlink="">
      <xdr:nvSpPr>
        <xdr:cNvPr id="524" name="n_1mainValue【認定こども園・幼稚園・保育所】&#10;一人当たり面積">
          <a:extLst>
            <a:ext uri="{FF2B5EF4-FFF2-40B4-BE49-F238E27FC236}">
              <a16:creationId xmlns:a16="http://schemas.microsoft.com/office/drawing/2014/main" id="{00000000-0008-0000-0100-00000C020000}"/>
            </a:ext>
          </a:extLst>
        </xdr:cNvPr>
        <xdr:cNvSpPr txBox="1"/>
      </xdr:nvSpPr>
      <xdr:spPr>
        <a:xfrm>
          <a:off x="21075727" y="648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5" name="正方形/長方形 524">
          <a:extLst>
            <a:ext uri="{FF2B5EF4-FFF2-40B4-BE49-F238E27FC236}">
              <a16:creationId xmlns:a16="http://schemas.microsoft.com/office/drawing/2014/main" id="{00000000-0008-0000-0100-00000D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6" name="正方形/長方形 525">
          <a:extLst>
            <a:ext uri="{FF2B5EF4-FFF2-40B4-BE49-F238E27FC236}">
              <a16:creationId xmlns:a16="http://schemas.microsoft.com/office/drawing/2014/main" id="{00000000-0008-0000-0100-00000E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正方形/長方形 531">
          <a:extLst>
            <a:ext uri="{FF2B5EF4-FFF2-40B4-BE49-F238E27FC236}">
              <a16:creationId xmlns:a16="http://schemas.microsoft.com/office/drawing/2014/main" id="{00000000-0008-0000-0100-000014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9" name="【学校施設】&#10;有形固定資産減価償却率グラフ枠">
          <a:extLst>
            <a:ext uri="{FF2B5EF4-FFF2-40B4-BE49-F238E27FC236}">
              <a16:creationId xmlns:a16="http://schemas.microsoft.com/office/drawing/2014/main" id="{00000000-0008-0000-0100-00002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551" name="【学校施設】&#10;有形固定資産減価償却率最小値テキスト">
          <a:extLst>
            <a:ext uri="{FF2B5EF4-FFF2-40B4-BE49-F238E27FC236}">
              <a16:creationId xmlns:a16="http://schemas.microsoft.com/office/drawing/2014/main" id="{00000000-0008-0000-0100-000027020000}"/>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53" name="【学校施設】&#10;有形固定資産減価償却率最大値テキスト">
          <a:extLst>
            <a:ext uri="{FF2B5EF4-FFF2-40B4-BE49-F238E27FC236}">
              <a16:creationId xmlns:a16="http://schemas.microsoft.com/office/drawing/2014/main" id="{00000000-0008-0000-0100-00002902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555" name="【学校施設】&#10;有形固定資産減価償却率平均値テキスト">
          <a:extLst>
            <a:ext uri="{FF2B5EF4-FFF2-40B4-BE49-F238E27FC236}">
              <a16:creationId xmlns:a16="http://schemas.microsoft.com/office/drawing/2014/main" id="{00000000-0008-0000-0100-00002B020000}"/>
            </a:ext>
          </a:extLst>
        </xdr:cNvPr>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56" name="フローチャート: 判断 555">
          <a:extLst>
            <a:ext uri="{FF2B5EF4-FFF2-40B4-BE49-F238E27FC236}">
              <a16:creationId xmlns:a16="http://schemas.microsoft.com/office/drawing/2014/main" id="{00000000-0008-0000-0100-00002C020000}"/>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557" name="フローチャート: 判断 556">
          <a:extLst>
            <a:ext uri="{FF2B5EF4-FFF2-40B4-BE49-F238E27FC236}">
              <a16:creationId xmlns:a16="http://schemas.microsoft.com/office/drawing/2014/main" id="{00000000-0008-0000-0100-00002D020000}"/>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58" name="フローチャート: 判断 557">
          <a:extLst>
            <a:ext uri="{FF2B5EF4-FFF2-40B4-BE49-F238E27FC236}">
              <a16:creationId xmlns:a16="http://schemas.microsoft.com/office/drawing/2014/main" id="{00000000-0008-0000-0100-00002E020000}"/>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559" name="フローチャート: 判断 558">
          <a:extLst>
            <a:ext uri="{FF2B5EF4-FFF2-40B4-BE49-F238E27FC236}">
              <a16:creationId xmlns:a16="http://schemas.microsoft.com/office/drawing/2014/main" id="{00000000-0008-0000-0100-00002F020000}"/>
            </a:ext>
          </a:extLst>
        </xdr:cNvPr>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120650</xdr:rowOff>
    </xdr:from>
    <xdr:to>
      <xdr:col>85</xdr:col>
      <xdr:colOff>177800</xdr:colOff>
      <xdr:row>57</xdr:row>
      <xdr:rowOff>50800</xdr:rowOff>
    </xdr:to>
    <xdr:sp macro="" textlink="">
      <xdr:nvSpPr>
        <xdr:cNvPr id="565" name="楕円 564">
          <a:extLst>
            <a:ext uri="{FF2B5EF4-FFF2-40B4-BE49-F238E27FC236}">
              <a16:creationId xmlns:a16="http://schemas.microsoft.com/office/drawing/2014/main" id="{00000000-0008-0000-0100-000035020000}"/>
            </a:ext>
          </a:extLst>
        </xdr:cNvPr>
        <xdr:cNvSpPr/>
      </xdr:nvSpPr>
      <xdr:spPr>
        <a:xfrm>
          <a:off x="162687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143527</xdr:rowOff>
    </xdr:from>
    <xdr:ext cx="405111" cy="259045"/>
    <xdr:sp macro="" textlink="">
      <xdr:nvSpPr>
        <xdr:cNvPr id="566" name="【学校施設】&#10;有形固定資産減価償却率該当値テキスト">
          <a:extLst>
            <a:ext uri="{FF2B5EF4-FFF2-40B4-BE49-F238E27FC236}">
              <a16:creationId xmlns:a16="http://schemas.microsoft.com/office/drawing/2014/main" id="{00000000-0008-0000-0100-000036020000}"/>
            </a:ext>
          </a:extLst>
        </xdr:cNvPr>
        <xdr:cNvSpPr txBox="1"/>
      </xdr:nvSpPr>
      <xdr:spPr>
        <a:xfrm>
          <a:off x="16357600"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146776</xdr:rowOff>
    </xdr:from>
    <xdr:to>
      <xdr:col>81</xdr:col>
      <xdr:colOff>101600</xdr:colOff>
      <xdr:row>57</xdr:row>
      <xdr:rowOff>76926</xdr:rowOff>
    </xdr:to>
    <xdr:sp macro="" textlink="">
      <xdr:nvSpPr>
        <xdr:cNvPr id="567" name="楕円 566">
          <a:extLst>
            <a:ext uri="{FF2B5EF4-FFF2-40B4-BE49-F238E27FC236}">
              <a16:creationId xmlns:a16="http://schemas.microsoft.com/office/drawing/2014/main" id="{00000000-0008-0000-0100-000037020000}"/>
            </a:ext>
          </a:extLst>
        </xdr:cNvPr>
        <xdr:cNvSpPr/>
      </xdr:nvSpPr>
      <xdr:spPr>
        <a:xfrm>
          <a:off x="15430500" y="974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0</xdr:rowOff>
    </xdr:from>
    <xdr:to>
      <xdr:col>85</xdr:col>
      <xdr:colOff>127000</xdr:colOff>
      <xdr:row>57</xdr:row>
      <xdr:rowOff>26126</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flipV="1">
          <a:off x="15481300" y="977265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9616</xdr:rowOff>
    </xdr:from>
    <xdr:to>
      <xdr:col>76</xdr:col>
      <xdr:colOff>165100</xdr:colOff>
      <xdr:row>57</xdr:row>
      <xdr:rowOff>111216</xdr:rowOff>
    </xdr:to>
    <xdr:sp macro="" textlink="">
      <xdr:nvSpPr>
        <xdr:cNvPr id="569" name="楕円 568">
          <a:extLst>
            <a:ext uri="{FF2B5EF4-FFF2-40B4-BE49-F238E27FC236}">
              <a16:creationId xmlns:a16="http://schemas.microsoft.com/office/drawing/2014/main" id="{00000000-0008-0000-0100-000039020000}"/>
            </a:ext>
          </a:extLst>
        </xdr:cNvPr>
        <xdr:cNvSpPr/>
      </xdr:nvSpPr>
      <xdr:spPr>
        <a:xfrm>
          <a:off x="14541500" y="978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26126</xdr:rowOff>
    </xdr:from>
    <xdr:to>
      <xdr:col>81</xdr:col>
      <xdr:colOff>50800</xdr:colOff>
      <xdr:row>57</xdr:row>
      <xdr:rowOff>60416</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flipV="1">
          <a:off x="14592300" y="979877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84381</xdr:rowOff>
    </xdr:from>
    <xdr:ext cx="405111" cy="259045"/>
    <xdr:sp macro="" textlink="">
      <xdr:nvSpPr>
        <xdr:cNvPr id="571" name="n_1aveValue【学校施設】&#10;有形固定資産減価償却率">
          <a:extLst>
            <a:ext uri="{FF2B5EF4-FFF2-40B4-BE49-F238E27FC236}">
              <a16:creationId xmlns:a16="http://schemas.microsoft.com/office/drawing/2014/main" id="{00000000-0008-0000-0100-00003B020000}"/>
            </a:ext>
          </a:extLst>
        </xdr:cNvPr>
        <xdr:cNvSpPr txBox="1"/>
      </xdr:nvSpPr>
      <xdr:spPr>
        <a:xfrm>
          <a:off x="15266044" y="1019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572" name="n_2aveValue【学校施設】&#10;有形固定資産減価償却率">
          <a:extLst>
            <a:ext uri="{FF2B5EF4-FFF2-40B4-BE49-F238E27FC236}">
              <a16:creationId xmlns:a16="http://schemas.microsoft.com/office/drawing/2014/main" id="{00000000-0008-0000-0100-00003C020000}"/>
            </a:ext>
          </a:extLst>
        </xdr:cNvPr>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573" name="n_3aveValue【学校施設】&#10;有形固定資産減価償却率">
          <a:extLst>
            <a:ext uri="{FF2B5EF4-FFF2-40B4-BE49-F238E27FC236}">
              <a16:creationId xmlns:a16="http://schemas.microsoft.com/office/drawing/2014/main" id="{00000000-0008-0000-0100-00003D020000}"/>
            </a:ext>
          </a:extLst>
        </xdr:cNvPr>
        <xdr:cNvSpPr txBox="1"/>
      </xdr:nvSpPr>
      <xdr:spPr>
        <a:xfrm>
          <a:off x="13500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93453</xdr:rowOff>
    </xdr:from>
    <xdr:ext cx="405111" cy="259045"/>
    <xdr:sp macro="" textlink="">
      <xdr:nvSpPr>
        <xdr:cNvPr id="574" name="n_1mainValue【学校施設】&#10;有形固定資産減価償却率">
          <a:extLst>
            <a:ext uri="{FF2B5EF4-FFF2-40B4-BE49-F238E27FC236}">
              <a16:creationId xmlns:a16="http://schemas.microsoft.com/office/drawing/2014/main" id="{00000000-0008-0000-0100-00003E020000}"/>
            </a:ext>
          </a:extLst>
        </xdr:cNvPr>
        <xdr:cNvSpPr txBox="1"/>
      </xdr:nvSpPr>
      <xdr:spPr>
        <a:xfrm>
          <a:off x="15266044" y="952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127743</xdr:rowOff>
    </xdr:from>
    <xdr:ext cx="405111" cy="259045"/>
    <xdr:sp macro="" textlink="">
      <xdr:nvSpPr>
        <xdr:cNvPr id="575" name="n_2mainValue【学校施設】&#10;有形固定資産減価償却率">
          <a:extLst>
            <a:ext uri="{FF2B5EF4-FFF2-40B4-BE49-F238E27FC236}">
              <a16:creationId xmlns:a16="http://schemas.microsoft.com/office/drawing/2014/main" id="{00000000-0008-0000-0100-00003F020000}"/>
            </a:ext>
          </a:extLst>
        </xdr:cNvPr>
        <xdr:cNvSpPr txBox="1"/>
      </xdr:nvSpPr>
      <xdr:spPr>
        <a:xfrm>
          <a:off x="14389744" y="955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0" name="正方形/長方形 579">
          <a:extLst>
            <a:ext uri="{FF2B5EF4-FFF2-40B4-BE49-F238E27FC236}">
              <a16:creationId xmlns:a16="http://schemas.microsoft.com/office/drawing/2014/main" id="{00000000-0008-0000-0100-000044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1" name="正方形/長方形 580">
          <a:extLst>
            <a:ext uri="{FF2B5EF4-FFF2-40B4-BE49-F238E27FC236}">
              <a16:creationId xmlns:a16="http://schemas.microsoft.com/office/drawing/2014/main" id="{00000000-0008-0000-0100-000045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2" name="正方形/長方形 581">
          <a:extLst>
            <a:ext uri="{FF2B5EF4-FFF2-40B4-BE49-F238E27FC236}">
              <a16:creationId xmlns:a16="http://schemas.microsoft.com/office/drawing/2014/main" id="{00000000-0008-0000-0100-000046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3" name="正方形/長方形 582">
          <a:extLst>
            <a:ext uri="{FF2B5EF4-FFF2-40B4-BE49-F238E27FC236}">
              <a16:creationId xmlns:a16="http://schemas.microsoft.com/office/drawing/2014/main" id="{00000000-0008-0000-0100-000047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0" name="【学校施設】&#10;一人当たり面積グラフ枠">
          <a:extLst>
            <a:ext uri="{FF2B5EF4-FFF2-40B4-BE49-F238E27FC236}">
              <a16:creationId xmlns:a16="http://schemas.microsoft.com/office/drawing/2014/main" id="{00000000-0008-0000-0100-000058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602" name="【学校施設】&#10;一人当たり面積最小値テキスト">
          <a:extLst>
            <a:ext uri="{FF2B5EF4-FFF2-40B4-BE49-F238E27FC236}">
              <a16:creationId xmlns:a16="http://schemas.microsoft.com/office/drawing/2014/main" id="{00000000-0008-0000-0100-00005A020000}"/>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604" name="【学校施設】&#10;一人当たり面積最大値テキスト">
          <a:extLst>
            <a:ext uri="{FF2B5EF4-FFF2-40B4-BE49-F238E27FC236}">
              <a16:creationId xmlns:a16="http://schemas.microsoft.com/office/drawing/2014/main" id="{00000000-0008-0000-0100-00005C020000}"/>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605" name="直線コネクタ 604">
          <a:extLst>
            <a:ext uri="{FF2B5EF4-FFF2-40B4-BE49-F238E27FC236}">
              <a16:creationId xmlns:a16="http://schemas.microsoft.com/office/drawing/2014/main" id="{00000000-0008-0000-0100-00005D020000}"/>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127002</xdr:rowOff>
    </xdr:from>
    <xdr:ext cx="469744" cy="259045"/>
    <xdr:sp macro="" textlink="">
      <xdr:nvSpPr>
        <xdr:cNvPr id="606" name="【学校施設】&#10;一人当たり面積平均値テキスト">
          <a:extLst>
            <a:ext uri="{FF2B5EF4-FFF2-40B4-BE49-F238E27FC236}">
              <a16:creationId xmlns:a16="http://schemas.microsoft.com/office/drawing/2014/main" id="{00000000-0008-0000-0100-00005E020000}"/>
            </a:ext>
          </a:extLst>
        </xdr:cNvPr>
        <xdr:cNvSpPr txBox="1"/>
      </xdr:nvSpPr>
      <xdr:spPr>
        <a:xfrm>
          <a:off x="22199600" y="10756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607" name="フローチャート: 判断 606">
          <a:extLst>
            <a:ext uri="{FF2B5EF4-FFF2-40B4-BE49-F238E27FC236}">
              <a16:creationId xmlns:a16="http://schemas.microsoft.com/office/drawing/2014/main" id="{00000000-0008-0000-0100-00005F020000}"/>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608" name="フローチャート: 判断 607">
          <a:extLst>
            <a:ext uri="{FF2B5EF4-FFF2-40B4-BE49-F238E27FC236}">
              <a16:creationId xmlns:a16="http://schemas.microsoft.com/office/drawing/2014/main" id="{00000000-0008-0000-0100-000060020000}"/>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609" name="フローチャート: 判断 608">
          <a:extLst>
            <a:ext uri="{FF2B5EF4-FFF2-40B4-BE49-F238E27FC236}">
              <a16:creationId xmlns:a16="http://schemas.microsoft.com/office/drawing/2014/main" id="{00000000-0008-0000-0100-000061020000}"/>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610" name="フローチャート: 判断 609">
          <a:extLst>
            <a:ext uri="{FF2B5EF4-FFF2-40B4-BE49-F238E27FC236}">
              <a16:creationId xmlns:a16="http://schemas.microsoft.com/office/drawing/2014/main" id="{00000000-0008-0000-0100-000062020000}"/>
            </a:ext>
          </a:extLst>
        </xdr:cNvPr>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150858</xdr:rowOff>
    </xdr:from>
    <xdr:to>
      <xdr:col>116</xdr:col>
      <xdr:colOff>114300</xdr:colOff>
      <xdr:row>64</xdr:row>
      <xdr:rowOff>81008</xdr:rowOff>
    </xdr:to>
    <xdr:sp macro="" textlink="">
      <xdr:nvSpPr>
        <xdr:cNvPr id="616" name="楕円 615">
          <a:extLst>
            <a:ext uri="{FF2B5EF4-FFF2-40B4-BE49-F238E27FC236}">
              <a16:creationId xmlns:a16="http://schemas.microsoft.com/office/drawing/2014/main" id="{00000000-0008-0000-0100-000068020000}"/>
            </a:ext>
          </a:extLst>
        </xdr:cNvPr>
        <xdr:cNvSpPr/>
      </xdr:nvSpPr>
      <xdr:spPr>
        <a:xfrm>
          <a:off x="22110700" y="1095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82553</xdr:rowOff>
    </xdr:from>
    <xdr:ext cx="469744" cy="259045"/>
    <xdr:sp macro="" textlink="">
      <xdr:nvSpPr>
        <xdr:cNvPr id="617" name="【学校施設】&#10;一人当たり面積該当値テキスト">
          <a:extLst>
            <a:ext uri="{FF2B5EF4-FFF2-40B4-BE49-F238E27FC236}">
              <a16:creationId xmlns:a16="http://schemas.microsoft.com/office/drawing/2014/main" id="{00000000-0008-0000-0100-000069020000}"/>
            </a:ext>
          </a:extLst>
        </xdr:cNvPr>
        <xdr:cNvSpPr txBox="1"/>
      </xdr:nvSpPr>
      <xdr:spPr>
        <a:xfrm>
          <a:off x="22199600" y="1088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91193</xdr:rowOff>
    </xdr:from>
    <xdr:to>
      <xdr:col>112</xdr:col>
      <xdr:colOff>38100</xdr:colOff>
      <xdr:row>64</xdr:row>
      <xdr:rowOff>21343</xdr:rowOff>
    </xdr:to>
    <xdr:sp macro="" textlink="">
      <xdr:nvSpPr>
        <xdr:cNvPr id="618" name="楕円 617">
          <a:extLst>
            <a:ext uri="{FF2B5EF4-FFF2-40B4-BE49-F238E27FC236}">
              <a16:creationId xmlns:a16="http://schemas.microsoft.com/office/drawing/2014/main" id="{00000000-0008-0000-0100-00006A020000}"/>
            </a:ext>
          </a:extLst>
        </xdr:cNvPr>
        <xdr:cNvSpPr/>
      </xdr:nvSpPr>
      <xdr:spPr>
        <a:xfrm>
          <a:off x="21272500" y="1089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141993</xdr:rowOff>
    </xdr:from>
    <xdr:to>
      <xdr:col>116</xdr:col>
      <xdr:colOff>63500</xdr:colOff>
      <xdr:row>64</xdr:row>
      <xdr:rowOff>30208</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21323300" y="10943343"/>
          <a:ext cx="838200" cy="5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95047</xdr:rowOff>
    </xdr:from>
    <xdr:to>
      <xdr:col>107</xdr:col>
      <xdr:colOff>101600</xdr:colOff>
      <xdr:row>64</xdr:row>
      <xdr:rowOff>25197</xdr:rowOff>
    </xdr:to>
    <xdr:sp macro="" textlink="">
      <xdr:nvSpPr>
        <xdr:cNvPr id="620" name="楕円 619">
          <a:extLst>
            <a:ext uri="{FF2B5EF4-FFF2-40B4-BE49-F238E27FC236}">
              <a16:creationId xmlns:a16="http://schemas.microsoft.com/office/drawing/2014/main" id="{00000000-0008-0000-0100-00006C020000}"/>
            </a:ext>
          </a:extLst>
        </xdr:cNvPr>
        <xdr:cNvSpPr/>
      </xdr:nvSpPr>
      <xdr:spPr>
        <a:xfrm>
          <a:off x="20383500" y="1089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141993</xdr:rowOff>
    </xdr:from>
    <xdr:to>
      <xdr:col>111</xdr:col>
      <xdr:colOff>177800</xdr:colOff>
      <xdr:row>63</xdr:row>
      <xdr:rowOff>145847</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flipV="1">
          <a:off x="20434300" y="10943343"/>
          <a:ext cx="8890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29028</xdr:rowOff>
    </xdr:from>
    <xdr:ext cx="469744" cy="259045"/>
    <xdr:sp macro="" textlink="">
      <xdr:nvSpPr>
        <xdr:cNvPr id="622" name="n_1aveValue【学校施設】&#10;一人当たり面積">
          <a:extLst>
            <a:ext uri="{FF2B5EF4-FFF2-40B4-BE49-F238E27FC236}">
              <a16:creationId xmlns:a16="http://schemas.microsoft.com/office/drawing/2014/main" id="{00000000-0008-0000-0100-00006E020000}"/>
            </a:ext>
          </a:extLst>
        </xdr:cNvPr>
        <xdr:cNvSpPr txBox="1"/>
      </xdr:nvSpPr>
      <xdr:spPr>
        <a:xfrm>
          <a:off x="210757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34057</xdr:rowOff>
    </xdr:from>
    <xdr:ext cx="469744" cy="259045"/>
    <xdr:sp macro="" textlink="">
      <xdr:nvSpPr>
        <xdr:cNvPr id="623" name="n_2aveValue【学校施設】&#10;一人当たり面積">
          <a:extLst>
            <a:ext uri="{FF2B5EF4-FFF2-40B4-BE49-F238E27FC236}">
              <a16:creationId xmlns:a16="http://schemas.microsoft.com/office/drawing/2014/main" id="{00000000-0008-0000-0100-00006F020000}"/>
            </a:ext>
          </a:extLst>
        </xdr:cNvPr>
        <xdr:cNvSpPr txBox="1"/>
      </xdr:nvSpPr>
      <xdr:spPr>
        <a:xfrm>
          <a:off x="20199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74838</xdr:rowOff>
    </xdr:from>
    <xdr:ext cx="469744" cy="259045"/>
    <xdr:sp macro="" textlink="">
      <xdr:nvSpPr>
        <xdr:cNvPr id="624" name="n_3aveValue【学校施設】&#10;一人当たり面積">
          <a:extLst>
            <a:ext uri="{FF2B5EF4-FFF2-40B4-BE49-F238E27FC236}">
              <a16:creationId xmlns:a16="http://schemas.microsoft.com/office/drawing/2014/main" id="{00000000-0008-0000-0100-000070020000}"/>
            </a:ext>
          </a:extLst>
        </xdr:cNvPr>
        <xdr:cNvSpPr txBox="1"/>
      </xdr:nvSpPr>
      <xdr:spPr>
        <a:xfrm>
          <a:off x="19310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37870</xdr:rowOff>
    </xdr:from>
    <xdr:ext cx="469744" cy="259045"/>
    <xdr:sp macro="" textlink="">
      <xdr:nvSpPr>
        <xdr:cNvPr id="625" name="n_1mainValue【学校施設】&#10;一人当たり面積">
          <a:extLst>
            <a:ext uri="{FF2B5EF4-FFF2-40B4-BE49-F238E27FC236}">
              <a16:creationId xmlns:a16="http://schemas.microsoft.com/office/drawing/2014/main" id="{00000000-0008-0000-0100-000071020000}"/>
            </a:ext>
          </a:extLst>
        </xdr:cNvPr>
        <xdr:cNvSpPr txBox="1"/>
      </xdr:nvSpPr>
      <xdr:spPr>
        <a:xfrm>
          <a:off x="21075727" y="1066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41724</xdr:rowOff>
    </xdr:from>
    <xdr:ext cx="469744" cy="259045"/>
    <xdr:sp macro="" textlink="">
      <xdr:nvSpPr>
        <xdr:cNvPr id="626" name="n_2mainValue【学校施設】&#10;一人当たり面積">
          <a:extLst>
            <a:ext uri="{FF2B5EF4-FFF2-40B4-BE49-F238E27FC236}">
              <a16:creationId xmlns:a16="http://schemas.microsoft.com/office/drawing/2014/main" id="{00000000-0008-0000-0100-000072020000}"/>
            </a:ext>
          </a:extLst>
        </xdr:cNvPr>
        <xdr:cNvSpPr txBox="1"/>
      </xdr:nvSpPr>
      <xdr:spPr>
        <a:xfrm>
          <a:off x="20199427" y="1067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a:extLst>
            <a:ext uri="{FF2B5EF4-FFF2-40B4-BE49-F238E27FC236}">
              <a16:creationId xmlns:a16="http://schemas.microsoft.com/office/drawing/2014/main" id="{00000000-0008-0000-0100-00008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a:extLst>
            <a:ext uri="{FF2B5EF4-FFF2-40B4-BE49-F238E27FC236}">
              <a16:creationId xmlns:a16="http://schemas.microsoft.com/office/drawing/2014/main" id="{00000000-0008-0000-0100-00008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a:extLst>
            <a:ext uri="{FF2B5EF4-FFF2-40B4-BE49-F238E27FC236}">
              <a16:creationId xmlns:a16="http://schemas.microsoft.com/office/drawing/2014/main" id="{00000000-0008-0000-0100-00008A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1" name="正方形/長方形 650">
          <a:extLst>
            <a:ext uri="{FF2B5EF4-FFF2-40B4-BE49-F238E27FC236}">
              <a16:creationId xmlns:a16="http://schemas.microsoft.com/office/drawing/2014/main" id="{00000000-0008-0000-0100-00008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2" name="正方形/長方形 651">
          <a:extLst>
            <a:ext uri="{FF2B5EF4-FFF2-40B4-BE49-F238E27FC236}">
              <a16:creationId xmlns:a16="http://schemas.microsoft.com/office/drawing/2014/main" id="{00000000-0008-0000-0100-00008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3" name="正方形/長方形 652">
          <a:extLst>
            <a:ext uri="{FF2B5EF4-FFF2-40B4-BE49-F238E27FC236}">
              <a16:creationId xmlns:a16="http://schemas.microsoft.com/office/drawing/2014/main" id="{00000000-0008-0000-0100-00008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4" name="正方形/長方形 653">
          <a:extLst>
            <a:ext uri="{FF2B5EF4-FFF2-40B4-BE49-F238E27FC236}">
              <a16:creationId xmlns:a16="http://schemas.microsoft.com/office/drawing/2014/main" id="{00000000-0008-0000-0100-00008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5" name="正方形/長方形 654">
          <a:extLst>
            <a:ext uri="{FF2B5EF4-FFF2-40B4-BE49-F238E27FC236}">
              <a16:creationId xmlns:a16="http://schemas.microsoft.com/office/drawing/2014/main" id="{00000000-0008-0000-0100-00008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6" name="正方形/長方形 655">
          <a:extLst>
            <a:ext uri="{FF2B5EF4-FFF2-40B4-BE49-F238E27FC236}">
              <a16:creationId xmlns:a16="http://schemas.microsoft.com/office/drawing/2014/main" id="{00000000-0008-0000-0100-00009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7" name="正方形/長方形 656">
          <a:extLst>
            <a:ext uri="{FF2B5EF4-FFF2-40B4-BE49-F238E27FC236}">
              <a16:creationId xmlns:a16="http://schemas.microsoft.com/office/drawing/2014/main" id="{00000000-0008-0000-0100-00009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8" name="正方形/長方形 657">
          <a:extLst>
            <a:ext uri="{FF2B5EF4-FFF2-40B4-BE49-F238E27FC236}">
              <a16:creationId xmlns:a16="http://schemas.microsoft.com/office/drawing/2014/main" id="{00000000-0008-0000-0100-000092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9" name="正方形/長方形 658">
          <a:extLst>
            <a:ext uri="{FF2B5EF4-FFF2-40B4-BE49-F238E27FC236}">
              <a16:creationId xmlns:a16="http://schemas.microsoft.com/office/drawing/2014/main" id="{00000000-0008-0000-0100-000093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0" name="正方形/長方形 659">
          <a:extLst>
            <a:ext uri="{FF2B5EF4-FFF2-40B4-BE49-F238E27FC236}">
              <a16:creationId xmlns:a16="http://schemas.microsoft.com/office/drawing/2014/main" id="{00000000-0008-0000-0100-000094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類似団体と比較して有形固定資産減価償却率が高くなっている施設は、道路、</a:t>
          </a:r>
          <a:r>
            <a:rPr kumimoji="1" lang="ja-JP" altLang="en-US" sz="1100">
              <a:solidFill>
                <a:schemeClr val="dk1"/>
              </a:solidFill>
              <a:effectLst/>
              <a:latin typeface="+mn-lt"/>
              <a:ea typeface="+mn-ea"/>
              <a:cs typeface="+mn-cs"/>
            </a:rPr>
            <a:t>橋りょう・トンネル、</a:t>
          </a:r>
          <a:r>
            <a:rPr kumimoji="1" lang="ja-JP" altLang="ja-JP" sz="1100">
              <a:solidFill>
                <a:schemeClr val="dk1"/>
              </a:solidFill>
              <a:effectLst/>
              <a:latin typeface="+mn-lt"/>
              <a:ea typeface="+mn-ea"/>
              <a:cs typeface="+mn-cs"/>
            </a:rPr>
            <a:t>学校施設、公営住宅である。一方、低くなっているのは</a:t>
          </a:r>
          <a:r>
            <a:rPr kumimoji="1" lang="ja-JP" altLang="en-US" sz="1100">
              <a:solidFill>
                <a:schemeClr val="dk1"/>
              </a:solidFill>
              <a:effectLst/>
              <a:latin typeface="+mn-lt"/>
              <a:ea typeface="+mn-ea"/>
              <a:cs typeface="+mn-cs"/>
            </a:rPr>
            <a:t>認定こども園・幼稚園・保育所</a:t>
          </a:r>
          <a:r>
            <a:rPr kumimoji="1" lang="ja-JP" altLang="ja-JP" sz="1100">
              <a:solidFill>
                <a:schemeClr val="dk1"/>
              </a:solidFill>
              <a:effectLst/>
              <a:latin typeface="+mn-lt"/>
              <a:ea typeface="+mn-ea"/>
              <a:cs typeface="+mn-cs"/>
            </a:rPr>
            <a:t>、港湾・漁港である。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また、有形固定資産減価償却率が高くなっている施設は、一人当たり有形固定資産額が類似団体と比較して低い傾向にあるが、これは施設の老朽化により有形固定資産額が減少しているためであるといえる。</a:t>
          </a:r>
          <a:endParaRPr lang="ja-JP" altLang="ja-JP" sz="1400">
            <a:effectLst/>
          </a:endParaRPr>
        </a:p>
        <a:p>
          <a:r>
            <a:rPr kumimoji="1" lang="ja-JP" altLang="ja-JP" sz="1100">
              <a:solidFill>
                <a:schemeClr val="dk1"/>
              </a:solidFill>
              <a:effectLst/>
              <a:latin typeface="+mn-lt"/>
              <a:ea typeface="+mn-ea"/>
              <a:cs typeface="+mn-cs"/>
            </a:rPr>
            <a:t>道路、橋りょう・トンネル、学校施設、公営住宅については、個別施設ごとの長寿命化計画（個別施設計画）を令和２年度までに策定予定であり、当該計画に基づいて老朽化対策に取り組んでいくことと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青森県佐井村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2,042
2,038
135.04
2,391,922
2,318,456
60,605
1,524,475
1,336,805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a:extLst>
            <a:ext uri="{FF2B5EF4-FFF2-40B4-BE49-F238E27FC236}">
              <a16:creationId xmlns:a16="http://schemas.microsoft.com/office/drawing/2014/main" id="{00000000-0008-0000-0200-000039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a:extLst>
            <a:ext uri="{FF2B5EF4-FFF2-40B4-BE49-F238E27FC236}">
              <a16:creationId xmlns:a16="http://schemas.microsoft.com/office/drawing/2014/main" id="{00000000-0008-0000-0200-00003B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a:extLst>
            <a:ext uri="{FF2B5EF4-FFF2-40B4-BE49-F238E27FC236}">
              <a16:creationId xmlns:a16="http://schemas.microsoft.com/office/drawing/2014/main" id="{00000000-0008-0000-0200-00003F00000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a:extLst>
            <a:ext uri="{FF2B5EF4-FFF2-40B4-BE49-F238E27FC236}">
              <a16:creationId xmlns:a16="http://schemas.microsoft.com/office/drawing/2014/main" id="{00000000-0008-0000-0200-00004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a:extLst>
            <a:ext uri="{FF2B5EF4-FFF2-40B4-BE49-F238E27FC236}">
              <a16:creationId xmlns:a16="http://schemas.microsoft.com/office/drawing/2014/main" id="{00000000-0008-0000-0200-00004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a:extLst>
            <a:ext uri="{FF2B5EF4-FFF2-40B4-BE49-F238E27FC236}">
              <a16:creationId xmlns:a16="http://schemas.microsoft.com/office/drawing/2014/main" id="{00000000-0008-0000-0200-00004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a:extLst>
            <a:ext uri="{FF2B5EF4-FFF2-40B4-BE49-F238E27FC236}">
              <a16:creationId xmlns:a16="http://schemas.microsoft.com/office/drawing/2014/main" id="{00000000-0008-0000-0200-00004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a:extLst>
            <a:ext uri="{FF2B5EF4-FFF2-40B4-BE49-F238E27FC236}">
              <a16:creationId xmlns:a16="http://schemas.microsoft.com/office/drawing/2014/main" id="{00000000-0008-0000-0200-00004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74" name="テキスト ボックス 73">
          <a:extLst>
            <a:ext uri="{FF2B5EF4-FFF2-40B4-BE49-F238E27FC236}">
              <a16:creationId xmlns:a16="http://schemas.microsoft.com/office/drawing/2014/main" id="{00000000-0008-0000-0200-00004A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76" name="テキスト ボックス 75">
          <a:extLst>
            <a:ext uri="{FF2B5EF4-FFF2-40B4-BE49-F238E27FC236}">
              <a16:creationId xmlns:a16="http://schemas.microsoft.com/office/drawing/2014/main" id="{00000000-0008-0000-0200-00004C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78" name="テキスト ボックス 77">
          <a:extLst>
            <a:ext uri="{FF2B5EF4-FFF2-40B4-BE49-F238E27FC236}">
              <a16:creationId xmlns:a16="http://schemas.microsoft.com/office/drawing/2014/main" id="{00000000-0008-0000-0200-00004E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80" name="テキスト ボックス 79">
          <a:extLst>
            <a:ext uri="{FF2B5EF4-FFF2-40B4-BE49-F238E27FC236}">
              <a16:creationId xmlns:a16="http://schemas.microsoft.com/office/drawing/2014/main" id="{00000000-0008-0000-0200-000050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82" name="テキスト ボックス 81">
          <a:extLst>
            <a:ext uri="{FF2B5EF4-FFF2-40B4-BE49-F238E27FC236}">
              <a16:creationId xmlns:a16="http://schemas.microsoft.com/office/drawing/2014/main" id="{00000000-0008-0000-0200-000052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5" name="直線コネクタ 84">
          <a:extLst>
            <a:ext uri="{FF2B5EF4-FFF2-40B4-BE49-F238E27FC236}">
              <a16:creationId xmlns:a16="http://schemas.microsoft.com/office/drawing/2014/main" id="{00000000-0008-0000-0200-000055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87" name="【福祉施設】&#10;有形固定資産減価償却率グラフ枠">
          <a:extLst>
            <a:ext uri="{FF2B5EF4-FFF2-40B4-BE49-F238E27FC236}">
              <a16:creationId xmlns:a16="http://schemas.microsoft.com/office/drawing/2014/main" id="{00000000-0008-0000-0200-000057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88" name="直線コネクタ 87">
          <a:extLst>
            <a:ext uri="{FF2B5EF4-FFF2-40B4-BE49-F238E27FC236}">
              <a16:creationId xmlns:a16="http://schemas.microsoft.com/office/drawing/2014/main" id="{00000000-0008-0000-0200-000058000000}"/>
            </a:ext>
          </a:extLst>
        </xdr:cNvPr>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89" name="【福祉施設】&#10;有形固定資産減価償却率最小値テキスト">
          <a:extLst>
            <a:ext uri="{FF2B5EF4-FFF2-40B4-BE49-F238E27FC236}">
              <a16:creationId xmlns:a16="http://schemas.microsoft.com/office/drawing/2014/main" id="{00000000-0008-0000-0200-000059000000}"/>
            </a:ext>
          </a:extLst>
        </xdr:cNvPr>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90" name="直線コネクタ 89">
          <a:extLst>
            <a:ext uri="{FF2B5EF4-FFF2-40B4-BE49-F238E27FC236}">
              <a16:creationId xmlns:a16="http://schemas.microsoft.com/office/drawing/2014/main" id="{00000000-0008-0000-0200-00005A000000}"/>
            </a:ext>
          </a:extLst>
        </xdr:cNvPr>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91" name="【福祉施設】&#10;有形固定資産減価償却率最大値テキスト">
          <a:extLst>
            <a:ext uri="{FF2B5EF4-FFF2-40B4-BE49-F238E27FC236}">
              <a16:creationId xmlns:a16="http://schemas.microsoft.com/office/drawing/2014/main" id="{00000000-0008-0000-0200-00005B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36213</xdr:rowOff>
    </xdr:from>
    <xdr:ext cx="405111" cy="259045"/>
    <xdr:sp macro="" textlink="">
      <xdr:nvSpPr>
        <xdr:cNvPr id="93" name="【福祉施設】&#10;有形固定資産減価償却率平均値テキスト">
          <a:extLst>
            <a:ext uri="{FF2B5EF4-FFF2-40B4-BE49-F238E27FC236}">
              <a16:creationId xmlns:a16="http://schemas.microsoft.com/office/drawing/2014/main" id="{00000000-0008-0000-0200-00005D000000}"/>
            </a:ext>
          </a:extLst>
        </xdr:cNvPr>
        <xdr:cNvSpPr txBox="1"/>
      </xdr:nvSpPr>
      <xdr:spPr>
        <a:xfrm>
          <a:off x="4673600" y="14266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94" name="フローチャート: 判断 93">
          <a:extLst>
            <a:ext uri="{FF2B5EF4-FFF2-40B4-BE49-F238E27FC236}">
              <a16:creationId xmlns:a16="http://schemas.microsoft.com/office/drawing/2014/main" id="{00000000-0008-0000-0200-00005E000000}"/>
            </a:ext>
          </a:extLst>
        </xdr:cNvPr>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95" name="フローチャート: 判断 94">
          <a:extLst>
            <a:ext uri="{FF2B5EF4-FFF2-40B4-BE49-F238E27FC236}">
              <a16:creationId xmlns:a16="http://schemas.microsoft.com/office/drawing/2014/main" id="{00000000-0008-0000-0200-00005F000000}"/>
            </a:ext>
          </a:extLst>
        </xdr:cNvPr>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163847</xdr:rowOff>
    </xdr:from>
    <xdr:ext cx="405111" cy="259045"/>
    <xdr:sp macro="" textlink="">
      <xdr:nvSpPr>
        <xdr:cNvPr id="96" name="n_1aveValue【福祉施設】&#10;有形固定資産減価償却率">
          <a:extLst>
            <a:ext uri="{FF2B5EF4-FFF2-40B4-BE49-F238E27FC236}">
              <a16:creationId xmlns:a16="http://schemas.microsoft.com/office/drawing/2014/main" id="{00000000-0008-0000-0200-000060000000}"/>
            </a:ext>
          </a:extLst>
        </xdr:cNvPr>
        <xdr:cNvSpPr txBox="1"/>
      </xdr:nvSpPr>
      <xdr:spPr>
        <a:xfrm>
          <a:off x="35820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95886</xdr:rowOff>
    </xdr:from>
    <xdr:to>
      <xdr:col>15</xdr:col>
      <xdr:colOff>101600</xdr:colOff>
      <xdr:row>84</xdr:row>
      <xdr:rowOff>26036</xdr:rowOff>
    </xdr:to>
    <xdr:sp macro="" textlink="">
      <xdr:nvSpPr>
        <xdr:cNvPr id="97" name="フローチャート: 判断 96">
          <a:extLst>
            <a:ext uri="{FF2B5EF4-FFF2-40B4-BE49-F238E27FC236}">
              <a16:creationId xmlns:a16="http://schemas.microsoft.com/office/drawing/2014/main" id="{00000000-0008-0000-0200-000061000000}"/>
            </a:ext>
          </a:extLst>
        </xdr:cNvPr>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42563</xdr:rowOff>
    </xdr:from>
    <xdr:ext cx="405111" cy="259045"/>
    <xdr:sp macro="" textlink="">
      <xdr:nvSpPr>
        <xdr:cNvPr id="98" name="n_2aveValue【福祉施設】&#10;有形固定資産減価償却率">
          <a:extLst>
            <a:ext uri="{FF2B5EF4-FFF2-40B4-BE49-F238E27FC236}">
              <a16:creationId xmlns:a16="http://schemas.microsoft.com/office/drawing/2014/main" id="{00000000-0008-0000-0200-000062000000}"/>
            </a:ext>
          </a:extLst>
        </xdr:cNvPr>
        <xdr:cNvSpPr txBox="1"/>
      </xdr:nvSpPr>
      <xdr:spPr>
        <a:xfrm>
          <a:off x="2705744" y="1410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69214</xdr:rowOff>
    </xdr:from>
    <xdr:to>
      <xdr:col>10</xdr:col>
      <xdr:colOff>165100</xdr:colOff>
      <xdr:row>83</xdr:row>
      <xdr:rowOff>170814</xdr:rowOff>
    </xdr:to>
    <xdr:sp macro="" textlink="">
      <xdr:nvSpPr>
        <xdr:cNvPr id="99" name="フローチャート: 判断 98">
          <a:extLst>
            <a:ext uri="{FF2B5EF4-FFF2-40B4-BE49-F238E27FC236}">
              <a16:creationId xmlns:a16="http://schemas.microsoft.com/office/drawing/2014/main" id="{00000000-0008-0000-0200-000063000000}"/>
            </a:ext>
          </a:extLst>
        </xdr:cNvPr>
        <xdr:cNvSpPr/>
      </xdr:nvSpPr>
      <xdr:spPr>
        <a:xfrm>
          <a:off x="1968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15891</xdr:rowOff>
    </xdr:from>
    <xdr:ext cx="405111" cy="259045"/>
    <xdr:sp macro="" textlink="">
      <xdr:nvSpPr>
        <xdr:cNvPr id="100" name="n_3aveValue【福祉施設】&#10;有形固定資産減価償却率">
          <a:extLst>
            <a:ext uri="{FF2B5EF4-FFF2-40B4-BE49-F238E27FC236}">
              <a16:creationId xmlns:a16="http://schemas.microsoft.com/office/drawing/2014/main" id="{00000000-0008-0000-0200-000064000000}"/>
            </a:ext>
          </a:extLst>
        </xdr:cNvPr>
        <xdr:cNvSpPr txBox="1"/>
      </xdr:nvSpPr>
      <xdr:spPr>
        <a:xfrm>
          <a:off x="1816744" y="1407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101600</xdr:rowOff>
    </xdr:from>
    <xdr:to>
      <xdr:col>20</xdr:col>
      <xdr:colOff>38100</xdr:colOff>
      <xdr:row>83</xdr:row>
      <xdr:rowOff>31750</xdr:rowOff>
    </xdr:to>
    <xdr:sp macro="" textlink="">
      <xdr:nvSpPr>
        <xdr:cNvPr id="106" name="楕円 105">
          <a:extLst>
            <a:ext uri="{FF2B5EF4-FFF2-40B4-BE49-F238E27FC236}">
              <a16:creationId xmlns:a16="http://schemas.microsoft.com/office/drawing/2014/main" id="{00000000-0008-0000-0200-00006A000000}"/>
            </a:ext>
          </a:extLst>
        </xdr:cNvPr>
        <xdr:cNvSpPr/>
      </xdr:nvSpPr>
      <xdr:spPr>
        <a:xfrm>
          <a:off x="3746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158750</xdr:rowOff>
    </xdr:from>
    <xdr:to>
      <xdr:col>15</xdr:col>
      <xdr:colOff>101600</xdr:colOff>
      <xdr:row>86</xdr:row>
      <xdr:rowOff>88900</xdr:rowOff>
    </xdr:to>
    <xdr:sp macro="" textlink="">
      <xdr:nvSpPr>
        <xdr:cNvPr id="107" name="楕円 106">
          <a:extLst>
            <a:ext uri="{FF2B5EF4-FFF2-40B4-BE49-F238E27FC236}">
              <a16:creationId xmlns:a16="http://schemas.microsoft.com/office/drawing/2014/main" id="{00000000-0008-0000-0200-00006B000000}"/>
            </a:ext>
          </a:extLst>
        </xdr:cNvPr>
        <xdr:cNvSpPr/>
      </xdr:nvSpPr>
      <xdr:spPr>
        <a:xfrm>
          <a:off x="2857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152400</xdr:rowOff>
    </xdr:from>
    <xdr:to>
      <xdr:col>19</xdr:col>
      <xdr:colOff>177800</xdr:colOff>
      <xdr:row>86</xdr:row>
      <xdr:rowOff>38100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flipV="1">
          <a:off x="2908300" y="1421130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48277</xdr:rowOff>
    </xdr:from>
    <xdr:ext cx="405111" cy="259045"/>
    <xdr:sp macro="" textlink="">
      <xdr:nvSpPr>
        <xdr:cNvPr id="109" name="n_1mainValue【福祉施設】&#10;有形固定資産減価償却率">
          <a:extLst>
            <a:ext uri="{FF2B5EF4-FFF2-40B4-BE49-F238E27FC236}">
              <a16:creationId xmlns:a16="http://schemas.microsoft.com/office/drawing/2014/main" id="{00000000-0008-0000-0200-00006D000000}"/>
            </a:ext>
          </a:extLst>
        </xdr:cNvPr>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80027</xdr:rowOff>
    </xdr:from>
    <xdr:ext cx="405111" cy="259045"/>
    <xdr:sp macro="" textlink="">
      <xdr:nvSpPr>
        <xdr:cNvPr id="110" name="n_2mainValue【福祉施設】&#10;有形固定資産減価償却率">
          <a:extLst>
            <a:ext uri="{FF2B5EF4-FFF2-40B4-BE49-F238E27FC236}">
              <a16:creationId xmlns:a16="http://schemas.microsoft.com/office/drawing/2014/main" id="{00000000-0008-0000-0200-00006E000000}"/>
            </a:ext>
          </a:extLst>
        </xdr:cNvPr>
        <xdr:cNvSpPr txBox="1"/>
      </xdr:nvSpPr>
      <xdr:spPr>
        <a:xfrm>
          <a:off x="2705744"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15" name="正方形/長方形 114">
          <a:extLst>
            <a:ext uri="{FF2B5EF4-FFF2-40B4-BE49-F238E27FC236}">
              <a16:creationId xmlns:a16="http://schemas.microsoft.com/office/drawing/2014/main" id="{00000000-0008-0000-0200-000073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16" name="正方形/長方形 115">
          <a:extLst>
            <a:ext uri="{FF2B5EF4-FFF2-40B4-BE49-F238E27FC236}">
              <a16:creationId xmlns:a16="http://schemas.microsoft.com/office/drawing/2014/main" id="{00000000-0008-0000-0200-000074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17" name="正方形/長方形 116">
          <a:extLst>
            <a:ext uri="{FF2B5EF4-FFF2-40B4-BE49-F238E27FC236}">
              <a16:creationId xmlns:a16="http://schemas.microsoft.com/office/drawing/2014/main" id="{00000000-0008-0000-0200-000075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18" name="正方形/長方形 117">
          <a:extLst>
            <a:ext uri="{FF2B5EF4-FFF2-40B4-BE49-F238E27FC236}">
              <a16:creationId xmlns:a16="http://schemas.microsoft.com/office/drawing/2014/main" id="{00000000-0008-0000-0200-000076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35" name="【福祉施設】&#10;一人当たり面積グラフ枠">
          <a:extLst>
            <a:ext uri="{FF2B5EF4-FFF2-40B4-BE49-F238E27FC236}">
              <a16:creationId xmlns:a16="http://schemas.microsoft.com/office/drawing/2014/main" id="{00000000-0008-0000-0200-000087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137" name="【福祉施設】&#10;一人当たり面積最小値テキスト">
          <a:extLst>
            <a:ext uri="{FF2B5EF4-FFF2-40B4-BE49-F238E27FC236}">
              <a16:creationId xmlns:a16="http://schemas.microsoft.com/office/drawing/2014/main" id="{00000000-0008-0000-0200-000089000000}"/>
            </a:ext>
          </a:extLst>
        </xdr:cNvPr>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139" name="【福祉施設】&#10;一人当たり面積最大値テキスト">
          <a:extLst>
            <a:ext uri="{FF2B5EF4-FFF2-40B4-BE49-F238E27FC236}">
              <a16:creationId xmlns:a16="http://schemas.microsoft.com/office/drawing/2014/main" id="{00000000-0008-0000-0200-00008B000000}"/>
            </a:ext>
          </a:extLst>
        </xdr:cNvPr>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131625</xdr:rowOff>
    </xdr:from>
    <xdr:ext cx="469744" cy="259045"/>
    <xdr:sp macro="" textlink="">
      <xdr:nvSpPr>
        <xdr:cNvPr id="141" name="【福祉施設】&#10;一人当たり面積平均値テキスト">
          <a:extLst>
            <a:ext uri="{FF2B5EF4-FFF2-40B4-BE49-F238E27FC236}">
              <a16:creationId xmlns:a16="http://schemas.microsoft.com/office/drawing/2014/main" id="{00000000-0008-0000-0200-00008D000000}"/>
            </a:ext>
          </a:extLst>
        </xdr:cNvPr>
        <xdr:cNvSpPr txBox="1"/>
      </xdr:nvSpPr>
      <xdr:spPr>
        <a:xfrm>
          <a:off x="10515600" y="14533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142" name="フローチャート: 判断 141">
          <a:extLst>
            <a:ext uri="{FF2B5EF4-FFF2-40B4-BE49-F238E27FC236}">
              <a16:creationId xmlns:a16="http://schemas.microsoft.com/office/drawing/2014/main" id="{00000000-0008-0000-0200-00008E000000}"/>
            </a:ext>
          </a:extLst>
        </xdr:cNvPr>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143" name="フローチャート: 判断 142">
          <a:extLst>
            <a:ext uri="{FF2B5EF4-FFF2-40B4-BE49-F238E27FC236}">
              <a16:creationId xmlns:a16="http://schemas.microsoft.com/office/drawing/2014/main" id="{00000000-0008-0000-0200-00008F000000}"/>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118817</xdr:rowOff>
    </xdr:from>
    <xdr:ext cx="469744" cy="259045"/>
    <xdr:sp macro="" textlink="">
      <xdr:nvSpPr>
        <xdr:cNvPr id="144" name="n_1aveValue【福祉施設】&#10;一人当たり面積">
          <a:extLst>
            <a:ext uri="{FF2B5EF4-FFF2-40B4-BE49-F238E27FC236}">
              <a16:creationId xmlns:a16="http://schemas.microsoft.com/office/drawing/2014/main" id="{00000000-0008-0000-0200-000090000000}"/>
            </a:ext>
          </a:extLst>
        </xdr:cNvPr>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10813</xdr:rowOff>
    </xdr:from>
    <xdr:to>
      <xdr:col>46</xdr:col>
      <xdr:colOff>38100</xdr:colOff>
      <xdr:row>85</xdr:row>
      <xdr:rowOff>112413</xdr:rowOff>
    </xdr:to>
    <xdr:sp macro="" textlink="">
      <xdr:nvSpPr>
        <xdr:cNvPr id="145" name="フローチャート: 判断 144">
          <a:extLst>
            <a:ext uri="{FF2B5EF4-FFF2-40B4-BE49-F238E27FC236}">
              <a16:creationId xmlns:a16="http://schemas.microsoft.com/office/drawing/2014/main" id="{00000000-0008-0000-0200-000091000000}"/>
            </a:ext>
          </a:extLst>
        </xdr:cNvPr>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128940</xdr:rowOff>
    </xdr:from>
    <xdr:ext cx="469744" cy="259045"/>
    <xdr:sp macro="" textlink="">
      <xdr:nvSpPr>
        <xdr:cNvPr id="146" name="n_2aveValue【福祉施設】&#10;一人当たり面積">
          <a:extLst>
            <a:ext uri="{FF2B5EF4-FFF2-40B4-BE49-F238E27FC236}">
              <a16:creationId xmlns:a16="http://schemas.microsoft.com/office/drawing/2014/main" id="{00000000-0008-0000-0200-000092000000}"/>
            </a:ext>
          </a:extLst>
        </xdr:cNvPr>
        <xdr:cNvSpPr txBox="1"/>
      </xdr:nvSpPr>
      <xdr:spPr>
        <a:xfrm>
          <a:off x="8515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33674</xdr:rowOff>
    </xdr:from>
    <xdr:to>
      <xdr:col>41</xdr:col>
      <xdr:colOff>101600</xdr:colOff>
      <xdr:row>85</xdr:row>
      <xdr:rowOff>135274</xdr:rowOff>
    </xdr:to>
    <xdr:sp macro="" textlink="">
      <xdr:nvSpPr>
        <xdr:cNvPr id="147" name="フローチャート: 判断 146">
          <a:extLst>
            <a:ext uri="{FF2B5EF4-FFF2-40B4-BE49-F238E27FC236}">
              <a16:creationId xmlns:a16="http://schemas.microsoft.com/office/drawing/2014/main" id="{00000000-0008-0000-0200-000093000000}"/>
            </a:ext>
          </a:extLst>
        </xdr:cNvPr>
        <xdr:cNvSpPr/>
      </xdr:nvSpPr>
      <xdr:spPr>
        <a:xfrm>
          <a:off x="7810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151801</xdr:rowOff>
    </xdr:from>
    <xdr:ext cx="469744" cy="259045"/>
    <xdr:sp macro="" textlink="">
      <xdr:nvSpPr>
        <xdr:cNvPr id="148" name="n_3aveValue【福祉施設】&#10;一人当たり面積">
          <a:extLst>
            <a:ext uri="{FF2B5EF4-FFF2-40B4-BE49-F238E27FC236}">
              <a16:creationId xmlns:a16="http://schemas.microsoft.com/office/drawing/2014/main" id="{00000000-0008-0000-0200-000094000000}"/>
            </a:ext>
          </a:extLst>
        </xdr:cNvPr>
        <xdr:cNvSpPr txBox="1"/>
      </xdr:nvSpPr>
      <xdr:spPr>
        <a:xfrm>
          <a:off x="7626427" y="1438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38898</xdr:rowOff>
    </xdr:from>
    <xdr:to>
      <xdr:col>50</xdr:col>
      <xdr:colOff>165100</xdr:colOff>
      <xdr:row>85</xdr:row>
      <xdr:rowOff>140498</xdr:rowOff>
    </xdr:to>
    <xdr:sp macro="" textlink="">
      <xdr:nvSpPr>
        <xdr:cNvPr id="154" name="楕円 153">
          <a:extLst>
            <a:ext uri="{FF2B5EF4-FFF2-40B4-BE49-F238E27FC236}">
              <a16:creationId xmlns:a16="http://schemas.microsoft.com/office/drawing/2014/main" id="{00000000-0008-0000-0200-00009A000000}"/>
            </a:ext>
          </a:extLst>
        </xdr:cNvPr>
        <xdr:cNvSpPr/>
      </xdr:nvSpPr>
      <xdr:spPr>
        <a:xfrm>
          <a:off x="9588500" y="1461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133277</xdr:rowOff>
    </xdr:from>
    <xdr:to>
      <xdr:col>46</xdr:col>
      <xdr:colOff>38100</xdr:colOff>
      <xdr:row>86</xdr:row>
      <xdr:rowOff>63427</xdr:rowOff>
    </xdr:to>
    <xdr:sp macro="" textlink="">
      <xdr:nvSpPr>
        <xdr:cNvPr id="155" name="楕円 154">
          <a:extLst>
            <a:ext uri="{FF2B5EF4-FFF2-40B4-BE49-F238E27FC236}">
              <a16:creationId xmlns:a16="http://schemas.microsoft.com/office/drawing/2014/main" id="{00000000-0008-0000-0200-00009B000000}"/>
            </a:ext>
          </a:extLst>
        </xdr:cNvPr>
        <xdr:cNvSpPr/>
      </xdr:nvSpPr>
      <xdr:spPr>
        <a:xfrm>
          <a:off x="8699500" y="1470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89698</xdr:rowOff>
    </xdr:from>
    <xdr:to>
      <xdr:col>50</xdr:col>
      <xdr:colOff>114300</xdr:colOff>
      <xdr:row>86</xdr:row>
      <xdr:rowOff>12627</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flipV="1">
          <a:off x="8750300" y="14662948"/>
          <a:ext cx="889000" cy="9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131625</xdr:rowOff>
    </xdr:from>
    <xdr:ext cx="469744" cy="259045"/>
    <xdr:sp macro="" textlink="">
      <xdr:nvSpPr>
        <xdr:cNvPr id="157" name="n_1mainValue【福祉施設】&#10;一人当たり面積">
          <a:extLst>
            <a:ext uri="{FF2B5EF4-FFF2-40B4-BE49-F238E27FC236}">
              <a16:creationId xmlns:a16="http://schemas.microsoft.com/office/drawing/2014/main" id="{00000000-0008-0000-0200-00009D000000}"/>
            </a:ext>
          </a:extLst>
        </xdr:cNvPr>
        <xdr:cNvSpPr txBox="1"/>
      </xdr:nvSpPr>
      <xdr:spPr>
        <a:xfrm>
          <a:off x="9391727" y="1470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54554</xdr:rowOff>
    </xdr:from>
    <xdr:ext cx="469744" cy="259045"/>
    <xdr:sp macro="" textlink="">
      <xdr:nvSpPr>
        <xdr:cNvPr id="158" name="n_2mainValue【福祉施設】&#10;一人当たり面積">
          <a:extLst>
            <a:ext uri="{FF2B5EF4-FFF2-40B4-BE49-F238E27FC236}">
              <a16:creationId xmlns:a16="http://schemas.microsoft.com/office/drawing/2014/main" id="{00000000-0008-0000-0200-00009E000000}"/>
            </a:ext>
          </a:extLst>
        </xdr:cNvPr>
        <xdr:cNvSpPr txBox="1"/>
      </xdr:nvSpPr>
      <xdr:spPr>
        <a:xfrm>
          <a:off x="8515427" y="1479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1" name="正方形/長方形 160">
          <a:extLst>
            <a:ext uri="{FF2B5EF4-FFF2-40B4-BE49-F238E27FC236}">
              <a16:creationId xmlns:a16="http://schemas.microsoft.com/office/drawing/2014/main" id="{00000000-0008-0000-0200-0000A1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2" name="正方形/長方形 161">
          <a:extLst>
            <a:ext uri="{FF2B5EF4-FFF2-40B4-BE49-F238E27FC236}">
              <a16:creationId xmlns:a16="http://schemas.microsoft.com/office/drawing/2014/main" id="{00000000-0008-0000-0200-0000A2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2" name="正方形/長方形 181">
          <a:extLst>
            <a:ext uri="{FF2B5EF4-FFF2-40B4-BE49-F238E27FC236}">
              <a16:creationId xmlns:a16="http://schemas.microsoft.com/office/drawing/2014/main" id="{00000000-0008-0000-0200-0000B600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89" name="直線コネクタ 188">
          <a:extLst>
            <a:ext uri="{FF2B5EF4-FFF2-40B4-BE49-F238E27FC236}">
              <a16:creationId xmlns:a16="http://schemas.microsoft.com/office/drawing/2014/main" id="{00000000-0008-0000-0200-0000BD00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194" name="テキスト ボックス 193">
          <a:extLst>
            <a:ext uri="{FF2B5EF4-FFF2-40B4-BE49-F238E27FC236}">
              <a16:creationId xmlns:a16="http://schemas.microsoft.com/office/drawing/2014/main" id="{00000000-0008-0000-0200-0000C200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197" name="【一般廃棄物処理施設】&#10;有形固定資産減価償却率グラフ枠">
          <a:extLst>
            <a:ext uri="{FF2B5EF4-FFF2-40B4-BE49-F238E27FC236}">
              <a16:creationId xmlns:a16="http://schemas.microsoft.com/office/drawing/2014/main" id="{00000000-0008-0000-0200-0000C500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199" name="【一般廃棄物処理施設】&#10;有形固定資産減価償却率最小値テキスト">
          <a:extLst>
            <a:ext uri="{FF2B5EF4-FFF2-40B4-BE49-F238E27FC236}">
              <a16:creationId xmlns:a16="http://schemas.microsoft.com/office/drawing/2014/main" id="{00000000-0008-0000-0200-0000C7000000}"/>
            </a:ext>
          </a:extLst>
        </xdr:cNvPr>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201" name="【一般廃棄物処理施設】&#10;有形固定資産減価償却率最大値テキスト">
          <a:extLst>
            <a:ext uri="{FF2B5EF4-FFF2-40B4-BE49-F238E27FC236}">
              <a16:creationId xmlns:a16="http://schemas.microsoft.com/office/drawing/2014/main" id="{00000000-0008-0000-0200-0000C9000000}"/>
            </a:ext>
          </a:extLst>
        </xdr:cNvPr>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134637</xdr:rowOff>
    </xdr:from>
    <xdr:ext cx="405111" cy="259045"/>
    <xdr:sp macro="" textlink="">
      <xdr:nvSpPr>
        <xdr:cNvPr id="203" name="【一般廃棄物処理施設】&#10;有形固定資産減価償却率平均値テキスト">
          <a:extLst>
            <a:ext uri="{FF2B5EF4-FFF2-40B4-BE49-F238E27FC236}">
              <a16:creationId xmlns:a16="http://schemas.microsoft.com/office/drawing/2014/main" id="{00000000-0008-0000-0200-0000CB000000}"/>
            </a:ext>
          </a:extLst>
        </xdr:cNvPr>
        <xdr:cNvSpPr txBox="1"/>
      </xdr:nvSpPr>
      <xdr:spPr>
        <a:xfrm>
          <a:off x="16357600" y="6478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204" name="フローチャート: 判断 203">
          <a:extLst>
            <a:ext uri="{FF2B5EF4-FFF2-40B4-BE49-F238E27FC236}">
              <a16:creationId xmlns:a16="http://schemas.microsoft.com/office/drawing/2014/main" id="{00000000-0008-0000-0200-0000CC000000}"/>
            </a:ext>
          </a:extLst>
        </xdr:cNvPr>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205" name="フローチャート: 判断 204">
          <a:extLst>
            <a:ext uri="{FF2B5EF4-FFF2-40B4-BE49-F238E27FC236}">
              <a16:creationId xmlns:a16="http://schemas.microsoft.com/office/drawing/2014/main" id="{00000000-0008-0000-0200-0000CD000000}"/>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124477</xdr:rowOff>
    </xdr:from>
    <xdr:ext cx="405111" cy="259045"/>
    <xdr:sp macro="" textlink="">
      <xdr:nvSpPr>
        <xdr:cNvPr id="206" name="n_1aveValue【一般廃棄物処理施設】&#10;有形固定資産減価償却率">
          <a:extLst>
            <a:ext uri="{FF2B5EF4-FFF2-40B4-BE49-F238E27FC236}">
              <a16:creationId xmlns:a16="http://schemas.microsoft.com/office/drawing/2014/main" id="{00000000-0008-0000-0200-0000CE000000}"/>
            </a:ext>
          </a:extLst>
        </xdr:cNvPr>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207" name="フローチャート: 判断 206">
          <a:extLst>
            <a:ext uri="{FF2B5EF4-FFF2-40B4-BE49-F238E27FC236}">
              <a16:creationId xmlns:a16="http://schemas.microsoft.com/office/drawing/2014/main" id="{00000000-0008-0000-0200-0000CF000000}"/>
            </a:ext>
          </a:extLst>
        </xdr:cNvPr>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26687</xdr:rowOff>
    </xdr:from>
    <xdr:ext cx="405111" cy="259045"/>
    <xdr:sp macro="" textlink="">
      <xdr:nvSpPr>
        <xdr:cNvPr id="208" name="n_2aveValue【一般廃棄物処理施設】&#10;有形固定資産減価償却率">
          <a:extLst>
            <a:ext uri="{FF2B5EF4-FFF2-40B4-BE49-F238E27FC236}">
              <a16:creationId xmlns:a16="http://schemas.microsoft.com/office/drawing/2014/main" id="{00000000-0008-0000-0200-0000D0000000}"/>
            </a:ext>
          </a:extLst>
        </xdr:cNvPr>
        <xdr:cNvSpPr txBox="1"/>
      </xdr:nvSpPr>
      <xdr:spPr>
        <a:xfrm>
          <a:off x="14389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54610</xdr:rowOff>
    </xdr:from>
    <xdr:to>
      <xdr:col>72</xdr:col>
      <xdr:colOff>38100</xdr:colOff>
      <xdr:row>38</xdr:row>
      <xdr:rowOff>156210</xdr:rowOff>
    </xdr:to>
    <xdr:sp macro="" textlink="">
      <xdr:nvSpPr>
        <xdr:cNvPr id="209" name="フローチャート: 判断 208">
          <a:extLst>
            <a:ext uri="{FF2B5EF4-FFF2-40B4-BE49-F238E27FC236}">
              <a16:creationId xmlns:a16="http://schemas.microsoft.com/office/drawing/2014/main" id="{00000000-0008-0000-0200-0000D1000000}"/>
            </a:ext>
          </a:extLst>
        </xdr:cNvPr>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1287</xdr:rowOff>
    </xdr:from>
    <xdr:ext cx="405111" cy="259045"/>
    <xdr:sp macro="" textlink="">
      <xdr:nvSpPr>
        <xdr:cNvPr id="210" name="n_3aveValue【一般廃棄物処理施設】&#10;有形固定資産減価償却率">
          <a:extLst>
            <a:ext uri="{FF2B5EF4-FFF2-40B4-BE49-F238E27FC236}">
              <a16:creationId xmlns:a16="http://schemas.microsoft.com/office/drawing/2014/main" id="{00000000-0008-0000-0200-0000D2000000}"/>
            </a:ext>
          </a:extLst>
        </xdr:cNvPr>
        <xdr:cNvSpPr txBox="1"/>
      </xdr:nvSpPr>
      <xdr:spPr>
        <a:xfrm>
          <a:off x="13500744" y="6344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12" name="テキスト ボックス 211">
          <a:extLst>
            <a:ext uri="{FF2B5EF4-FFF2-40B4-BE49-F238E27FC236}">
              <a16:creationId xmlns:a16="http://schemas.microsoft.com/office/drawing/2014/main" id="{00000000-0008-0000-0200-0000D400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74930</xdr:rowOff>
    </xdr:from>
    <xdr:to>
      <xdr:col>76</xdr:col>
      <xdr:colOff>165100</xdr:colOff>
      <xdr:row>36</xdr:row>
      <xdr:rowOff>5080</xdr:rowOff>
    </xdr:to>
    <xdr:sp macro="" textlink="">
      <xdr:nvSpPr>
        <xdr:cNvPr id="216" name="楕円 215">
          <a:extLst>
            <a:ext uri="{FF2B5EF4-FFF2-40B4-BE49-F238E27FC236}">
              <a16:creationId xmlns:a16="http://schemas.microsoft.com/office/drawing/2014/main" id="{00000000-0008-0000-0200-0000D8000000}"/>
            </a:ext>
          </a:extLst>
        </xdr:cNvPr>
        <xdr:cNvSpPr/>
      </xdr:nvSpPr>
      <xdr:spPr>
        <a:xfrm>
          <a:off x="145415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21607</xdr:rowOff>
    </xdr:from>
    <xdr:ext cx="405111" cy="259045"/>
    <xdr:sp macro="" textlink="">
      <xdr:nvSpPr>
        <xdr:cNvPr id="217" name="n_2mainValue【一般廃棄物処理施設】&#10;有形固定資産減価償却率">
          <a:extLst>
            <a:ext uri="{FF2B5EF4-FFF2-40B4-BE49-F238E27FC236}">
              <a16:creationId xmlns:a16="http://schemas.microsoft.com/office/drawing/2014/main" id="{00000000-0008-0000-0200-0000D9000000}"/>
            </a:ext>
          </a:extLst>
        </xdr:cNvPr>
        <xdr:cNvSpPr txBox="1"/>
      </xdr:nvSpPr>
      <xdr:spPr>
        <a:xfrm>
          <a:off x="14389744" y="58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18" name="正方形/長方形 217">
          <a:extLst>
            <a:ext uri="{FF2B5EF4-FFF2-40B4-BE49-F238E27FC236}">
              <a16:creationId xmlns:a16="http://schemas.microsoft.com/office/drawing/2014/main" id="{00000000-0008-0000-0200-0000DA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19" name="正方形/長方形 218">
          <a:extLst>
            <a:ext uri="{FF2B5EF4-FFF2-40B4-BE49-F238E27FC236}">
              <a16:creationId xmlns:a16="http://schemas.microsoft.com/office/drawing/2014/main" id="{00000000-0008-0000-0200-0000DB00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20" name="正方形/長方形 219">
          <a:extLst>
            <a:ext uri="{FF2B5EF4-FFF2-40B4-BE49-F238E27FC236}">
              <a16:creationId xmlns:a16="http://schemas.microsoft.com/office/drawing/2014/main" id="{00000000-0008-0000-0200-0000DC00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21" name="正方形/長方形 220">
          <a:extLst>
            <a:ext uri="{FF2B5EF4-FFF2-40B4-BE49-F238E27FC236}">
              <a16:creationId xmlns:a16="http://schemas.microsoft.com/office/drawing/2014/main" id="{00000000-0008-0000-0200-0000DD00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40" name="【一般廃棄物処理施設】&#10;一人当たり有形固定資産（償却資産）額グラフ枠">
          <a:extLst>
            <a:ext uri="{FF2B5EF4-FFF2-40B4-BE49-F238E27FC236}">
              <a16:creationId xmlns:a16="http://schemas.microsoft.com/office/drawing/2014/main" id="{00000000-0008-0000-0200-0000F000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242" name="【一般廃棄物処理施設】&#10;一人当たり有形固定資産（償却資産）額最小値テキスト">
          <a:extLst>
            <a:ext uri="{FF2B5EF4-FFF2-40B4-BE49-F238E27FC236}">
              <a16:creationId xmlns:a16="http://schemas.microsoft.com/office/drawing/2014/main" id="{00000000-0008-0000-0200-0000F2000000}"/>
            </a:ext>
          </a:extLst>
        </xdr:cNvPr>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244" name="【一般廃棄物処理施設】&#10;一人当たり有形固定資産（償却資産）額最大値テキスト">
          <a:extLst>
            <a:ext uri="{FF2B5EF4-FFF2-40B4-BE49-F238E27FC236}">
              <a16:creationId xmlns:a16="http://schemas.microsoft.com/office/drawing/2014/main" id="{00000000-0008-0000-0200-0000F4000000}"/>
            </a:ext>
          </a:extLst>
        </xdr:cNvPr>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113926</xdr:rowOff>
    </xdr:from>
    <xdr:ext cx="599010" cy="259045"/>
    <xdr:sp macro="" textlink="">
      <xdr:nvSpPr>
        <xdr:cNvPr id="246" name="【一般廃棄物処理施設】&#10;一人当たり有形固定資産（償却資産）額平均値テキスト">
          <a:extLst>
            <a:ext uri="{FF2B5EF4-FFF2-40B4-BE49-F238E27FC236}">
              <a16:creationId xmlns:a16="http://schemas.microsoft.com/office/drawing/2014/main" id="{00000000-0008-0000-0200-0000F6000000}"/>
            </a:ext>
          </a:extLst>
        </xdr:cNvPr>
        <xdr:cNvSpPr txBox="1"/>
      </xdr:nvSpPr>
      <xdr:spPr>
        <a:xfrm>
          <a:off x="22199600" y="69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247" name="フローチャート: 判断 246">
          <a:extLst>
            <a:ext uri="{FF2B5EF4-FFF2-40B4-BE49-F238E27FC236}">
              <a16:creationId xmlns:a16="http://schemas.microsoft.com/office/drawing/2014/main" id="{00000000-0008-0000-0200-0000F7000000}"/>
            </a:ext>
          </a:extLst>
        </xdr:cNvPr>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248" name="フローチャート: 判断 247">
          <a:extLst>
            <a:ext uri="{FF2B5EF4-FFF2-40B4-BE49-F238E27FC236}">
              <a16:creationId xmlns:a16="http://schemas.microsoft.com/office/drawing/2014/main" id="{00000000-0008-0000-0200-0000F8000000}"/>
            </a:ext>
          </a:extLst>
        </xdr:cNvPr>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99934</xdr:rowOff>
    </xdr:from>
    <xdr:ext cx="599010" cy="259045"/>
    <xdr:sp macro="" textlink="">
      <xdr:nvSpPr>
        <xdr:cNvPr id="249" name="n_1aveValue【一般廃棄物処理施設】&#10;一人当たり有形固定資産（償却資産）額">
          <a:extLst>
            <a:ext uri="{FF2B5EF4-FFF2-40B4-BE49-F238E27FC236}">
              <a16:creationId xmlns:a16="http://schemas.microsoft.com/office/drawing/2014/main" id="{00000000-0008-0000-0200-0000F9000000}"/>
            </a:ext>
          </a:extLst>
        </xdr:cNvPr>
        <xdr:cNvSpPr txBox="1"/>
      </xdr:nvSpPr>
      <xdr:spPr>
        <a:xfrm>
          <a:off x="21011095" y="678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94276</xdr:rowOff>
    </xdr:from>
    <xdr:to>
      <xdr:col>107</xdr:col>
      <xdr:colOff>101600</xdr:colOff>
      <xdr:row>41</xdr:row>
      <xdr:rowOff>24426</xdr:rowOff>
    </xdr:to>
    <xdr:sp macro="" textlink="">
      <xdr:nvSpPr>
        <xdr:cNvPr id="250" name="フローチャート: 判断 249">
          <a:extLst>
            <a:ext uri="{FF2B5EF4-FFF2-40B4-BE49-F238E27FC236}">
              <a16:creationId xmlns:a16="http://schemas.microsoft.com/office/drawing/2014/main" id="{00000000-0008-0000-0200-0000FA000000}"/>
            </a:ext>
          </a:extLst>
        </xdr:cNvPr>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40953</xdr:rowOff>
    </xdr:from>
    <xdr:ext cx="599010" cy="259045"/>
    <xdr:sp macro="" textlink="">
      <xdr:nvSpPr>
        <xdr:cNvPr id="251" name="n_2aveValue【一般廃棄物処理施設】&#10;一人当たり有形固定資産（償却資産）額">
          <a:extLst>
            <a:ext uri="{FF2B5EF4-FFF2-40B4-BE49-F238E27FC236}">
              <a16:creationId xmlns:a16="http://schemas.microsoft.com/office/drawing/2014/main" id="{00000000-0008-0000-0200-0000FB000000}"/>
            </a:ext>
          </a:extLst>
        </xdr:cNvPr>
        <xdr:cNvSpPr txBox="1"/>
      </xdr:nvSpPr>
      <xdr:spPr>
        <a:xfrm>
          <a:off x="20134795" y="672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101957</xdr:rowOff>
    </xdr:from>
    <xdr:to>
      <xdr:col>102</xdr:col>
      <xdr:colOff>165100</xdr:colOff>
      <xdr:row>41</xdr:row>
      <xdr:rowOff>32107</xdr:rowOff>
    </xdr:to>
    <xdr:sp macro="" textlink="">
      <xdr:nvSpPr>
        <xdr:cNvPr id="252" name="フローチャート: 判断 251">
          <a:extLst>
            <a:ext uri="{FF2B5EF4-FFF2-40B4-BE49-F238E27FC236}">
              <a16:creationId xmlns:a16="http://schemas.microsoft.com/office/drawing/2014/main" id="{00000000-0008-0000-0200-0000FC000000}"/>
            </a:ext>
          </a:extLst>
        </xdr:cNvPr>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48634</xdr:rowOff>
    </xdr:from>
    <xdr:ext cx="599010" cy="259045"/>
    <xdr:sp macro="" textlink="">
      <xdr:nvSpPr>
        <xdr:cNvPr id="253" name="n_3aveValue【一般廃棄物処理施設】&#10;一人当たり有形固定資産（償却資産）額">
          <a:extLst>
            <a:ext uri="{FF2B5EF4-FFF2-40B4-BE49-F238E27FC236}">
              <a16:creationId xmlns:a16="http://schemas.microsoft.com/office/drawing/2014/main" id="{00000000-0008-0000-0200-0000FD000000}"/>
            </a:ext>
          </a:extLst>
        </xdr:cNvPr>
        <xdr:cNvSpPr txBox="1"/>
      </xdr:nvSpPr>
      <xdr:spPr>
        <a:xfrm>
          <a:off x="19245795" y="67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16279</xdr:rowOff>
    </xdr:from>
    <xdr:to>
      <xdr:col>107</xdr:col>
      <xdr:colOff>101600</xdr:colOff>
      <xdr:row>41</xdr:row>
      <xdr:rowOff>117879</xdr:rowOff>
    </xdr:to>
    <xdr:sp macro="" textlink="">
      <xdr:nvSpPr>
        <xdr:cNvPr id="259" name="楕円 258">
          <a:extLst>
            <a:ext uri="{FF2B5EF4-FFF2-40B4-BE49-F238E27FC236}">
              <a16:creationId xmlns:a16="http://schemas.microsoft.com/office/drawing/2014/main" id="{00000000-0008-0000-0200-000003010000}"/>
            </a:ext>
          </a:extLst>
        </xdr:cNvPr>
        <xdr:cNvSpPr/>
      </xdr:nvSpPr>
      <xdr:spPr>
        <a:xfrm>
          <a:off x="20383500" y="704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41</xdr:row>
      <xdr:rowOff>109006</xdr:rowOff>
    </xdr:from>
    <xdr:ext cx="599010" cy="259045"/>
    <xdr:sp macro="" textlink="">
      <xdr:nvSpPr>
        <xdr:cNvPr id="260" name="n_2mainValue【一般廃棄物処理施設】&#10;一人当たり有形固定資産（償却資産）額">
          <a:extLst>
            <a:ext uri="{FF2B5EF4-FFF2-40B4-BE49-F238E27FC236}">
              <a16:creationId xmlns:a16="http://schemas.microsoft.com/office/drawing/2014/main" id="{00000000-0008-0000-0200-000004010000}"/>
            </a:ext>
          </a:extLst>
        </xdr:cNvPr>
        <xdr:cNvSpPr txBox="1"/>
      </xdr:nvSpPr>
      <xdr:spPr>
        <a:xfrm>
          <a:off x="20134795" y="713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99" name="直線コネクタ 298">
          <a:extLst>
            <a:ext uri="{FF2B5EF4-FFF2-40B4-BE49-F238E27FC236}">
              <a16:creationId xmlns:a16="http://schemas.microsoft.com/office/drawing/2014/main" id="{00000000-0008-0000-0200-00002B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01" name="【消防施設】&#10;有形固定資産減価償却率グラフ枠">
          <a:extLst>
            <a:ext uri="{FF2B5EF4-FFF2-40B4-BE49-F238E27FC236}">
              <a16:creationId xmlns:a16="http://schemas.microsoft.com/office/drawing/2014/main" id="{00000000-0008-0000-0200-00002D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303" name="【消防施設】&#10;有形固定資産減価償却率最小値テキスト">
          <a:extLst>
            <a:ext uri="{FF2B5EF4-FFF2-40B4-BE49-F238E27FC236}">
              <a16:creationId xmlns:a16="http://schemas.microsoft.com/office/drawing/2014/main" id="{00000000-0008-0000-0200-00002F010000}"/>
            </a:ext>
          </a:extLst>
        </xdr:cNvPr>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05" name="【消防施設】&#10;有形固定資産減価償却率最大値テキスト">
          <a:extLst>
            <a:ext uri="{FF2B5EF4-FFF2-40B4-BE49-F238E27FC236}">
              <a16:creationId xmlns:a16="http://schemas.microsoft.com/office/drawing/2014/main" id="{00000000-0008-0000-0200-00003101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138809</xdr:rowOff>
    </xdr:from>
    <xdr:ext cx="405111" cy="259045"/>
    <xdr:sp macro="" textlink="">
      <xdr:nvSpPr>
        <xdr:cNvPr id="307" name="【消防施設】&#10;有形固定資産減価償却率平均値テキスト">
          <a:extLst>
            <a:ext uri="{FF2B5EF4-FFF2-40B4-BE49-F238E27FC236}">
              <a16:creationId xmlns:a16="http://schemas.microsoft.com/office/drawing/2014/main" id="{00000000-0008-0000-0200-000033010000}"/>
            </a:ext>
          </a:extLst>
        </xdr:cNvPr>
        <xdr:cNvSpPr txBox="1"/>
      </xdr:nvSpPr>
      <xdr:spPr>
        <a:xfrm>
          <a:off x="16357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308" name="フローチャート: 判断 307">
          <a:extLst>
            <a:ext uri="{FF2B5EF4-FFF2-40B4-BE49-F238E27FC236}">
              <a16:creationId xmlns:a16="http://schemas.microsoft.com/office/drawing/2014/main" id="{00000000-0008-0000-0200-000034010000}"/>
            </a:ext>
          </a:extLst>
        </xdr:cNvPr>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309" name="フローチャート: 判断 308">
          <a:extLst>
            <a:ext uri="{FF2B5EF4-FFF2-40B4-BE49-F238E27FC236}">
              <a16:creationId xmlns:a16="http://schemas.microsoft.com/office/drawing/2014/main" id="{00000000-0008-0000-0200-000035010000}"/>
            </a:ext>
          </a:extLst>
        </xdr:cNvPr>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120848</xdr:rowOff>
    </xdr:from>
    <xdr:ext cx="405111" cy="259045"/>
    <xdr:sp macro="" textlink="">
      <xdr:nvSpPr>
        <xdr:cNvPr id="310" name="n_1aveValue【消防施設】&#10;有形固定資産減価償却率">
          <a:extLst>
            <a:ext uri="{FF2B5EF4-FFF2-40B4-BE49-F238E27FC236}">
              <a16:creationId xmlns:a16="http://schemas.microsoft.com/office/drawing/2014/main" id="{00000000-0008-0000-0200-000036010000}"/>
            </a:ext>
          </a:extLst>
        </xdr:cNvPr>
        <xdr:cNvSpPr txBox="1"/>
      </xdr:nvSpPr>
      <xdr:spPr>
        <a:xfrm>
          <a:off x="15266044" y="1400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311" name="フローチャート: 判断 310">
          <a:extLst>
            <a:ext uri="{FF2B5EF4-FFF2-40B4-BE49-F238E27FC236}">
              <a16:creationId xmlns:a16="http://schemas.microsoft.com/office/drawing/2014/main" id="{00000000-0008-0000-0200-000037010000}"/>
            </a:ext>
          </a:extLst>
        </xdr:cNvPr>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75128</xdr:rowOff>
    </xdr:from>
    <xdr:ext cx="405111" cy="259045"/>
    <xdr:sp macro="" textlink="">
      <xdr:nvSpPr>
        <xdr:cNvPr id="312" name="n_2aveValue【消防施設】&#10;有形固定資産減価償却率">
          <a:extLst>
            <a:ext uri="{FF2B5EF4-FFF2-40B4-BE49-F238E27FC236}">
              <a16:creationId xmlns:a16="http://schemas.microsoft.com/office/drawing/2014/main" id="{00000000-0008-0000-0200-000038010000}"/>
            </a:ext>
          </a:extLst>
        </xdr:cNvPr>
        <xdr:cNvSpPr txBox="1"/>
      </xdr:nvSpPr>
      <xdr:spPr>
        <a:xfrm>
          <a:off x="14389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122827</xdr:rowOff>
    </xdr:from>
    <xdr:to>
      <xdr:col>72</xdr:col>
      <xdr:colOff>38100</xdr:colOff>
      <xdr:row>81</xdr:row>
      <xdr:rowOff>52977</xdr:rowOff>
    </xdr:to>
    <xdr:sp macro="" textlink="">
      <xdr:nvSpPr>
        <xdr:cNvPr id="313" name="フローチャート: 判断 312">
          <a:extLst>
            <a:ext uri="{FF2B5EF4-FFF2-40B4-BE49-F238E27FC236}">
              <a16:creationId xmlns:a16="http://schemas.microsoft.com/office/drawing/2014/main" id="{00000000-0008-0000-0200-000039010000}"/>
            </a:ext>
          </a:extLst>
        </xdr:cNvPr>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69504</xdr:rowOff>
    </xdr:from>
    <xdr:ext cx="405111" cy="259045"/>
    <xdr:sp macro="" textlink="">
      <xdr:nvSpPr>
        <xdr:cNvPr id="314" name="n_3aveValue【消防施設】&#10;有形固定資産減価償却率">
          <a:extLst>
            <a:ext uri="{FF2B5EF4-FFF2-40B4-BE49-F238E27FC236}">
              <a16:creationId xmlns:a16="http://schemas.microsoft.com/office/drawing/2014/main" id="{00000000-0008-0000-0200-00003A010000}"/>
            </a:ext>
          </a:extLst>
        </xdr:cNvPr>
        <xdr:cNvSpPr txBox="1"/>
      </xdr:nvSpPr>
      <xdr:spPr>
        <a:xfrm>
          <a:off x="13500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6894</xdr:rowOff>
    </xdr:from>
    <xdr:to>
      <xdr:col>85</xdr:col>
      <xdr:colOff>177800</xdr:colOff>
      <xdr:row>80</xdr:row>
      <xdr:rowOff>108494</xdr:rowOff>
    </xdr:to>
    <xdr:sp macro="" textlink="">
      <xdr:nvSpPr>
        <xdr:cNvPr id="320" name="楕円 319">
          <a:extLst>
            <a:ext uri="{FF2B5EF4-FFF2-40B4-BE49-F238E27FC236}">
              <a16:creationId xmlns:a16="http://schemas.microsoft.com/office/drawing/2014/main" id="{00000000-0008-0000-0200-000040010000}"/>
            </a:ext>
          </a:extLst>
        </xdr:cNvPr>
        <xdr:cNvSpPr/>
      </xdr:nvSpPr>
      <xdr:spPr>
        <a:xfrm>
          <a:off x="16268700" y="1372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29771</xdr:rowOff>
    </xdr:from>
    <xdr:ext cx="405111" cy="259045"/>
    <xdr:sp macro="" textlink="">
      <xdr:nvSpPr>
        <xdr:cNvPr id="321" name="【消防施設】&#10;有形固定資産減価償却率該当値テキスト">
          <a:extLst>
            <a:ext uri="{FF2B5EF4-FFF2-40B4-BE49-F238E27FC236}">
              <a16:creationId xmlns:a16="http://schemas.microsoft.com/office/drawing/2014/main" id="{00000000-0008-0000-0200-000041010000}"/>
            </a:ext>
          </a:extLst>
        </xdr:cNvPr>
        <xdr:cNvSpPr txBox="1"/>
      </xdr:nvSpPr>
      <xdr:spPr>
        <a:xfrm>
          <a:off x="16357600" y="1357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31387</xdr:rowOff>
    </xdr:from>
    <xdr:to>
      <xdr:col>81</xdr:col>
      <xdr:colOff>101600</xdr:colOff>
      <xdr:row>80</xdr:row>
      <xdr:rowOff>132987</xdr:rowOff>
    </xdr:to>
    <xdr:sp macro="" textlink="">
      <xdr:nvSpPr>
        <xdr:cNvPr id="322" name="楕円 321">
          <a:extLst>
            <a:ext uri="{FF2B5EF4-FFF2-40B4-BE49-F238E27FC236}">
              <a16:creationId xmlns:a16="http://schemas.microsoft.com/office/drawing/2014/main" id="{00000000-0008-0000-0200-000042010000}"/>
            </a:ext>
          </a:extLst>
        </xdr:cNvPr>
        <xdr:cNvSpPr/>
      </xdr:nvSpPr>
      <xdr:spPr>
        <a:xfrm>
          <a:off x="15430500" y="1374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57694</xdr:rowOff>
    </xdr:from>
    <xdr:to>
      <xdr:col>85</xdr:col>
      <xdr:colOff>127000</xdr:colOff>
      <xdr:row>80</xdr:row>
      <xdr:rowOff>82187</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flipV="1">
          <a:off x="15481300" y="1377369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78739</xdr:rowOff>
    </xdr:from>
    <xdr:to>
      <xdr:col>76</xdr:col>
      <xdr:colOff>165100</xdr:colOff>
      <xdr:row>81</xdr:row>
      <xdr:rowOff>8889</xdr:rowOff>
    </xdr:to>
    <xdr:sp macro="" textlink="">
      <xdr:nvSpPr>
        <xdr:cNvPr id="324" name="楕円 323">
          <a:extLst>
            <a:ext uri="{FF2B5EF4-FFF2-40B4-BE49-F238E27FC236}">
              <a16:creationId xmlns:a16="http://schemas.microsoft.com/office/drawing/2014/main" id="{00000000-0008-0000-0200-000044010000}"/>
            </a:ext>
          </a:extLst>
        </xdr:cNvPr>
        <xdr:cNvSpPr/>
      </xdr:nvSpPr>
      <xdr:spPr>
        <a:xfrm>
          <a:off x="14541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82187</xdr:rowOff>
    </xdr:from>
    <xdr:to>
      <xdr:col>81</xdr:col>
      <xdr:colOff>50800</xdr:colOff>
      <xdr:row>80</xdr:row>
      <xdr:rowOff>129539</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flipV="1">
          <a:off x="14592300" y="13798187"/>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149514</xdr:rowOff>
    </xdr:from>
    <xdr:ext cx="405111" cy="259045"/>
    <xdr:sp macro="" textlink="">
      <xdr:nvSpPr>
        <xdr:cNvPr id="326" name="n_1mainValue【消防施設】&#10;有形固定資産減価償却率">
          <a:extLst>
            <a:ext uri="{FF2B5EF4-FFF2-40B4-BE49-F238E27FC236}">
              <a16:creationId xmlns:a16="http://schemas.microsoft.com/office/drawing/2014/main" id="{00000000-0008-0000-0200-000046010000}"/>
            </a:ext>
          </a:extLst>
        </xdr:cNvPr>
        <xdr:cNvSpPr txBox="1"/>
      </xdr:nvSpPr>
      <xdr:spPr>
        <a:xfrm>
          <a:off x="15266044" y="1352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25416</xdr:rowOff>
    </xdr:from>
    <xdr:ext cx="405111" cy="259045"/>
    <xdr:sp macro="" textlink="">
      <xdr:nvSpPr>
        <xdr:cNvPr id="327" name="n_2mainValue【消防施設】&#10;有形固定資産減価償却率">
          <a:extLst>
            <a:ext uri="{FF2B5EF4-FFF2-40B4-BE49-F238E27FC236}">
              <a16:creationId xmlns:a16="http://schemas.microsoft.com/office/drawing/2014/main" id="{00000000-0008-0000-0200-000047010000}"/>
            </a:ext>
          </a:extLst>
        </xdr:cNvPr>
        <xdr:cNvSpPr txBox="1"/>
      </xdr:nvSpPr>
      <xdr:spPr>
        <a:xfrm>
          <a:off x="14389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34" name="正方形/長方形 333">
          <a:extLst>
            <a:ext uri="{FF2B5EF4-FFF2-40B4-BE49-F238E27FC236}">
              <a16:creationId xmlns:a16="http://schemas.microsoft.com/office/drawing/2014/main" id="{00000000-0008-0000-0200-00004E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35" name="正方形/長方形 334">
          <a:extLst>
            <a:ext uri="{FF2B5EF4-FFF2-40B4-BE49-F238E27FC236}">
              <a16:creationId xmlns:a16="http://schemas.microsoft.com/office/drawing/2014/main" id="{00000000-0008-0000-0200-00004F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50" name="【消防施設】&#10;一人当たり面積グラフ枠">
          <a:extLst>
            <a:ext uri="{FF2B5EF4-FFF2-40B4-BE49-F238E27FC236}">
              <a16:creationId xmlns:a16="http://schemas.microsoft.com/office/drawing/2014/main" id="{00000000-0008-0000-0200-00005E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352" name="【消防施設】&#10;一人当たり面積最小値テキスト">
          <a:extLst>
            <a:ext uri="{FF2B5EF4-FFF2-40B4-BE49-F238E27FC236}">
              <a16:creationId xmlns:a16="http://schemas.microsoft.com/office/drawing/2014/main" id="{00000000-0008-0000-0200-000060010000}"/>
            </a:ext>
          </a:extLst>
        </xdr:cNvPr>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354" name="【消防施設】&#10;一人当たり面積最大値テキスト">
          <a:extLst>
            <a:ext uri="{FF2B5EF4-FFF2-40B4-BE49-F238E27FC236}">
              <a16:creationId xmlns:a16="http://schemas.microsoft.com/office/drawing/2014/main" id="{00000000-0008-0000-0200-000062010000}"/>
            </a:ext>
          </a:extLst>
        </xdr:cNvPr>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355" name="直線コネクタ 354">
          <a:extLst>
            <a:ext uri="{FF2B5EF4-FFF2-40B4-BE49-F238E27FC236}">
              <a16:creationId xmlns:a16="http://schemas.microsoft.com/office/drawing/2014/main" id="{00000000-0008-0000-0200-000063010000}"/>
            </a:ext>
          </a:extLst>
        </xdr:cNvPr>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142702</xdr:rowOff>
    </xdr:from>
    <xdr:ext cx="469744" cy="259045"/>
    <xdr:sp macro="" textlink="">
      <xdr:nvSpPr>
        <xdr:cNvPr id="356" name="【消防施設】&#10;一人当たり面積平均値テキスト">
          <a:extLst>
            <a:ext uri="{FF2B5EF4-FFF2-40B4-BE49-F238E27FC236}">
              <a16:creationId xmlns:a16="http://schemas.microsoft.com/office/drawing/2014/main" id="{00000000-0008-0000-0200-000064010000}"/>
            </a:ext>
          </a:extLst>
        </xdr:cNvPr>
        <xdr:cNvSpPr txBox="1"/>
      </xdr:nvSpPr>
      <xdr:spPr>
        <a:xfrm>
          <a:off x="22199600" y="14715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357" name="フローチャート: 判断 356">
          <a:extLst>
            <a:ext uri="{FF2B5EF4-FFF2-40B4-BE49-F238E27FC236}">
              <a16:creationId xmlns:a16="http://schemas.microsoft.com/office/drawing/2014/main" id="{00000000-0008-0000-0200-000065010000}"/>
            </a:ext>
          </a:extLst>
        </xdr:cNvPr>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358" name="フローチャート: 判断 357">
          <a:extLst>
            <a:ext uri="{FF2B5EF4-FFF2-40B4-BE49-F238E27FC236}">
              <a16:creationId xmlns:a16="http://schemas.microsoft.com/office/drawing/2014/main" id="{00000000-0008-0000-0200-000066010000}"/>
            </a:ext>
          </a:extLst>
        </xdr:cNvPr>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86313</xdr:rowOff>
    </xdr:from>
    <xdr:ext cx="469744" cy="259045"/>
    <xdr:sp macro="" textlink="">
      <xdr:nvSpPr>
        <xdr:cNvPr id="359" name="n_1aveValue【消防施設】&#10;一人当たり面積">
          <a:extLst>
            <a:ext uri="{FF2B5EF4-FFF2-40B4-BE49-F238E27FC236}">
              <a16:creationId xmlns:a16="http://schemas.microsoft.com/office/drawing/2014/main" id="{00000000-0008-0000-0200-000067010000}"/>
            </a:ext>
          </a:extLst>
        </xdr:cNvPr>
        <xdr:cNvSpPr txBox="1"/>
      </xdr:nvSpPr>
      <xdr:spPr>
        <a:xfrm>
          <a:off x="21075727" y="1483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360" name="フローチャート: 判断 359">
          <a:extLst>
            <a:ext uri="{FF2B5EF4-FFF2-40B4-BE49-F238E27FC236}">
              <a16:creationId xmlns:a16="http://schemas.microsoft.com/office/drawing/2014/main" id="{00000000-0008-0000-0200-000068010000}"/>
            </a:ext>
          </a:extLst>
        </xdr:cNvPr>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83647</xdr:rowOff>
    </xdr:from>
    <xdr:ext cx="469744" cy="259045"/>
    <xdr:sp macro="" textlink="">
      <xdr:nvSpPr>
        <xdr:cNvPr id="361" name="n_2aveValue【消防施設】&#10;一人当たり面積">
          <a:extLst>
            <a:ext uri="{FF2B5EF4-FFF2-40B4-BE49-F238E27FC236}">
              <a16:creationId xmlns:a16="http://schemas.microsoft.com/office/drawing/2014/main" id="{00000000-0008-0000-0200-000069010000}"/>
            </a:ext>
          </a:extLst>
        </xdr:cNvPr>
        <xdr:cNvSpPr txBox="1"/>
      </xdr:nvSpPr>
      <xdr:spPr>
        <a:xfrm>
          <a:off x="20199427" y="1482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5398</xdr:rowOff>
    </xdr:from>
    <xdr:to>
      <xdr:col>102</xdr:col>
      <xdr:colOff>165100</xdr:colOff>
      <xdr:row>86</xdr:row>
      <xdr:rowOff>106998</xdr:rowOff>
    </xdr:to>
    <xdr:sp macro="" textlink="">
      <xdr:nvSpPr>
        <xdr:cNvPr id="362" name="フローチャート: 判断 361">
          <a:extLst>
            <a:ext uri="{FF2B5EF4-FFF2-40B4-BE49-F238E27FC236}">
              <a16:creationId xmlns:a16="http://schemas.microsoft.com/office/drawing/2014/main" id="{00000000-0008-0000-0200-00006A010000}"/>
            </a:ext>
          </a:extLst>
        </xdr:cNvPr>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123525</xdr:rowOff>
    </xdr:from>
    <xdr:ext cx="469744" cy="259045"/>
    <xdr:sp macro="" textlink="">
      <xdr:nvSpPr>
        <xdr:cNvPr id="363" name="n_3aveValue【消防施設】&#10;一人当たり面積">
          <a:extLst>
            <a:ext uri="{FF2B5EF4-FFF2-40B4-BE49-F238E27FC236}">
              <a16:creationId xmlns:a16="http://schemas.microsoft.com/office/drawing/2014/main" id="{00000000-0008-0000-0200-00006B010000}"/>
            </a:ext>
          </a:extLst>
        </xdr:cNvPr>
        <xdr:cNvSpPr txBox="1"/>
      </xdr:nvSpPr>
      <xdr:spPr>
        <a:xfrm>
          <a:off x="19310427" y="145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90742</xdr:rowOff>
    </xdr:from>
    <xdr:to>
      <xdr:col>116</xdr:col>
      <xdr:colOff>114300</xdr:colOff>
      <xdr:row>86</xdr:row>
      <xdr:rowOff>20892</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22110700" y="1466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113619</xdr:rowOff>
    </xdr:from>
    <xdr:ext cx="469744" cy="259045"/>
    <xdr:sp macro="" textlink="">
      <xdr:nvSpPr>
        <xdr:cNvPr id="370" name="【消防施設】&#10;一人当たり面積該当値テキスト">
          <a:extLst>
            <a:ext uri="{FF2B5EF4-FFF2-40B4-BE49-F238E27FC236}">
              <a16:creationId xmlns:a16="http://schemas.microsoft.com/office/drawing/2014/main" id="{00000000-0008-0000-0200-000072010000}"/>
            </a:ext>
          </a:extLst>
        </xdr:cNvPr>
        <xdr:cNvSpPr txBox="1"/>
      </xdr:nvSpPr>
      <xdr:spPr>
        <a:xfrm>
          <a:off x="22199600" y="14515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94932</xdr:rowOff>
    </xdr:from>
    <xdr:to>
      <xdr:col>112</xdr:col>
      <xdr:colOff>38100</xdr:colOff>
      <xdr:row>86</xdr:row>
      <xdr:rowOff>25082</xdr:rowOff>
    </xdr:to>
    <xdr:sp macro="" textlink="">
      <xdr:nvSpPr>
        <xdr:cNvPr id="371" name="楕円 370">
          <a:extLst>
            <a:ext uri="{FF2B5EF4-FFF2-40B4-BE49-F238E27FC236}">
              <a16:creationId xmlns:a16="http://schemas.microsoft.com/office/drawing/2014/main" id="{00000000-0008-0000-0200-000073010000}"/>
            </a:ext>
          </a:extLst>
        </xdr:cNvPr>
        <xdr:cNvSpPr/>
      </xdr:nvSpPr>
      <xdr:spPr>
        <a:xfrm>
          <a:off x="21272500" y="1466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141542</xdr:rowOff>
    </xdr:from>
    <xdr:to>
      <xdr:col>116</xdr:col>
      <xdr:colOff>63500</xdr:colOff>
      <xdr:row>85</xdr:row>
      <xdr:rowOff>145732</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flipV="1">
          <a:off x="21323300" y="14714792"/>
          <a:ext cx="8382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90551</xdr:rowOff>
    </xdr:from>
    <xdr:to>
      <xdr:col>107</xdr:col>
      <xdr:colOff>101600</xdr:colOff>
      <xdr:row>84</xdr:row>
      <xdr:rowOff>20701</xdr:rowOff>
    </xdr:to>
    <xdr:sp macro="" textlink="">
      <xdr:nvSpPr>
        <xdr:cNvPr id="373" name="楕円 372">
          <a:extLst>
            <a:ext uri="{FF2B5EF4-FFF2-40B4-BE49-F238E27FC236}">
              <a16:creationId xmlns:a16="http://schemas.microsoft.com/office/drawing/2014/main" id="{00000000-0008-0000-0200-000075010000}"/>
            </a:ext>
          </a:extLst>
        </xdr:cNvPr>
        <xdr:cNvSpPr/>
      </xdr:nvSpPr>
      <xdr:spPr>
        <a:xfrm>
          <a:off x="20383500" y="1432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141351</xdr:rowOff>
    </xdr:from>
    <xdr:to>
      <xdr:col>111</xdr:col>
      <xdr:colOff>177800</xdr:colOff>
      <xdr:row>85</xdr:row>
      <xdr:rowOff>145732</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20434300" y="14371701"/>
          <a:ext cx="889000" cy="34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41609</xdr:rowOff>
    </xdr:from>
    <xdr:ext cx="469744" cy="259045"/>
    <xdr:sp macro="" textlink="">
      <xdr:nvSpPr>
        <xdr:cNvPr id="375" name="n_1mainValue【消防施設】&#10;一人当たり面積">
          <a:extLst>
            <a:ext uri="{FF2B5EF4-FFF2-40B4-BE49-F238E27FC236}">
              <a16:creationId xmlns:a16="http://schemas.microsoft.com/office/drawing/2014/main" id="{00000000-0008-0000-0200-000077010000}"/>
            </a:ext>
          </a:extLst>
        </xdr:cNvPr>
        <xdr:cNvSpPr txBox="1"/>
      </xdr:nvSpPr>
      <xdr:spPr>
        <a:xfrm>
          <a:off x="21075727" y="14443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37228</xdr:rowOff>
    </xdr:from>
    <xdr:ext cx="469744" cy="259045"/>
    <xdr:sp macro="" textlink="">
      <xdr:nvSpPr>
        <xdr:cNvPr id="376" name="n_2mainValue【消防施設】&#10;一人当たり面積">
          <a:extLst>
            <a:ext uri="{FF2B5EF4-FFF2-40B4-BE49-F238E27FC236}">
              <a16:creationId xmlns:a16="http://schemas.microsoft.com/office/drawing/2014/main" id="{00000000-0008-0000-0200-000078010000}"/>
            </a:ext>
          </a:extLst>
        </xdr:cNvPr>
        <xdr:cNvSpPr txBox="1"/>
      </xdr:nvSpPr>
      <xdr:spPr>
        <a:xfrm>
          <a:off x="20199427" y="1409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99" name="【庁舎】&#10;有形固定資産減価償却率グラフ枠">
          <a:extLst>
            <a:ext uri="{FF2B5EF4-FFF2-40B4-BE49-F238E27FC236}">
              <a16:creationId xmlns:a16="http://schemas.microsoft.com/office/drawing/2014/main" id="{00000000-0008-0000-0200-00008F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401" name="【庁舎】&#10;有形固定資産減価償却率最小値テキスト">
          <a:extLst>
            <a:ext uri="{FF2B5EF4-FFF2-40B4-BE49-F238E27FC236}">
              <a16:creationId xmlns:a16="http://schemas.microsoft.com/office/drawing/2014/main" id="{00000000-0008-0000-0200-000091010000}"/>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403" name="【庁舎】&#10;有形固定資産減価償却率最大値テキスト">
          <a:extLst>
            <a:ext uri="{FF2B5EF4-FFF2-40B4-BE49-F238E27FC236}">
              <a16:creationId xmlns:a16="http://schemas.microsoft.com/office/drawing/2014/main" id="{00000000-0008-0000-0200-000093010000}"/>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405" name="【庁舎】&#10;有形固定資産減価償却率平均値テキスト">
          <a:extLst>
            <a:ext uri="{FF2B5EF4-FFF2-40B4-BE49-F238E27FC236}">
              <a16:creationId xmlns:a16="http://schemas.microsoft.com/office/drawing/2014/main" id="{00000000-0008-0000-0200-000095010000}"/>
            </a:ext>
          </a:extLst>
        </xdr:cNvPr>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406" name="フローチャート: 判断 405">
          <a:extLst>
            <a:ext uri="{FF2B5EF4-FFF2-40B4-BE49-F238E27FC236}">
              <a16:creationId xmlns:a16="http://schemas.microsoft.com/office/drawing/2014/main" id="{00000000-0008-0000-0200-000096010000}"/>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407" name="フローチャート: 判断 406">
          <a:extLst>
            <a:ext uri="{FF2B5EF4-FFF2-40B4-BE49-F238E27FC236}">
              <a16:creationId xmlns:a16="http://schemas.microsoft.com/office/drawing/2014/main" id="{00000000-0008-0000-0200-000097010000}"/>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104157</xdr:rowOff>
    </xdr:from>
    <xdr:ext cx="405111" cy="259045"/>
    <xdr:sp macro="" textlink="">
      <xdr:nvSpPr>
        <xdr:cNvPr id="408" name="n_1aveValue【庁舎】&#10;有形固定資産減価償却率">
          <a:extLst>
            <a:ext uri="{FF2B5EF4-FFF2-40B4-BE49-F238E27FC236}">
              <a16:creationId xmlns:a16="http://schemas.microsoft.com/office/drawing/2014/main" id="{00000000-0008-0000-0200-000098010000}"/>
            </a:ext>
          </a:extLst>
        </xdr:cNvPr>
        <xdr:cNvSpPr txBox="1"/>
      </xdr:nvSpPr>
      <xdr:spPr>
        <a:xfrm>
          <a:off x="152660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409" name="フローチャート: 判断 408">
          <a:extLst>
            <a:ext uri="{FF2B5EF4-FFF2-40B4-BE49-F238E27FC236}">
              <a16:creationId xmlns:a16="http://schemas.microsoft.com/office/drawing/2014/main" id="{00000000-0008-0000-0200-000099010000}"/>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99077</xdr:rowOff>
    </xdr:from>
    <xdr:ext cx="405111" cy="259045"/>
    <xdr:sp macro="" textlink="">
      <xdr:nvSpPr>
        <xdr:cNvPr id="410" name="n_2aveValue【庁舎】&#10;有形固定資産減価償却率">
          <a:extLst>
            <a:ext uri="{FF2B5EF4-FFF2-40B4-BE49-F238E27FC236}">
              <a16:creationId xmlns:a16="http://schemas.microsoft.com/office/drawing/2014/main" id="{00000000-0008-0000-0200-00009A010000}"/>
            </a:ext>
          </a:extLst>
        </xdr:cNvPr>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156227</xdr:rowOff>
    </xdr:from>
    <xdr:ext cx="405111" cy="259045"/>
    <xdr:sp macro="" textlink="">
      <xdr:nvSpPr>
        <xdr:cNvPr id="412" name="n_3aveValue【庁舎】&#10;有形固定資産減価償却率">
          <a:extLst>
            <a:ext uri="{FF2B5EF4-FFF2-40B4-BE49-F238E27FC236}">
              <a16:creationId xmlns:a16="http://schemas.microsoft.com/office/drawing/2014/main" id="{00000000-0008-0000-0200-00009C010000}"/>
            </a:ext>
          </a:extLst>
        </xdr:cNvPr>
        <xdr:cNvSpPr txBox="1"/>
      </xdr:nvSpPr>
      <xdr:spPr>
        <a:xfrm>
          <a:off x="135007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7620</xdr:rowOff>
    </xdr:from>
    <xdr:to>
      <xdr:col>85</xdr:col>
      <xdr:colOff>177800</xdr:colOff>
      <xdr:row>103</xdr:row>
      <xdr:rowOff>109220</xdr:rowOff>
    </xdr:to>
    <xdr:sp macro="" textlink="">
      <xdr:nvSpPr>
        <xdr:cNvPr id="418" name="楕円 417">
          <a:extLst>
            <a:ext uri="{FF2B5EF4-FFF2-40B4-BE49-F238E27FC236}">
              <a16:creationId xmlns:a16="http://schemas.microsoft.com/office/drawing/2014/main" id="{00000000-0008-0000-0200-0000A2010000}"/>
            </a:ext>
          </a:extLst>
        </xdr:cNvPr>
        <xdr:cNvSpPr/>
      </xdr:nvSpPr>
      <xdr:spPr>
        <a:xfrm>
          <a:off x="16268700" y="1766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30497</xdr:rowOff>
    </xdr:from>
    <xdr:ext cx="405111" cy="259045"/>
    <xdr:sp macro="" textlink="">
      <xdr:nvSpPr>
        <xdr:cNvPr id="419" name="【庁舎】&#10;有形固定資産減価償却率該当値テキスト">
          <a:extLst>
            <a:ext uri="{FF2B5EF4-FFF2-40B4-BE49-F238E27FC236}">
              <a16:creationId xmlns:a16="http://schemas.microsoft.com/office/drawing/2014/main" id="{00000000-0008-0000-0200-0000A3010000}"/>
            </a:ext>
          </a:extLst>
        </xdr:cNvPr>
        <xdr:cNvSpPr txBox="1"/>
      </xdr:nvSpPr>
      <xdr:spPr>
        <a:xfrm>
          <a:off x="16357600" y="17518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29211</xdr:rowOff>
    </xdr:from>
    <xdr:to>
      <xdr:col>81</xdr:col>
      <xdr:colOff>101600</xdr:colOff>
      <xdr:row>103</xdr:row>
      <xdr:rowOff>130811</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154305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58420</xdr:rowOff>
    </xdr:from>
    <xdr:to>
      <xdr:col>85</xdr:col>
      <xdr:colOff>127000</xdr:colOff>
      <xdr:row>103</xdr:row>
      <xdr:rowOff>80011</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flipV="1">
          <a:off x="15481300" y="17717770"/>
          <a:ext cx="8382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29211</xdr:rowOff>
    </xdr:from>
    <xdr:to>
      <xdr:col>76</xdr:col>
      <xdr:colOff>165100</xdr:colOff>
      <xdr:row>103</xdr:row>
      <xdr:rowOff>130811</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145415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80011</xdr:rowOff>
    </xdr:from>
    <xdr:to>
      <xdr:col>81</xdr:col>
      <xdr:colOff>50800</xdr:colOff>
      <xdr:row>103</xdr:row>
      <xdr:rowOff>80011</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14592300" y="17739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147338</xdr:rowOff>
    </xdr:from>
    <xdr:ext cx="405111" cy="259045"/>
    <xdr:sp macro="" textlink="">
      <xdr:nvSpPr>
        <xdr:cNvPr id="424" name="n_1mainValue【庁舎】&#10;有形固定資産減価償却率">
          <a:extLst>
            <a:ext uri="{FF2B5EF4-FFF2-40B4-BE49-F238E27FC236}">
              <a16:creationId xmlns:a16="http://schemas.microsoft.com/office/drawing/2014/main" id="{00000000-0008-0000-0200-0000A8010000}"/>
            </a:ext>
          </a:extLst>
        </xdr:cNvPr>
        <xdr:cNvSpPr txBox="1"/>
      </xdr:nvSpPr>
      <xdr:spPr>
        <a:xfrm>
          <a:off x="152660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147338</xdr:rowOff>
    </xdr:from>
    <xdr:ext cx="405111" cy="259045"/>
    <xdr:sp macro="" textlink="">
      <xdr:nvSpPr>
        <xdr:cNvPr id="425" name="n_2mainValue【庁舎】&#10;有形固定資産減価償却率">
          <a:extLst>
            <a:ext uri="{FF2B5EF4-FFF2-40B4-BE49-F238E27FC236}">
              <a16:creationId xmlns:a16="http://schemas.microsoft.com/office/drawing/2014/main" id="{00000000-0008-0000-0200-0000A9010000}"/>
            </a:ext>
          </a:extLst>
        </xdr:cNvPr>
        <xdr:cNvSpPr txBox="1"/>
      </xdr:nvSpPr>
      <xdr:spPr>
        <a:xfrm>
          <a:off x="143897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26" name="正方形/長方形 425">
          <a:extLst>
            <a:ext uri="{FF2B5EF4-FFF2-40B4-BE49-F238E27FC236}">
              <a16:creationId xmlns:a16="http://schemas.microsoft.com/office/drawing/2014/main" id="{00000000-0008-0000-0200-0000AA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27" name="正方形/長方形 426">
          <a:extLst>
            <a:ext uri="{FF2B5EF4-FFF2-40B4-BE49-F238E27FC236}">
              <a16:creationId xmlns:a16="http://schemas.microsoft.com/office/drawing/2014/main" id="{00000000-0008-0000-0200-0000AB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28" name="正方形/長方形 427">
          <a:extLst>
            <a:ext uri="{FF2B5EF4-FFF2-40B4-BE49-F238E27FC236}">
              <a16:creationId xmlns:a16="http://schemas.microsoft.com/office/drawing/2014/main" id="{00000000-0008-0000-0200-0000AC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29" name="正方形/長方形 428">
          <a:extLst>
            <a:ext uri="{FF2B5EF4-FFF2-40B4-BE49-F238E27FC236}">
              <a16:creationId xmlns:a16="http://schemas.microsoft.com/office/drawing/2014/main" id="{00000000-0008-0000-0200-0000AD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48" name="【庁舎】&#10;一人当たり面積グラフ枠">
          <a:extLst>
            <a:ext uri="{FF2B5EF4-FFF2-40B4-BE49-F238E27FC236}">
              <a16:creationId xmlns:a16="http://schemas.microsoft.com/office/drawing/2014/main" id="{00000000-0008-0000-0200-0000C001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450" name="【庁舎】&#10;一人当たり面積最小値テキスト">
          <a:extLst>
            <a:ext uri="{FF2B5EF4-FFF2-40B4-BE49-F238E27FC236}">
              <a16:creationId xmlns:a16="http://schemas.microsoft.com/office/drawing/2014/main" id="{00000000-0008-0000-0200-0000C2010000}"/>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452" name="【庁舎】&#10;一人当たり面積最大値テキスト">
          <a:extLst>
            <a:ext uri="{FF2B5EF4-FFF2-40B4-BE49-F238E27FC236}">
              <a16:creationId xmlns:a16="http://schemas.microsoft.com/office/drawing/2014/main" id="{00000000-0008-0000-0200-0000C4010000}"/>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136669</xdr:rowOff>
    </xdr:from>
    <xdr:ext cx="469744" cy="259045"/>
    <xdr:sp macro="" textlink="">
      <xdr:nvSpPr>
        <xdr:cNvPr id="454" name="【庁舎】&#10;一人当たり面積平均値テキスト">
          <a:extLst>
            <a:ext uri="{FF2B5EF4-FFF2-40B4-BE49-F238E27FC236}">
              <a16:creationId xmlns:a16="http://schemas.microsoft.com/office/drawing/2014/main" id="{00000000-0008-0000-0200-0000C6010000}"/>
            </a:ext>
          </a:extLst>
        </xdr:cNvPr>
        <xdr:cNvSpPr txBox="1"/>
      </xdr:nvSpPr>
      <xdr:spPr>
        <a:xfrm>
          <a:off x="22199600" y="18138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455" name="フローチャート: 判断 454">
          <a:extLst>
            <a:ext uri="{FF2B5EF4-FFF2-40B4-BE49-F238E27FC236}">
              <a16:creationId xmlns:a16="http://schemas.microsoft.com/office/drawing/2014/main" id="{00000000-0008-0000-0200-0000C7010000}"/>
            </a:ext>
          </a:extLst>
        </xdr:cNvPr>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456" name="フローチャート: 判断 455">
          <a:extLst>
            <a:ext uri="{FF2B5EF4-FFF2-40B4-BE49-F238E27FC236}">
              <a16:creationId xmlns:a16="http://schemas.microsoft.com/office/drawing/2014/main" id="{00000000-0008-0000-0200-0000C8010000}"/>
            </a:ext>
          </a:extLst>
        </xdr:cNvPr>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59707</xdr:rowOff>
    </xdr:from>
    <xdr:ext cx="469744" cy="259045"/>
    <xdr:sp macro="" textlink="">
      <xdr:nvSpPr>
        <xdr:cNvPr id="457" name="n_1aveValue【庁舎】&#10;一人当たり面積">
          <a:extLst>
            <a:ext uri="{FF2B5EF4-FFF2-40B4-BE49-F238E27FC236}">
              <a16:creationId xmlns:a16="http://schemas.microsoft.com/office/drawing/2014/main" id="{00000000-0008-0000-0200-0000C9010000}"/>
            </a:ext>
          </a:extLst>
        </xdr:cNvPr>
        <xdr:cNvSpPr txBox="1"/>
      </xdr:nvSpPr>
      <xdr:spPr>
        <a:xfrm>
          <a:off x="210757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458" name="フローチャート: 判断 457">
          <a:extLst>
            <a:ext uri="{FF2B5EF4-FFF2-40B4-BE49-F238E27FC236}">
              <a16:creationId xmlns:a16="http://schemas.microsoft.com/office/drawing/2014/main" id="{00000000-0008-0000-0200-0000CA010000}"/>
            </a:ext>
          </a:extLst>
        </xdr:cNvPr>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28591</xdr:rowOff>
    </xdr:from>
    <xdr:ext cx="469744" cy="259045"/>
    <xdr:sp macro="" textlink="">
      <xdr:nvSpPr>
        <xdr:cNvPr id="459" name="n_2aveValue【庁舎】&#10;一人当たり面積">
          <a:extLst>
            <a:ext uri="{FF2B5EF4-FFF2-40B4-BE49-F238E27FC236}">
              <a16:creationId xmlns:a16="http://schemas.microsoft.com/office/drawing/2014/main" id="{00000000-0008-0000-0200-0000CB010000}"/>
            </a:ext>
          </a:extLst>
        </xdr:cNvPr>
        <xdr:cNvSpPr txBox="1"/>
      </xdr:nvSpPr>
      <xdr:spPr>
        <a:xfrm>
          <a:off x="20199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460" name="フローチャート: 判断 459">
          <a:extLst>
            <a:ext uri="{FF2B5EF4-FFF2-40B4-BE49-F238E27FC236}">
              <a16:creationId xmlns:a16="http://schemas.microsoft.com/office/drawing/2014/main" id="{00000000-0008-0000-0200-0000CC010000}"/>
            </a:ext>
          </a:extLst>
        </xdr:cNvPr>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76852</xdr:rowOff>
    </xdr:from>
    <xdr:ext cx="469744" cy="259045"/>
    <xdr:sp macro="" textlink="">
      <xdr:nvSpPr>
        <xdr:cNvPr id="461" name="n_3aveValue【庁舎】&#10;一人当たり面積">
          <a:extLst>
            <a:ext uri="{FF2B5EF4-FFF2-40B4-BE49-F238E27FC236}">
              <a16:creationId xmlns:a16="http://schemas.microsoft.com/office/drawing/2014/main" id="{00000000-0008-0000-0200-0000CD010000}"/>
            </a:ext>
          </a:extLst>
        </xdr:cNvPr>
        <xdr:cNvSpPr txBox="1"/>
      </xdr:nvSpPr>
      <xdr:spPr>
        <a:xfrm>
          <a:off x="19310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145414</xdr:rowOff>
    </xdr:from>
    <xdr:to>
      <xdr:col>116</xdr:col>
      <xdr:colOff>114300</xdr:colOff>
      <xdr:row>107</xdr:row>
      <xdr:rowOff>75564</xdr:rowOff>
    </xdr:to>
    <xdr:sp macro="" textlink="">
      <xdr:nvSpPr>
        <xdr:cNvPr id="467" name="楕円 466">
          <a:extLst>
            <a:ext uri="{FF2B5EF4-FFF2-40B4-BE49-F238E27FC236}">
              <a16:creationId xmlns:a16="http://schemas.microsoft.com/office/drawing/2014/main" id="{00000000-0008-0000-0200-0000D3010000}"/>
            </a:ext>
          </a:extLst>
        </xdr:cNvPr>
        <xdr:cNvSpPr/>
      </xdr:nvSpPr>
      <xdr:spPr>
        <a:xfrm>
          <a:off x="22110700" y="183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123841</xdr:rowOff>
    </xdr:from>
    <xdr:ext cx="469744" cy="259045"/>
    <xdr:sp macro="" textlink="">
      <xdr:nvSpPr>
        <xdr:cNvPr id="468" name="【庁舎】&#10;一人当たり面積該当値テキスト">
          <a:extLst>
            <a:ext uri="{FF2B5EF4-FFF2-40B4-BE49-F238E27FC236}">
              <a16:creationId xmlns:a16="http://schemas.microsoft.com/office/drawing/2014/main" id="{00000000-0008-0000-0200-0000D4010000}"/>
            </a:ext>
          </a:extLst>
        </xdr:cNvPr>
        <xdr:cNvSpPr txBox="1"/>
      </xdr:nvSpPr>
      <xdr:spPr>
        <a:xfrm>
          <a:off x="22199600" y="18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153797</xdr:rowOff>
    </xdr:from>
    <xdr:to>
      <xdr:col>112</xdr:col>
      <xdr:colOff>38100</xdr:colOff>
      <xdr:row>107</xdr:row>
      <xdr:rowOff>83947</xdr:rowOff>
    </xdr:to>
    <xdr:sp macro="" textlink="">
      <xdr:nvSpPr>
        <xdr:cNvPr id="469" name="楕円 468">
          <a:extLst>
            <a:ext uri="{FF2B5EF4-FFF2-40B4-BE49-F238E27FC236}">
              <a16:creationId xmlns:a16="http://schemas.microsoft.com/office/drawing/2014/main" id="{00000000-0008-0000-0200-0000D5010000}"/>
            </a:ext>
          </a:extLst>
        </xdr:cNvPr>
        <xdr:cNvSpPr/>
      </xdr:nvSpPr>
      <xdr:spPr>
        <a:xfrm>
          <a:off x="21272500" y="1832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24764</xdr:rowOff>
    </xdr:from>
    <xdr:to>
      <xdr:col>116</xdr:col>
      <xdr:colOff>63500</xdr:colOff>
      <xdr:row>107</xdr:row>
      <xdr:rowOff>33147</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flipV="1">
          <a:off x="21323300" y="18369914"/>
          <a:ext cx="8382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65405</xdr:rowOff>
    </xdr:from>
    <xdr:to>
      <xdr:col>107</xdr:col>
      <xdr:colOff>101600</xdr:colOff>
      <xdr:row>106</xdr:row>
      <xdr:rowOff>167005</xdr:rowOff>
    </xdr:to>
    <xdr:sp macro="" textlink="">
      <xdr:nvSpPr>
        <xdr:cNvPr id="471" name="楕円 470">
          <a:extLst>
            <a:ext uri="{FF2B5EF4-FFF2-40B4-BE49-F238E27FC236}">
              <a16:creationId xmlns:a16="http://schemas.microsoft.com/office/drawing/2014/main" id="{00000000-0008-0000-0200-0000D7010000}"/>
            </a:ext>
          </a:extLst>
        </xdr:cNvPr>
        <xdr:cNvSpPr/>
      </xdr:nvSpPr>
      <xdr:spPr>
        <a:xfrm>
          <a:off x="203835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116205</xdr:rowOff>
    </xdr:from>
    <xdr:to>
      <xdr:col>111</xdr:col>
      <xdr:colOff>177800</xdr:colOff>
      <xdr:row>107</xdr:row>
      <xdr:rowOff>33147</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20434300" y="18289905"/>
          <a:ext cx="889000" cy="8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75074</xdr:rowOff>
    </xdr:from>
    <xdr:ext cx="469744" cy="259045"/>
    <xdr:sp macro="" textlink="">
      <xdr:nvSpPr>
        <xdr:cNvPr id="473" name="n_1mainValue【庁舎】&#10;一人当たり面積">
          <a:extLst>
            <a:ext uri="{FF2B5EF4-FFF2-40B4-BE49-F238E27FC236}">
              <a16:creationId xmlns:a16="http://schemas.microsoft.com/office/drawing/2014/main" id="{00000000-0008-0000-0200-0000D9010000}"/>
            </a:ext>
          </a:extLst>
        </xdr:cNvPr>
        <xdr:cNvSpPr txBox="1"/>
      </xdr:nvSpPr>
      <xdr:spPr>
        <a:xfrm>
          <a:off x="21075727" y="1842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12082</xdr:rowOff>
    </xdr:from>
    <xdr:ext cx="469744" cy="259045"/>
    <xdr:sp macro="" textlink="">
      <xdr:nvSpPr>
        <xdr:cNvPr id="474" name="n_2mainValue【庁舎】&#10;一人当たり面積">
          <a:extLst>
            <a:ext uri="{FF2B5EF4-FFF2-40B4-BE49-F238E27FC236}">
              <a16:creationId xmlns:a16="http://schemas.microsoft.com/office/drawing/2014/main" id="{00000000-0008-0000-0200-0000DA010000}"/>
            </a:ext>
          </a:extLst>
        </xdr:cNvPr>
        <xdr:cNvSpPr txBox="1"/>
      </xdr:nvSpPr>
      <xdr:spPr>
        <a:xfrm>
          <a:off x="20199427" y="1801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76" name="正方形/長方形 475">
          <a:extLst>
            <a:ext uri="{FF2B5EF4-FFF2-40B4-BE49-F238E27FC236}">
              <a16:creationId xmlns:a16="http://schemas.microsoft.com/office/drawing/2014/main" id="{00000000-0008-0000-0200-0000DC01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消防施設、庁舎について、</a:t>
          </a:r>
          <a:r>
            <a:rPr kumimoji="1" lang="ja-JP" altLang="ja-JP" sz="1100">
              <a:solidFill>
                <a:schemeClr val="dk1"/>
              </a:solidFill>
              <a:effectLst/>
              <a:latin typeface="+mn-lt"/>
              <a:ea typeface="+mn-ea"/>
              <a:cs typeface="+mn-cs"/>
            </a:rPr>
            <a:t>類似団体と比較して有形固定資産減価償却率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高く</a:t>
          </a:r>
          <a:r>
            <a:rPr kumimoji="1" lang="ja-JP" altLang="en-US" sz="1100">
              <a:solidFill>
                <a:schemeClr val="dk1"/>
              </a:solidFill>
              <a:effectLst/>
              <a:latin typeface="+mn-lt"/>
              <a:ea typeface="+mn-ea"/>
              <a:cs typeface="+mn-cs"/>
            </a:rPr>
            <a:t>なっており、年々増加傾向にある。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また、一人当たり面積は低下しており、有形固定資産減価償却率の上昇によって有形固定資産額が減少しているためとみられる。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消防施設、庁舎については、個別施設ごとの長寿命化計画（個別施設計画）を令和２年度までに策定予定であり、当該計画に基づいて老朽化対策に取り組んでいくこととしている。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青森県佐井村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2,042
2,038
135.04
2,391,922
2,318,456
60,605
1,524,475
1,336,805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人口の減少や全国平均を上回る高齢化率（</a:t>
          </a:r>
          <a:r>
            <a:rPr kumimoji="1" lang="ja-JP" altLang="ja-JP" sz="1300">
              <a:solidFill>
                <a:schemeClr val="dk1"/>
              </a:solidFill>
              <a:effectLst/>
              <a:latin typeface="游ゴシック 本文"/>
              <a:ea typeface="+mn-ea"/>
              <a:cs typeface="+mn-cs"/>
            </a:rPr>
            <a:t>平成</a:t>
          </a:r>
          <a:r>
            <a:rPr kumimoji="1" lang="en-US" altLang="ja-JP" sz="1300">
              <a:solidFill>
                <a:schemeClr val="dk1"/>
              </a:solidFill>
              <a:effectLst/>
              <a:latin typeface="游ゴシック 本文"/>
              <a:ea typeface="+mn-ea"/>
              <a:cs typeface="+mn-cs"/>
            </a:rPr>
            <a:t>31</a:t>
          </a:r>
          <a:r>
            <a:rPr kumimoji="1" lang="ja-JP" altLang="ja-JP" sz="1300">
              <a:solidFill>
                <a:schemeClr val="dk1"/>
              </a:solidFill>
              <a:effectLst/>
              <a:latin typeface="游ゴシック 本文"/>
              <a:ea typeface="+mn-ea"/>
              <a:cs typeface="+mn-cs"/>
            </a:rPr>
            <a:t>年</a:t>
          </a:r>
          <a:r>
            <a:rPr kumimoji="1" lang="en-US" altLang="ja-JP" sz="1300">
              <a:solidFill>
                <a:schemeClr val="dk1"/>
              </a:solidFill>
              <a:effectLst/>
              <a:latin typeface="游ゴシック 本文"/>
              <a:ea typeface="+mn-ea"/>
              <a:cs typeface="+mn-cs"/>
            </a:rPr>
            <a:t>3</a:t>
          </a:r>
          <a:r>
            <a:rPr kumimoji="1" lang="ja-JP" altLang="ja-JP" sz="1300">
              <a:solidFill>
                <a:schemeClr val="dk1"/>
              </a:solidFill>
              <a:effectLst/>
              <a:latin typeface="游ゴシック 本文"/>
              <a:ea typeface="+mn-ea"/>
              <a:cs typeface="+mn-cs"/>
            </a:rPr>
            <a:t>月末　</a:t>
          </a:r>
          <a:r>
            <a:rPr kumimoji="1" lang="en-US" altLang="ja-JP" sz="1300">
              <a:solidFill>
                <a:schemeClr val="dk1"/>
              </a:solidFill>
              <a:effectLst/>
              <a:latin typeface="游ゴシック 本文"/>
              <a:ea typeface="+mn-ea"/>
              <a:cs typeface="+mn-cs"/>
            </a:rPr>
            <a:t>44.1%</a:t>
          </a:r>
          <a:r>
            <a:rPr kumimoji="1" lang="ja-JP" altLang="ja-JP" sz="1300">
              <a:solidFill>
                <a:schemeClr val="dk1"/>
              </a:solidFill>
              <a:effectLst/>
              <a:latin typeface="+mn-lt"/>
              <a:ea typeface="+mn-ea"/>
              <a:cs typeface="+mn-cs"/>
            </a:rPr>
            <a:t>）に加え、長引く景気低迷や漁業不振などから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ポイントと類似団体平均を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今後も自主財源の根幹である村税の収納率向上に努めるとともに、緊急に必要な事業を峻別し、行財政の効率化に努めることにより、財政の健全化を図る。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58928</xdr:rowOff>
    </xdr:from>
    <xdr:to>
      <xdr:col>23</xdr:col>
      <xdr:colOff>133350</xdr:colOff>
      <xdr:row>44</xdr:row>
      <xdr:rowOff>58928</xdr:rowOff>
    </xdr:to>
    <xdr:cxnSp macro="">
      <xdr:nvCxnSpPr>
        <xdr:cNvPr id="66" name="直線コネクタ 65"/>
        <xdr:cNvCxnSpPr/>
      </xdr:nvCxnSpPr>
      <xdr:spPr>
        <a:xfrm>
          <a:off x="4114800" y="7602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58928</xdr:rowOff>
    </xdr:from>
    <xdr:to>
      <xdr:col>19</xdr:col>
      <xdr:colOff>133350</xdr:colOff>
      <xdr:row>44</xdr:row>
      <xdr:rowOff>58928</xdr:rowOff>
    </xdr:to>
    <xdr:cxnSp macro="">
      <xdr:nvCxnSpPr>
        <xdr:cNvPr id="69" name="直線コネクタ 68"/>
        <xdr:cNvCxnSpPr/>
      </xdr:nvCxnSpPr>
      <xdr:spPr>
        <a:xfrm>
          <a:off x="3225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58928</xdr:rowOff>
    </xdr:from>
    <xdr:to>
      <xdr:col>15</xdr:col>
      <xdr:colOff>82550</xdr:colOff>
      <xdr:row>44</xdr:row>
      <xdr:rowOff>58928</xdr:rowOff>
    </xdr:to>
    <xdr:cxnSp macro="">
      <xdr:nvCxnSpPr>
        <xdr:cNvPr id="72" name="直線コネクタ 71"/>
        <xdr:cNvCxnSpPr/>
      </xdr:nvCxnSpPr>
      <xdr:spPr>
        <a:xfrm>
          <a:off x="2336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58928</xdr:rowOff>
    </xdr:from>
    <xdr:to>
      <xdr:col>11</xdr:col>
      <xdr:colOff>31750</xdr:colOff>
      <xdr:row>44</xdr:row>
      <xdr:rowOff>58928</xdr:rowOff>
    </xdr:to>
    <xdr:cxnSp macro="">
      <xdr:nvCxnSpPr>
        <xdr:cNvPr id="75" name="直線コネクタ 74"/>
        <xdr:cNvCxnSpPr/>
      </xdr:nvCxnSpPr>
      <xdr:spPr>
        <a:xfrm>
          <a:off x="1447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8128</xdr:rowOff>
    </xdr:from>
    <xdr:to>
      <xdr:col>23</xdr:col>
      <xdr:colOff>184150</xdr:colOff>
      <xdr:row>44</xdr:row>
      <xdr:rowOff>109728</xdr:rowOff>
    </xdr:to>
    <xdr:sp macro="" textlink="">
      <xdr:nvSpPr>
        <xdr:cNvPr id="85" name="楕円 84"/>
        <xdr:cNvSpPr/>
      </xdr:nvSpPr>
      <xdr:spPr>
        <a:xfrm>
          <a:off x="49022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75455</xdr:rowOff>
    </xdr:from>
    <xdr:ext cx="762000" cy="259045"/>
    <xdr:sp macro="" textlink="">
      <xdr:nvSpPr>
        <xdr:cNvPr id="86" name="財政力該当値テキスト"/>
        <xdr:cNvSpPr txBox="1"/>
      </xdr:nvSpPr>
      <xdr:spPr>
        <a:xfrm>
          <a:off x="5041900" y="744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8128</xdr:rowOff>
    </xdr:from>
    <xdr:to>
      <xdr:col>19</xdr:col>
      <xdr:colOff>184150</xdr:colOff>
      <xdr:row>44</xdr:row>
      <xdr:rowOff>109728</xdr:rowOff>
    </xdr:to>
    <xdr:sp macro="" textlink="">
      <xdr:nvSpPr>
        <xdr:cNvPr id="87" name="楕円 86"/>
        <xdr:cNvSpPr/>
      </xdr:nvSpPr>
      <xdr:spPr>
        <a:xfrm>
          <a:off x="4064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94505</xdr:rowOff>
    </xdr:from>
    <xdr:ext cx="736600" cy="259045"/>
    <xdr:sp macro="" textlink="">
      <xdr:nvSpPr>
        <xdr:cNvPr id="88" name="テキスト ボックス 87"/>
        <xdr:cNvSpPr txBox="1"/>
      </xdr:nvSpPr>
      <xdr:spPr>
        <a:xfrm>
          <a:off x="3733800" y="763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8128</xdr:rowOff>
    </xdr:from>
    <xdr:to>
      <xdr:col>15</xdr:col>
      <xdr:colOff>133350</xdr:colOff>
      <xdr:row>44</xdr:row>
      <xdr:rowOff>109728</xdr:rowOff>
    </xdr:to>
    <xdr:sp macro="" textlink="">
      <xdr:nvSpPr>
        <xdr:cNvPr id="89" name="楕円 88"/>
        <xdr:cNvSpPr/>
      </xdr:nvSpPr>
      <xdr:spPr>
        <a:xfrm>
          <a:off x="3175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94505</xdr:rowOff>
    </xdr:from>
    <xdr:ext cx="762000" cy="259045"/>
    <xdr:sp macro="" textlink="">
      <xdr:nvSpPr>
        <xdr:cNvPr id="90" name="テキスト ボックス 89"/>
        <xdr:cNvSpPr txBox="1"/>
      </xdr:nvSpPr>
      <xdr:spPr>
        <a:xfrm>
          <a:off x="2844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8128</xdr:rowOff>
    </xdr:from>
    <xdr:to>
      <xdr:col>11</xdr:col>
      <xdr:colOff>82550</xdr:colOff>
      <xdr:row>44</xdr:row>
      <xdr:rowOff>109728</xdr:rowOff>
    </xdr:to>
    <xdr:sp macro="" textlink="">
      <xdr:nvSpPr>
        <xdr:cNvPr id="91" name="楕円 90"/>
        <xdr:cNvSpPr/>
      </xdr:nvSpPr>
      <xdr:spPr>
        <a:xfrm>
          <a:off x="2286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94505</xdr:rowOff>
    </xdr:from>
    <xdr:ext cx="762000" cy="259045"/>
    <xdr:sp macro="" textlink="">
      <xdr:nvSpPr>
        <xdr:cNvPr id="92" name="テキスト ボックス 91"/>
        <xdr:cNvSpPr txBox="1"/>
      </xdr:nvSpPr>
      <xdr:spPr>
        <a:xfrm>
          <a:off x="1955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8128</xdr:rowOff>
    </xdr:from>
    <xdr:to>
      <xdr:col>7</xdr:col>
      <xdr:colOff>31750</xdr:colOff>
      <xdr:row>44</xdr:row>
      <xdr:rowOff>109728</xdr:rowOff>
    </xdr:to>
    <xdr:sp macro="" textlink="">
      <xdr:nvSpPr>
        <xdr:cNvPr id="93" name="楕円 92"/>
        <xdr:cNvSpPr/>
      </xdr:nvSpPr>
      <xdr:spPr>
        <a:xfrm>
          <a:off x="1397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94505</xdr:rowOff>
    </xdr:from>
    <xdr:ext cx="762000" cy="259045"/>
    <xdr:sp macro="" textlink="">
      <xdr:nvSpPr>
        <xdr:cNvPr id="94" name="テキスト ボックス 93"/>
        <xdr:cNvSpPr txBox="1"/>
      </xdr:nvSpPr>
      <xdr:spPr>
        <a:xfrm>
          <a:off x="1066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年度から実施している職員の給与カット（特別職</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、一般職</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等）による人件費の削減や投資的経費の抑制による公債費の削減等により対前年度比では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ポイント減となり、類似団体平均で比べると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ポイント上回っているが、徐々に近づいてきている状態である。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見直しを更に進めるとともに、すべての事務事業の優先度を厳しく点検し、優先度の低い事務事業について計画的に廃止・縮小を進める。また、事務的経費の削減に取り組み、経常的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96203</xdr:rowOff>
    </xdr:from>
    <xdr:to>
      <xdr:col>23</xdr:col>
      <xdr:colOff>133350</xdr:colOff>
      <xdr:row>63</xdr:row>
      <xdr:rowOff>104246</xdr:rowOff>
    </xdr:to>
    <xdr:cxnSp macro="">
      <xdr:nvCxnSpPr>
        <xdr:cNvPr id="129" name="直線コネクタ 128"/>
        <xdr:cNvCxnSpPr/>
      </xdr:nvCxnSpPr>
      <xdr:spPr>
        <a:xfrm flipV="1">
          <a:off x="4114800" y="1089755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104246</xdr:rowOff>
    </xdr:from>
    <xdr:to>
      <xdr:col>19</xdr:col>
      <xdr:colOff>133350</xdr:colOff>
      <xdr:row>63</xdr:row>
      <xdr:rowOff>110279</xdr:rowOff>
    </xdr:to>
    <xdr:cxnSp macro="">
      <xdr:nvCxnSpPr>
        <xdr:cNvPr id="132" name="直線コネクタ 131"/>
        <xdr:cNvCxnSpPr/>
      </xdr:nvCxnSpPr>
      <xdr:spPr>
        <a:xfrm flipV="1">
          <a:off x="3225800" y="10905596"/>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110279</xdr:rowOff>
    </xdr:from>
    <xdr:to>
      <xdr:col>15</xdr:col>
      <xdr:colOff>82550</xdr:colOff>
      <xdr:row>63</xdr:row>
      <xdr:rowOff>156528</xdr:rowOff>
    </xdr:to>
    <xdr:cxnSp macro="">
      <xdr:nvCxnSpPr>
        <xdr:cNvPr id="135" name="直線コネクタ 134"/>
        <xdr:cNvCxnSpPr/>
      </xdr:nvCxnSpPr>
      <xdr:spPr>
        <a:xfrm flipV="1">
          <a:off x="2336800" y="10911629"/>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37" name="テキスト ボックス 136"/>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152506</xdr:rowOff>
    </xdr:from>
    <xdr:to>
      <xdr:col>11</xdr:col>
      <xdr:colOff>31750</xdr:colOff>
      <xdr:row>63</xdr:row>
      <xdr:rowOff>156528</xdr:rowOff>
    </xdr:to>
    <xdr:cxnSp macro="">
      <xdr:nvCxnSpPr>
        <xdr:cNvPr id="138" name="直線コネクタ 137"/>
        <xdr:cNvCxnSpPr/>
      </xdr:nvCxnSpPr>
      <xdr:spPr>
        <a:xfrm>
          <a:off x="1447800" y="1095385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92833</xdr:rowOff>
    </xdr:from>
    <xdr:ext cx="762000" cy="259045"/>
    <xdr:sp macro="" textlink="">
      <xdr:nvSpPr>
        <xdr:cNvPr id="142" name="テキスト ボックス 141"/>
        <xdr:cNvSpPr txBox="1"/>
      </xdr:nvSpPr>
      <xdr:spPr>
        <a:xfrm>
          <a:off x="1066800" y="105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45403</xdr:rowOff>
    </xdr:from>
    <xdr:to>
      <xdr:col>23</xdr:col>
      <xdr:colOff>184150</xdr:colOff>
      <xdr:row>63</xdr:row>
      <xdr:rowOff>147003</xdr:rowOff>
    </xdr:to>
    <xdr:sp macro="" textlink="">
      <xdr:nvSpPr>
        <xdr:cNvPr id="148" name="楕円 147"/>
        <xdr:cNvSpPr/>
      </xdr:nvSpPr>
      <xdr:spPr>
        <a:xfrm>
          <a:off x="4902200" y="108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17480</xdr:rowOff>
    </xdr:from>
    <xdr:ext cx="762000" cy="259045"/>
    <xdr:sp macro="" textlink="">
      <xdr:nvSpPr>
        <xdr:cNvPr id="149" name="財政構造の弾力性該当値テキスト"/>
        <xdr:cNvSpPr txBox="1"/>
      </xdr:nvSpPr>
      <xdr:spPr>
        <a:xfrm>
          <a:off x="5041900" y="10818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53446</xdr:rowOff>
    </xdr:from>
    <xdr:to>
      <xdr:col>19</xdr:col>
      <xdr:colOff>184150</xdr:colOff>
      <xdr:row>63</xdr:row>
      <xdr:rowOff>155046</xdr:rowOff>
    </xdr:to>
    <xdr:sp macro="" textlink="">
      <xdr:nvSpPr>
        <xdr:cNvPr id="150" name="楕円 149"/>
        <xdr:cNvSpPr/>
      </xdr:nvSpPr>
      <xdr:spPr>
        <a:xfrm>
          <a:off x="4064000" y="1085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139823</xdr:rowOff>
    </xdr:from>
    <xdr:ext cx="736600" cy="259045"/>
    <xdr:sp macro="" textlink="">
      <xdr:nvSpPr>
        <xdr:cNvPr id="151" name="テキスト ボックス 150"/>
        <xdr:cNvSpPr txBox="1"/>
      </xdr:nvSpPr>
      <xdr:spPr>
        <a:xfrm>
          <a:off x="3733800" y="1094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59479</xdr:rowOff>
    </xdr:from>
    <xdr:to>
      <xdr:col>15</xdr:col>
      <xdr:colOff>133350</xdr:colOff>
      <xdr:row>63</xdr:row>
      <xdr:rowOff>161079</xdr:rowOff>
    </xdr:to>
    <xdr:sp macro="" textlink="">
      <xdr:nvSpPr>
        <xdr:cNvPr id="152" name="楕円 151"/>
        <xdr:cNvSpPr/>
      </xdr:nvSpPr>
      <xdr:spPr>
        <a:xfrm>
          <a:off x="31750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145856</xdr:rowOff>
    </xdr:from>
    <xdr:ext cx="762000" cy="259045"/>
    <xdr:sp macro="" textlink="">
      <xdr:nvSpPr>
        <xdr:cNvPr id="153" name="テキスト ボックス 152"/>
        <xdr:cNvSpPr txBox="1"/>
      </xdr:nvSpPr>
      <xdr:spPr>
        <a:xfrm>
          <a:off x="2844800" y="109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105728</xdr:rowOff>
    </xdr:from>
    <xdr:to>
      <xdr:col>11</xdr:col>
      <xdr:colOff>82550</xdr:colOff>
      <xdr:row>64</xdr:row>
      <xdr:rowOff>35878</xdr:rowOff>
    </xdr:to>
    <xdr:sp macro="" textlink="">
      <xdr:nvSpPr>
        <xdr:cNvPr id="154" name="楕円 153"/>
        <xdr:cNvSpPr/>
      </xdr:nvSpPr>
      <xdr:spPr>
        <a:xfrm>
          <a:off x="22860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20655</xdr:rowOff>
    </xdr:from>
    <xdr:ext cx="762000" cy="259045"/>
    <xdr:sp macro="" textlink="">
      <xdr:nvSpPr>
        <xdr:cNvPr id="155" name="テキスト ボックス 154"/>
        <xdr:cNvSpPr txBox="1"/>
      </xdr:nvSpPr>
      <xdr:spPr>
        <a:xfrm>
          <a:off x="1955800" y="109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101706</xdr:rowOff>
    </xdr:from>
    <xdr:to>
      <xdr:col>7</xdr:col>
      <xdr:colOff>31750</xdr:colOff>
      <xdr:row>64</xdr:row>
      <xdr:rowOff>31856</xdr:rowOff>
    </xdr:to>
    <xdr:sp macro="" textlink="">
      <xdr:nvSpPr>
        <xdr:cNvPr id="156" name="楕円 155"/>
        <xdr:cNvSpPr/>
      </xdr:nvSpPr>
      <xdr:spPr>
        <a:xfrm>
          <a:off x="1397000" y="1090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16633</xdr:rowOff>
    </xdr:from>
    <xdr:ext cx="762000" cy="259045"/>
    <xdr:sp macro="" textlink="">
      <xdr:nvSpPr>
        <xdr:cNvPr id="157" name="テキスト ボックス 156"/>
        <xdr:cNvSpPr txBox="1"/>
      </xdr:nvSpPr>
      <xdr:spPr>
        <a:xfrm>
          <a:off x="1066800" y="1098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[378,291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年度まで実施した退職者不補充等による職員数の削減や平成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年度から継続している給与カット、指定管理者制度の導入による委託料の減、さらにはゴミ・し尿処理業務や消防業務等が一部事務組合への負担金で決算されているため、類似団体を約</a:t>
          </a:r>
          <a:r>
            <a:rPr kumimoji="1" lang="en-US" altLang="ja-JP" sz="1300">
              <a:latin typeface="ＭＳ Ｐゴシック" panose="020B0600070205080204" pitchFamily="50" charset="-128"/>
              <a:ea typeface="ＭＳ Ｐゴシック" panose="020B0600070205080204" pitchFamily="50" charset="-128"/>
            </a:rPr>
            <a:t>4,200</a:t>
          </a:r>
          <a:r>
            <a:rPr kumimoji="1" lang="ja-JP" altLang="en-US" sz="1300">
              <a:latin typeface="ＭＳ Ｐゴシック" panose="020B0600070205080204" pitchFamily="50" charset="-128"/>
              <a:ea typeface="ＭＳ Ｐゴシック" panose="020B0600070205080204" pitchFamily="50" charset="-128"/>
            </a:rPr>
            <a:t>万円下回っている。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ただし、一部事務組合の人件費、物件費等に充てる負担金や簡易水道・下水道の公営企業会計の人件費、物件費等に充てる繰出金といった費用を加味した場合、人口一人当たりの決算額は増加することとなるため、今後はこれらを含めた経費について、抑制していく必要があ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108527</xdr:rowOff>
    </xdr:from>
    <xdr:to>
      <xdr:col>23</xdr:col>
      <xdr:colOff>133350</xdr:colOff>
      <xdr:row>82</xdr:row>
      <xdr:rowOff>118988</xdr:rowOff>
    </xdr:to>
    <xdr:cxnSp macro="">
      <xdr:nvCxnSpPr>
        <xdr:cNvPr id="193" name="直線コネクタ 192"/>
        <xdr:cNvCxnSpPr/>
      </xdr:nvCxnSpPr>
      <xdr:spPr>
        <a:xfrm>
          <a:off x="4114800" y="14167427"/>
          <a:ext cx="838200" cy="1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108527</xdr:rowOff>
    </xdr:from>
    <xdr:to>
      <xdr:col>19</xdr:col>
      <xdr:colOff>133350</xdr:colOff>
      <xdr:row>82</xdr:row>
      <xdr:rowOff>108565</xdr:rowOff>
    </xdr:to>
    <xdr:cxnSp macro="">
      <xdr:nvCxnSpPr>
        <xdr:cNvPr id="196" name="直線コネクタ 195"/>
        <xdr:cNvCxnSpPr/>
      </xdr:nvCxnSpPr>
      <xdr:spPr>
        <a:xfrm flipV="1">
          <a:off x="3225800" y="1416742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108565</xdr:rowOff>
    </xdr:from>
    <xdr:to>
      <xdr:col>15</xdr:col>
      <xdr:colOff>82550</xdr:colOff>
      <xdr:row>82</xdr:row>
      <xdr:rowOff>119343</xdr:rowOff>
    </xdr:to>
    <xdr:cxnSp macro="">
      <xdr:nvCxnSpPr>
        <xdr:cNvPr id="199" name="直線コネクタ 198"/>
        <xdr:cNvCxnSpPr/>
      </xdr:nvCxnSpPr>
      <xdr:spPr>
        <a:xfrm flipV="1">
          <a:off x="2336800" y="14167465"/>
          <a:ext cx="889000" cy="1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42197</xdr:rowOff>
    </xdr:from>
    <xdr:to>
      <xdr:col>11</xdr:col>
      <xdr:colOff>31750</xdr:colOff>
      <xdr:row>82</xdr:row>
      <xdr:rowOff>119343</xdr:rowOff>
    </xdr:to>
    <xdr:cxnSp macro="">
      <xdr:nvCxnSpPr>
        <xdr:cNvPr id="202" name="直線コネクタ 201"/>
        <xdr:cNvCxnSpPr/>
      </xdr:nvCxnSpPr>
      <xdr:spPr>
        <a:xfrm>
          <a:off x="1447800" y="14101097"/>
          <a:ext cx="889000" cy="7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164623</xdr:rowOff>
    </xdr:from>
    <xdr:ext cx="762000" cy="259045"/>
    <xdr:sp macro="" textlink="">
      <xdr:nvSpPr>
        <xdr:cNvPr id="204" name="テキスト ボックス 203"/>
        <xdr:cNvSpPr txBox="1"/>
      </xdr:nvSpPr>
      <xdr:spPr>
        <a:xfrm>
          <a:off x="1955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157535</xdr:rowOff>
    </xdr:from>
    <xdr:ext cx="762000" cy="259045"/>
    <xdr:sp macro="" textlink="">
      <xdr:nvSpPr>
        <xdr:cNvPr id="206" name="テキスト ボックス 205"/>
        <xdr:cNvSpPr txBox="1"/>
      </xdr:nvSpPr>
      <xdr:spPr>
        <a:xfrm>
          <a:off x="1066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68188</xdr:rowOff>
    </xdr:from>
    <xdr:to>
      <xdr:col>23</xdr:col>
      <xdr:colOff>184150</xdr:colOff>
      <xdr:row>82</xdr:row>
      <xdr:rowOff>169788</xdr:rowOff>
    </xdr:to>
    <xdr:sp macro="" textlink="">
      <xdr:nvSpPr>
        <xdr:cNvPr id="212" name="楕円 211"/>
        <xdr:cNvSpPr/>
      </xdr:nvSpPr>
      <xdr:spPr>
        <a:xfrm>
          <a:off x="4902200" y="1412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84715</xdr:rowOff>
    </xdr:from>
    <xdr:ext cx="762000" cy="259045"/>
    <xdr:sp macro="" textlink="">
      <xdr:nvSpPr>
        <xdr:cNvPr id="213" name="人件費・物件費等の状況該当値テキスト"/>
        <xdr:cNvSpPr txBox="1"/>
      </xdr:nvSpPr>
      <xdr:spPr>
        <a:xfrm>
          <a:off x="5041900" y="13972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57727</xdr:rowOff>
    </xdr:from>
    <xdr:to>
      <xdr:col>19</xdr:col>
      <xdr:colOff>184150</xdr:colOff>
      <xdr:row>82</xdr:row>
      <xdr:rowOff>159327</xdr:rowOff>
    </xdr:to>
    <xdr:sp macro="" textlink="">
      <xdr:nvSpPr>
        <xdr:cNvPr id="214" name="楕円 213"/>
        <xdr:cNvSpPr/>
      </xdr:nvSpPr>
      <xdr:spPr>
        <a:xfrm>
          <a:off x="4064000" y="1411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169504</xdr:rowOff>
    </xdr:from>
    <xdr:ext cx="736600" cy="259045"/>
    <xdr:sp macro="" textlink="">
      <xdr:nvSpPr>
        <xdr:cNvPr id="215" name="テキスト ボックス 214"/>
        <xdr:cNvSpPr txBox="1"/>
      </xdr:nvSpPr>
      <xdr:spPr>
        <a:xfrm>
          <a:off x="3733800" y="13885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57765</xdr:rowOff>
    </xdr:from>
    <xdr:to>
      <xdr:col>15</xdr:col>
      <xdr:colOff>133350</xdr:colOff>
      <xdr:row>82</xdr:row>
      <xdr:rowOff>159365</xdr:rowOff>
    </xdr:to>
    <xdr:sp macro="" textlink="">
      <xdr:nvSpPr>
        <xdr:cNvPr id="216" name="楕円 215"/>
        <xdr:cNvSpPr/>
      </xdr:nvSpPr>
      <xdr:spPr>
        <a:xfrm>
          <a:off x="3175000" y="1411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169542</xdr:rowOff>
    </xdr:from>
    <xdr:ext cx="762000" cy="259045"/>
    <xdr:sp macro="" textlink="">
      <xdr:nvSpPr>
        <xdr:cNvPr id="217" name="テキスト ボックス 216"/>
        <xdr:cNvSpPr txBox="1"/>
      </xdr:nvSpPr>
      <xdr:spPr>
        <a:xfrm>
          <a:off x="2844800" y="13885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68543</xdr:rowOff>
    </xdr:from>
    <xdr:to>
      <xdr:col>11</xdr:col>
      <xdr:colOff>82550</xdr:colOff>
      <xdr:row>82</xdr:row>
      <xdr:rowOff>170143</xdr:rowOff>
    </xdr:to>
    <xdr:sp macro="" textlink="">
      <xdr:nvSpPr>
        <xdr:cNvPr id="218" name="楕円 217"/>
        <xdr:cNvSpPr/>
      </xdr:nvSpPr>
      <xdr:spPr>
        <a:xfrm>
          <a:off x="2286000" y="1412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8870</xdr:rowOff>
    </xdr:from>
    <xdr:ext cx="762000" cy="259045"/>
    <xdr:sp macro="" textlink="">
      <xdr:nvSpPr>
        <xdr:cNvPr id="219" name="テキスト ボックス 218"/>
        <xdr:cNvSpPr txBox="1"/>
      </xdr:nvSpPr>
      <xdr:spPr>
        <a:xfrm>
          <a:off x="1955800" y="138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162847</xdr:rowOff>
    </xdr:from>
    <xdr:to>
      <xdr:col>7</xdr:col>
      <xdr:colOff>31750</xdr:colOff>
      <xdr:row>82</xdr:row>
      <xdr:rowOff>92997</xdr:rowOff>
    </xdr:to>
    <xdr:sp macro="" textlink="">
      <xdr:nvSpPr>
        <xdr:cNvPr id="220" name="楕円 219"/>
        <xdr:cNvSpPr/>
      </xdr:nvSpPr>
      <xdr:spPr>
        <a:xfrm>
          <a:off x="1397000" y="140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103174</xdr:rowOff>
    </xdr:from>
    <xdr:ext cx="762000" cy="259045"/>
    <xdr:sp macro="" textlink="">
      <xdr:nvSpPr>
        <xdr:cNvPr id="221" name="テキスト ボックス 220"/>
        <xdr:cNvSpPr txBox="1"/>
      </xdr:nvSpPr>
      <xdr:spPr>
        <a:xfrm>
          <a:off x="1066800" y="138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厳しい財政状況の中、財源確保として平成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年度まで職員の本給をカット（特別職</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、一般職</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）、手当では期末勤勉手当の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カットや時間外手当の上限設定（給料の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）、管理職手当の凍結及び特別勤務手当の廃止を行ってきた。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年度においても同様に、職員の給与カットは継続しており、類似団体平均とさほど変わらない状態となっていることから、今後も類似団体平均を上回らない引き続き給与の適正化に努めていく。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26670</xdr:rowOff>
    </xdr:from>
    <xdr:to>
      <xdr:col>81</xdr:col>
      <xdr:colOff>44450</xdr:colOff>
      <xdr:row>87</xdr:row>
      <xdr:rowOff>32702</xdr:rowOff>
    </xdr:to>
    <xdr:cxnSp macro="">
      <xdr:nvCxnSpPr>
        <xdr:cNvPr id="251" name="直線コネクタ 250"/>
        <xdr:cNvCxnSpPr/>
      </xdr:nvCxnSpPr>
      <xdr:spPr>
        <a:xfrm>
          <a:off x="16179800" y="14942820"/>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2" name="給与水準   （国との比較）平均値テキスト"/>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47307</xdr:rowOff>
    </xdr:from>
    <xdr:to>
      <xdr:col>77</xdr:col>
      <xdr:colOff>44450</xdr:colOff>
      <xdr:row>87</xdr:row>
      <xdr:rowOff>26670</xdr:rowOff>
    </xdr:to>
    <xdr:cxnSp macro="">
      <xdr:nvCxnSpPr>
        <xdr:cNvPr id="254" name="直線コネクタ 253"/>
        <xdr:cNvCxnSpPr/>
      </xdr:nvCxnSpPr>
      <xdr:spPr>
        <a:xfrm>
          <a:off x="15290800" y="14792007"/>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6" name="テキスト ボックス 255"/>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47307</xdr:rowOff>
    </xdr:from>
    <xdr:to>
      <xdr:col>72</xdr:col>
      <xdr:colOff>203200</xdr:colOff>
      <xdr:row>86</xdr:row>
      <xdr:rowOff>143827</xdr:rowOff>
    </xdr:to>
    <xdr:cxnSp macro="">
      <xdr:nvCxnSpPr>
        <xdr:cNvPr id="257" name="直線コネクタ 256"/>
        <xdr:cNvCxnSpPr/>
      </xdr:nvCxnSpPr>
      <xdr:spPr>
        <a:xfrm flipV="1">
          <a:off x="14401800" y="1479200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59" name="テキスト ボックス 258"/>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65405</xdr:rowOff>
    </xdr:from>
    <xdr:to>
      <xdr:col>68</xdr:col>
      <xdr:colOff>152400</xdr:colOff>
      <xdr:row>86</xdr:row>
      <xdr:rowOff>143827</xdr:rowOff>
    </xdr:to>
    <xdr:cxnSp macro="">
      <xdr:nvCxnSpPr>
        <xdr:cNvPr id="260" name="直線コネクタ 259"/>
        <xdr:cNvCxnSpPr/>
      </xdr:nvCxnSpPr>
      <xdr:spPr>
        <a:xfrm>
          <a:off x="13512800" y="14810105"/>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50182</xdr:rowOff>
    </xdr:from>
    <xdr:ext cx="762000" cy="259045"/>
    <xdr:sp macro="" textlink="">
      <xdr:nvSpPr>
        <xdr:cNvPr id="262" name="テキスト ボックス 261"/>
        <xdr:cNvSpPr txBox="1"/>
      </xdr:nvSpPr>
      <xdr:spPr>
        <a:xfrm>
          <a:off x="14020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64" name="テキスト ボックス 263"/>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70" name="楕円 269"/>
        <xdr:cNvSpPr/>
      </xdr:nvSpPr>
      <xdr:spPr>
        <a:xfrm>
          <a:off x="16967200" y="148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125429</xdr:rowOff>
    </xdr:from>
    <xdr:ext cx="762000" cy="259045"/>
    <xdr:sp macro="" textlink="">
      <xdr:nvSpPr>
        <xdr:cNvPr id="271" name="給与水準   （国との比較）該当値テキスト"/>
        <xdr:cNvSpPr txBox="1"/>
      </xdr:nvSpPr>
      <xdr:spPr>
        <a:xfrm>
          <a:off x="17106900" y="1487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147320</xdr:rowOff>
    </xdr:from>
    <xdr:to>
      <xdr:col>77</xdr:col>
      <xdr:colOff>95250</xdr:colOff>
      <xdr:row>87</xdr:row>
      <xdr:rowOff>77470</xdr:rowOff>
    </xdr:to>
    <xdr:sp macro="" textlink="">
      <xdr:nvSpPr>
        <xdr:cNvPr id="272" name="楕円 271"/>
        <xdr:cNvSpPr/>
      </xdr:nvSpPr>
      <xdr:spPr>
        <a:xfrm>
          <a:off x="16129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73" name="テキスト ボックス 272"/>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167957</xdr:rowOff>
    </xdr:from>
    <xdr:to>
      <xdr:col>73</xdr:col>
      <xdr:colOff>44450</xdr:colOff>
      <xdr:row>86</xdr:row>
      <xdr:rowOff>98107</xdr:rowOff>
    </xdr:to>
    <xdr:sp macro="" textlink="">
      <xdr:nvSpPr>
        <xdr:cNvPr id="274" name="楕円 273"/>
        <xdr:cNvSpPr/>
      </xdr:nvSpPr>
      <xdr:spPr>
        <a:xfrm>
          <a:off x="152400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108284</xdr:rowOff>
    </xdr:from>
    <xdr:ext cx="762000" cy="259045"/>
    <xdr:sp macro="" textlink="">
      <xdr:nvSpPr>
        <xdr:cNvPr id="275" name="テキスト ボックス 274"/>
        <xdr:cNvSpPr txBox="1"/>
      </xdr:nvSpPr>
      <xdr:spPr>
        <a:xfrm>
          <a:off x="14909800" y="1451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93027</xdr:rowOff>
    </xdr:from>
    <xdr:to>
      <xdr:col>68</xdr:col>
      <xdr:colOff>203200</xdr:colOff>
      <xdr:row>87</xdr:row>
      <xdr:rowOff>23177</xdr:rowOff>
    </xdr:to>
    <xdr:sp macro="" textlink="">
      <xdr:nvSpPr>
        <xdr:cNvPr id="276" name="楕円 275"/>
        <xdr:cNvSpPr/>
      </xdr:nvSpPr>
      <xdr:spPr>
        <a:xfrm>
          <a:off x="14351000" y="1483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33354</xdr:rowOff>
    </xdr:from>
    <xdr:ext cx="762000" cy="259045"/>
    <xdr:sp macro="" textlink="">
      <xdr:nvSpPr>
        <xdr:cNvPr id="277" name="テキスト ボックス 276"/>
        <xdr:cNvSpPr txBox="1"/>
      </xdr:nvSpPr>
      <xdr:spPr>
        <a:xfrm>
          <a:off x="14020800" y="1460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14605</xdr:rowOff>
    </xdr:from>
    <xdr:to>
      <xdr:col>64</xdr:col>
      <xdr:colOff>152400</xdr:colOff>
      <xdr:row>86</xdr:row>
      <xdr:rowOff>116205</xdr:rowOff>
    </xdr:to>
    <xdr:sp macro="" textlink="">
      <xdr:nvSpPr>
        <xdr:cNvPr id="278" name="楕円 277"/>
        <xdr:cNvSpPr/>
      </xdr:nvSpPr>
      <xdr:spPr>
        <a:xfrm>
          <a:off x="13462000" y="1475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126382</xdr:rowOff>
    </xdr:from>
    <xdr:ext cx="762000" cy="259045"/>
    <xdr:sp macro="" textlink="">
      <xdr:nvSpPr>
        <xdr:cNvPr id="279" name="テキスト ボックス 278"/>
        <xdr:cNvSpPr txBox="1"/>
      </xdr:nvSpPr>
      <xdr:spPr>
        <a:xfrm>
          <a:off x="13131800" y="1452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退職者不補充（平成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年度までは新採用なし）が大きな要因となり、その後は定員管理適正化計画に則り、退職者数と採用者の均衡を図ることにより、類似団体平均を下回った状態が続いている。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今後も「佐井村行財政改革大綱」及び「佐井村第４次長期総合計画」に基づき、組織機構の合理化、事務事業の見直しを更に進め、職員数の適正化を図る。</a:t>
          </a: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161689</xdr:rowOff>
    </xdr:from>
    <xdr:to>
      <xdr:col>81</xdr:col>
      <xdr:colOff>44450</xdr:colOff>
      <xdr:row>60</xdr:row>
      <xdr:rowOff>10578</xdr:rowOff>
    </xdr:to>
    <xdr:cxnSp macro="">
      <xdr:nvCxnSpPr>
        <xdr:cNvPr id="316" name="直線コネクタ 315"/>
        <xdr:cNvCxnSpPr/>
      </xdr:nvCxnSpPr>
      <xdr:spPr>
        <a:xfrm>
          <a:off x="16179800" y="10277239"/>
          <a:ext cx="838200" cy="2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147083</xdr:rowOff>
    </xdr:from>
    <xdr:ext cx="762000" cy="259045"/>
    <xdr:sp macro="" textlink="">
      <xdr:nvSpPr>
        <xdr:cNvPr id="317" name="定員管理の状況平均値テキスト"/>
        <xdr:cNvSpPr txBox="1"/>
      </xdr:nvSpPr>
      <xdr:spPr>
        <a:xfrm>
          <a:off x="17106900" y="10262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128941</xdr:rowOff>
    </xdr:from>
    <xdr:to>
      <xdr:col>77</xdr:col>
      <xdr:colOff>44450</xdr:colOff>
      <xdr:row>59</xdr:row>
      <xdr:rowOff>161689</xdr:rowOff>
    </xdr:to>
    <xdr:cxnSp macro="">
      <xdr:nvCxnSpPr>
        <xdr:cNvPr id="319" name="直線コネクタ 318"/>
        <xdr:cNvCxnSpPr/>
      </xdr:nvCxnSpPr>
      <xdr:spPr>
        <a:xfrm>
          <a:off x="15290800" y="10244491"/>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89243</xdr:rowOff>
    </xdr:from>
    <xdr:ext cx="736600" cy="259045"/>
    <xdr:sp macro="" textlink="">
      <xdr:nvSpPr>
        <xdr:cNvPr id="321" name="テキスト ボックス 320"/>
        <xdr:cNvSpPr txBox="1"/>
      </xdr:nvSpPr>
      <xdr:spPr>
        <a:xfrm>
          <a:off x="15798800" y="1037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89299</xdr:rowOff>
    </xdr:from>
    <xdr:to>
      <xdr:col>72</xdr:col>
      <xdr:colOff>203200</xdr:colOff>
      <xdr:row>59</xdr:row>
      <xdr:rowOff>128941</xdr:rowOff>
    </xdr:to>
    <xdr:cxnSp macro="">
      <xdr:nvCxnSpPr>
        <xdr:cNvPr id="322" name="直線コネクタ 321"/>
        <xdr:cNvCxnSpPr/>
      </xdr:nvCxnSpPr>
      <xdr:spPr>
        <a:xfrm>
          <a:off x="14401800" y="10204849"/>
          <a:ext cx="8890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59654</xdr:rowOff>
    </xdr:from>
    <xdr:to>
      <xdr:col>68</xdr:col>
      <xdr:colOff>152400</xdr:colOff>
      <xdr:row>59</xdr:row>
      <xdr:rowOff>89299</xdr:rowOff>
    </xdr:to>
    <xdr:cxnSp macro="">
      <xdr:nvCxnSpPr>
        <xdr:cNvPr id="325" name="直線コネクタ 324"/>
        <xdr:cNvCxnSpPr/>
      </xdr:nvCxnSpPr>
      <xdr:spPr>
        <a:xfrm>
          <a:off x="13512800" y="10175204"/>
          <a:ext cx="889000" cy="2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68216</xdr:rowOff>
    </xdr:from>
    <xdr:ext cx="762000" cy="259045"/>
    <xdr:sp macro="" textlink="">
      <xdr:nvSpPr>
        <xdr:cNvPr id="327" name="テキスト ボックス 326"/>
        <xdr:cNvSpPr txBox="1"/>
      </xdr:nvSpPr>
      <xdr:spPr>
        <a:xfrm>
          <a:off x="14020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64424</xdr:rowOff>
    </xdr:from>
    <xdr:ext cx="762000" cy="259045"/>
    <xdr:sp macro="" textlink="">
      <xdr:nvSpPr>
        <xdr:cNvPr id="329" name="テキスト ボックス 328"/>
        <xdr:cNvSpPr txBox="1"/>
      </xdr:nvSpPr>
      <xdr:spPr>
        <a:xfrm>
          <a:off x="13131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131228</xdr:rowOff>
    </xdr:from>
    <xdr:to>
      <xdr:col>81</xdr:col>
      <xdr:colOff>95250</xdr:colOff>
      <xdr:row>60</xdr:row>
      <xdr:rowOff>61378</xdr:rowOff>
    </xdr:to>
    <xdr:sp macro="" textlink="">
      <xdr:nvSpPr>
        <xdr:cNvPr id="335" name="楕円 334"/>
        <xdr:cNvSpPr/>
      </xdr:nvSpPr>
      <xdr:spPr>
        <a:xfrm>
          <a:off x="16967200" y="1024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147755</xdr:rowOff>
    </xdr:from>
    <xdr:ext cx="762000" cy="259045"/>
    <xdr:sp macro="" textlink="">
      <xdr:nvSpPr>
        <xdr:cNvPr id="336" name="定員管理の状況該当値テキスト"/>
        <xdr:cNvSpPr txBox="1"/>
      </xdr:nvSpPr>
      <xdr:spPr>
        <a:xfrm>
          <a:off x="17106900" y="1009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110889</xdr:rowOff>
    </xdr:from>
    <xdr:to>
      <xdr:col>77</xdr:col>
      <xdr:colOff>95250</xdr:colOff>
      <xdr:row>60</xdr:row>
      <xdr:rowOff>41039</xdr:rowOff>
    </xdr:to>
    <xdr:sp macro="" textlink="">
      <xdr:nvSpPr>
        <xdr:cNvPr id="337" name="楕円 336"/>
        <xdr:cNvSpPr/>
      </xdr:nvSpPr>
      <xdr:spPr>
        <a:xfrm>
          <a:off x="16129000" y="102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51216</xdr:rowOff>
    </xdr:from>
    <xdr:ext cx="736600" cy="259045"/>
    <xdr:sp macro="" textlink="">
      <xdr:nvSpPr>
        <xdr:cNvPr id="338" name="テキスト ボックス 337"/>
        <xdr:cNvSpPr txBox="1"/>
      </xdr:nvSpPr>
      <xdr:spPr>
        <a:xfrm>
          <a:off x="15798800" y="999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78141</xdr:rowOff>
    </xdr:from>
    <xdr:to>
      <xdr:col>73</xdr:col>
      <xdr:colOff>44450</xdr:colOff>
      <xdr:row>60</xdr:row>
      <xdr:rowOff>8291</xdr:rowOff>
    </xdr:to>
    <xdr:sp macro="" textlink="">
      <xdr:nvSpPr>
        <xdr:cNvPr id="339" name="楕円 338"/>
        <xdr:cNvSpPr/>
      </xdr:nvSpPr>
      <xdr:spPr>
        <a:xfrm>
          <a:off x="15240000" y="1019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18468</xdr:rowOff>
    </xdr:from>
    <xdr:ext cx="762000" cy="259045"/>
    <xdr:sp macro="" textlink="">
      <xdr:nvSpPr>
        <xdr:cNvPr id="340" name="テキスト ボックス 339"/>
        <xdr:cNvSpPr txBox="1"/>
      </xdr:nvSpPr>
      <xdr:spPr>
        <a:xfrm>
          <a:off x="14909800" y="9962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38499</xdr:rowOff>
    </xdr:from>
    <xdr:to>
      <xdr:col>68</xdr:col>
      <xdr:colOff>203200</xdr:colOff>
      <xdr:row>59</xdr:row>
      <xdr:rowOff>140099</xdr:rowOff>
    </xdr:to>
    <xdr:sp macro="" textlink="">
      <xdr:nvSpPr>
        <xdr:cNvPr id="341" name="楕円 340"/>
        <xdr:cNvSpPr/>
      </xdr:nvSpPr>
      <xdr:spPr>
        <a:xfrm>
          <a:off x="14351000" y="1015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150276</xdr:rowOff>
    </xdr:from>
    <xdr:ext cx="762000" cy="259045"/>
    <xdr:sp macro="" textlink="">
      <xdr:nvSpPr>
        <xdr:cNvPr id="342" name="テキスト ボックス 341"/>
        <xdr:cNvSpPr txBox="1"/>
      </xdr:nvSpPr>
      <xdr:spPr>
        <a:xfrm>
          <a:off x="14020800" y="992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8854</xdr:rowOff>
    </xdr:from>
    <xdr:to>
      <xdr:col>64</xdr:col>
      <xdr:colOff>152400</xdr:colOff>
      <xdr:row>59</xdr:row>
      <xdr:rowOff>110454</xdr:rowOff>
    </xdr:to>
    <xdr:sp macro="" textlink="">
      <xdr:nvSpPr>
        <xdr:cNvPr id="343" name="楕円 342"/>
        <xdr:cNvSpPr/>
      </xdr:nvSpPr>
      <xdr:spPr>
        <a:xfrm>
          <a:off x="13462000" y="1012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120631</xdr:rowOff>
    </xdr:from>
    <xdr:ext cx="762000" cy="259045"/>
    <xdr:sp macro="" textlink="">
      <xdr:nvSpPr>
        <xdr:cNvPr id="344" name="テキスト ボックス 343"/>
        <xdr:cNvSpPr txBox="1"/>
      </xdr:nvSpPr>
      <xdr:spPr>
        <a:xfrm>
          <a:off x="13131800" y="989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普通建設事業費の廃止・縮減による公債費の削減により徐々に比率が下がってきているものの、未だに類似団体平均を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ポイント上回っている状態である。徐々に類似団体平均に近づいてきているものの、今後大規模工事分の償還も控えているおり、公債費比率は増加する見込みである。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今後とも、事業の取捨選択を徹底するとともに、新規の地方債の発行にあたっては厳選し、計画的に進めることにより、引き続き比率の改善に努め、類似団体の平均水準である</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台までの低下を目指す。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143764</xdr:rowOff>
    </xdr:from>
    <xdr:to>
      <xdr:col>81</xdr:col>
      <xdr:colOff>44450</xdr:colOff>
      <xdr:row>42</xdr:row>
      <xdr:rowOff>15748</xdr:rowOff>
    </xdr:to>
    <xdr:cxnSp macro="">
      <xdr:nvCxnSpPr>
        <xdr:cNvPr id="375" name="直線コネクタ 374"/>
        <xdr:cNvCxnSpPr/>
      </xdr:nvCxnSpPr>
      <xdr:spPr>
        <a:xfrm flipV="1">
          <a:off x="16179800" y="717321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6" name="公債費負担の状況平均値テキスト"/>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15748</xdr:rowOff>
    </xdr:from>
    <xdr:to>
      <xdr:col>77</xdr:col>
      <xdr:colOff>44450</xdr:colOff>
      <xdr:row>42</xdr:row>
      <xdr:rowOff>44704</xdr:rowOff>
    </xdr:to>
    <xdr:cxnSp macro="">
      <xdr:nvCxnSpPr>
        <xdr:cNvPr id="378" name="直線コネクタ 377"/>
        <xdr:cNvCxnSpPr/>
      </xdr:nvCxnSpPr>
      <xdr:spPr>
        <a:xfrm flipV="1">
          <a:off x="15290800" y="72166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0" name="テキスト ボックス 379"/>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44704</xdr:rowOff>
    </xdr:from>
    <xdr:to>
      <xdr:col>72</xdr:col>
      <xdr:colOff>203200</xdr:colOff>
      <xdr:row>42</xdr:row>
      <xdr:rowOff>160528</xdr:rowOff>
    </xdr:to>
    <xdr:cxnSp macro="">
      <xdr:nvCxnSpPr>
        <xdr:cNvPr id="381" name="直線コネクタ 380"/>
        <xdr:cNvCxnSpPr/>
      </xdr:nvCxnSpPr>
      <xdr:spPr>
        <a:xfrm flipV="1">
          <a:off x="14401800" y="724560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3" name="テキスト ボックス 382"/>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160528</xdr:rowOff>
    </xdr:from>
    <xdr:to>
      <xdr:col>68</xdr:col>
      <xdr:colOff>152400</xdr:colOff>
      <xdr:row>43</xdr:row>
      <xdr:rowOff>46990</xdr:rowOff>
    </xdr:to>
    <xdr:cxnSp macro="">
      <xdr:nvCxnSpPr>
        <xdr:cNvPr id="384" name="直線コネクタ 383"/>
        <xdr:cNvCxnSpPr/>
      </xdr:nvCxnSpPr>
      <xdr:spPr>
        <a:xfrm flipV="1">
          <a:off x="13512800" y="736142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86" name="テキスト ボックス 385"/>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88" name="テキスト ボックス 387"/>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94" name="楕円 393"/>
        <xdr:cNvSpPr/>
      </xdr:nvSpPr>
      <xdr:spPr>
        <a:xfrm>
          <a:off x="169672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65041</xdr:rowOff>
    </xdr:from>
    <xdr:ext cx="762000" cy="259045"/>
    <xdr:sp macro="" textlink="">
      <xdr:nvSpPr>
        <xdr:cNvPr id="395" name="公債費負担の状況該当値テキスト"/>
        <xdr:cNvSpPr txBox="1"/>
      </xdr:nvSpPr>
      <xdr:spPr>
        <a:xfrm>
          <a:off x="17106900" y="709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136398</xdr:rowOff>
    </xdr:from>
    <xdr:to>
      <xdr:col>77</xdr:col>
      <xdr:colOff>95250</xdr:colOff>
      <xdr:row>42</xdr:row>
      <xdr:rowOff>66548</xdr:rowOff>
    </xdr:to>
    <xdr:sp macro="" textlink="">
      <xdr:nvSpPr>
        <xdr:cNvPr id="396" name="楕円 395"/>
        <xdr:cNvSpPr/>
      </xdr:nvSpPr>
      <xdr:spPr>
        <a:xfrm>
          <a:off x="16129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51325</xdr:rowOff>
    </xdr:from>
    <xdr:ext cx="736600" cy="259045"/>
    <xdr:sp macro="" textlink="">
      <xdr:nvSpPr>
        <xdr:cNvPr id="397" name="テキスト ボックス 396"/>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165354</xdr:rowOff>
    </xdr:from>
    <xdr:to>
      <xdr:col>73</xdr:col>
      <xdr:colOff>44450</xdr:colOff>
      <xdr:row>42</xdr:row>
      <xdr:rowOff>95504</xdr:rowOff>
    </xdr:to>
    <xdr:sp macro="" textlink="">
      <xdr:nvSpPr>
        <xdr:cNvPr id="398" name="楕円 397"/>
        <xdr:cNvSpPr/>
      </xdr:nvSpPr>
      <xdr:spPr>
        <a:xfrm>
          <a:off x="15240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80281</xdr:rowOff>
    </xdr:from>
    <xdr:ext cx="762000" cy="259045"/>
    <xdr:sp macro="" textlink="">
      <xdr:nvSpPr>
        <xdr:cNvPr id="399" name="テキスト ボックス 398"/>
        <xdr:cNvSpPr txBox="1"/>
      </xdr:nvSpPr>
      <xdr:spPr>
        <a:xfrm>
          <a:off x="14909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109728</xdr:rowOff>
    </xdr:from>
    <xdr:to>
      <xdr:col>68</xdr:col>
      <xdr:colOff>203200</xdr:colOff>
      <xdr:row>43</xdr:row>
      <xdr:rowOff>39878</xdr:rowOff>
    </xdr:to>
    <xdr:sp macro="" textlink="">
      <xdr:nvSpPr>
        <xdr:cNvPr id="400" name="楕円 399"/>
        <xdr:cNvSpPr/>
      </xdr:nvSpPr>
      <xdr:spPr>
        <a:xfrm>
          <a:off x="14351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24655</xdr:rowOff>
    </xdr:from>
    <xdr:ext cx="762000" cy="259045"/>
    <xdr:sp macro="" textlink="">
      <xdr:nvSpPr>
        <xdr:cNvPr id="401" name="テキスト ボックス 400"/>
        <xdr:cNvSpPr txBox="1"/>
      </xdr:nvSpPr>
      <xdr:spPr>
        <a:xfrm>
          <a:off x="14020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167640</xdr:rowOff>
    </xdr:from>
    <xdr:to>
      <xdr:col>64</xdr:col>
      <xdr:colOff>152400</xdr:colOff>
      <xdr:row>43</xdr:row>
      <xdr:rowOff>97790</xdr:rowOff>
    </xdr:to>
    <xdr:sp macro="" textlink="">
      <xdr:nvSpPr>
        <xdr:cNvPr id="402" name="楕円 401"/>
        <xdr:cNvSpPr/>
      </xdr:nvSpPr>
      <xdr:spPr>
        <a:xfrm>
          <a:off x="13462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82567</xdr:rowOff>
    </xdr:from>
    <xdr:ext cx="762000" cy="259045"/>
    <xdr:sp macro="" textlink="">
      <xdr:nvSpPr>
        <xdr:cNvPr id="403" name="テキスト ボックス 402"/>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将来負担比率が生じていないが、これは将来負担額より充当可能財源等が上回っているためであり、地方債発行の抑制によるプライマリーバランスの黒字を維持していること、並びに財政調整基金及び減債基金の積立てによる充当可能基金の増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今後は一部事務組合下北医療センターや下北地域広域行政事務組合に対する一般会計負担金等が比率を押し上げる要因となる見込みのため、経営健全化に係る取り組み及び進展を見極めつつ、比率の悪化を防ぐよ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青森県佐井村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2,042
2,038
135.04
2,391,922
2,318,456
60,605
1,524,475
1,336,805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ポイント上回ったものの、類似団体平均を</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ポイント下回っている。これは過去に実施した退職者不補充や平成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年度から継続したいる給与カットが大きく影響している。また、ゴミ・し尿処理業務や消防業務を一部事務組合で行っていることも、下回っている一因として考えられる。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今後も職員数の適正化を維持していくとともに、人件費の抑制に努める。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101854</xdr:rowOff>
    </xdr:from>
    <xdr:to>
      <xdr:col>24</xdr:col>
      <xdr:colOff>25400</xdr:colOff>
      <xdr:row>36</xdr:row>
      <xdr:rowOff>26416</xdr:rowOff>
    </xdr:to>
    <xdr:cxnSp macro="">
      <xdr:nvCxnSpPr>
        <xdr:cNvPr id="64" name="直線コネクタ 63"/>
        <xdr:cNvCxnSpPr/>
      </xdr:nvCxnSpPr>
      <xdr:spPr>
        <a:xfrm>
          <a:off x="3987800" y="6102604"/>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69850</xdr:rowOff>
    </xdr:from>
    <xdr:to>
      <xdr:col>19</xdr:col>
      <xdr:colOff>187325</xdr:colOff>
      <xdr:row>35</xdr:row>
      <xdr:rowOff>101854</xdr:rowOff>
    </xdr:to>
    <xdr:cxnSp macro="">
      <xdr:nvCxnSpPr>
        <xdr:cNvPr id="67" name="直線コネクタ 66"/>
        <xdr:cNvCxnSpPr/>
      </xdr:nvCxnSpPr>
      <xdr:spPr>
        <a:xfrm>
          <a:off x="3098800" y="60706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65278</xdr:rowOff>
    </xdr:from>
    <xdr:to>
      <xdr:col>15</xdr:col>
      <xdr:colOff>98425</xdr:colOff>
      <xdr:row>35</xdr:row>
      <xdr:rowOff>69850</xdr:rowOff>
    </xdr:to>
    <xdr:cxnSp macro="">
      <xdr:nvCxnSpPr>
        <xdr:cNvPr id="70" name="直線コネクタ 69"/>
        <xdr:cNvCxnSpPr/>
      </xdr:nvCxnSpPr>
      <xdr:spPr>
        <a:xfrm>
          <a:off x="2209800" y="60660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65278</xdr:rowOff>
    </xdr:from>
    <xdr:to>
      <xdr:col>11</xdr:col>
      <xdr:colOff>9525</xdr:colOff>
      <xdr:row>35</xdr:row>
      <xdr:rowOff>78994</xdr:rowOff>
    </xdr:to>
    <xdr:cxnSp macro="">
      <xdr:nvCxnSpPr>
        <xdr:cNvPr id="73" name="直線コネクタ 72"/>
        <xdr:cNvCxnSpPr/>
      </xdr:nvCxnSpPr>
      <xdr:spPr>
        <a:xfrm flipV="1">
          <a:off x="1320800" y="60660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18559</xdr:rowOff>
    </xdr:from>
    <xdr:ext cx="762000" cy="259045"/>
    <xdr:sp macro="" textlink="">
      <xdr:nvSpPr>
        <xdr:cNvPr id="75" name="テキスト ボックス 74"/>
        <xdr:cNvSpPr txBox="1"/>
      </xdr:nvSpPr>
      <xdr:spPr>
        <a:xfrm>
          <a:off x="1828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77" name="テキスト ボックス 76"/>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147066</xdr:rowOff>
    </xdr:from>
    <xdr:to>
      <xdr:col>24</xdr:col>
      <xdr:colOff>76200</xdr:colOff>
      <xdr:row>36</xdr:row>
      <xdr:rowOff>77216</xdr:rowOff>
    </xdr:to>
    <xdr:sp macro="" textlink="">
      <xdr:nvSpPr>
        <xdr:cNvPr id="83" name="楕円 82"/>
        <xdr:cNvSpPr/>
      </xdr:nvSpPr>
      <xdr:spPr>
        <a:xfrm>
          <a:off x="4775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163593</xdr:rowOff>
    </xdr:from>
    <xdr:ext cx="762000" cy="259045"/>
    <xdr:sp macro="" textlink="">
      <xdr:nvSpPr>
        <xdr:cNvPr id="84" name="人件費該当値テキスト"/>
        <xdr:cNvSpPr txBox="1"/>
      </xdr:nvSpPr>
      <xdr:spPr>
        <a:xfrm>
          <a:off x="4914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51054</xdr:rowOff>
    </xdr:from>
    <xdr:to>
      <xdr:col>20</xdr:col>
      <xdr:colOff>38100</xdr:colOff>
      <xdr:row>35</xdr:row>
      <xdr:rowOff>152654</xdr:rowOff>
    </xdr:to>
    <xdr:sp macro="" textlink="">
      <xdr:nvSpPr>
        <xdr:cNvPr id="85" name="楕円 84"/>
        <xdr:cNvSpPr/>
      </xdr:nvSpPr>
      <xdr:spPr>
        <a:xfrm>
          <a:off x="3937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162831</xdr:rowOff>
    </xdr:from>
    <xdr:ext cx="736600" cy="259045"/>
    <xdr:sp macro="" textlink="">
      <xdr:nvSpPr>
        <xdr:cNvPr id="86" name="テキスト ボックス 85"/>
        <xdr:cNvSpPr txBox="1"/>
      </xdr:nvSpPr>
      <xdr:spPr>
        <a:xfrm>
          <a:off x="3606800" y="58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19050</xdr:rowOff>
    </xdr:from>
    <xdr:to>
      <xdr:col>15</xdr:col>
      <xdr:colOff>149225</xdr:colOff>
      <xdr:row>35</xdr:row>
      <xdr:rowOff>120650</xdr:rowOff>
    </xdr:to>
    <xdr:sp macro="" textlink="">
      <xdr:nvSpPr>
        <xdr:cNvPr id="87" name="楕円 86"/>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130827</xdr:rowOff>
    </xdr:from>
    <xdr:ext cx="762000" cy="259045"/>
    <xdr:sp macro="" textlink="">
      <xdr:nvSpPr>
        <xdr:cNvPr id="88" name="テキスト ボックス 87"/>
        <xdr:cNvSpPr txBox="1"/>
      </xdr:nvSpPr>
      <xdr:spPr>
        <a:xfrm>
          <a:off x="2717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14478</xdr:rowOff>
    </xdr:from>
    <xdr:to>
      <xdr:col>11</xdr:col>
      <xdr:colOff>60325</xdr:colOff>
      <xdr:row>35</xdr:row>
      <xdr:rowOff>116078</xdr:rowOff>
    </xdr:to>
    <xdr:sp macro="" textlink="">
      <xdr:nvSpPr>
        <xdr:cNvPr id="89" name="楕円 88"/>
        <xdr:cNvSpPr/>
      </xdr:nvSpPr>
      <xdr:spPr>
        <a:xfrm>
          <a:off x="2159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126255</xdr:rowOff>
    </xdr:from>
    <xdr:ext cx="762000" cy="259045"/>
    <xdr:sp macro="" textlink="">
      <xdr:nvSpPr>
        <xdr:cNvPr id="90" name="テキスト ボックス 89"/>
        <xdr:cNvSpPr txBox="1"/>
      </xdr:nvSpPr>
      <xdr:spPr>
        <a:xfrm>
          <a:off x="1828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28194</xdr:rowOff>
    </xdr:from>
    <xdr:to>
      <xdr:col>6</xdr:col>
      <xdr:colOff>171450</xdr:colOff>
      <xdr:row>35</xdr:row>
      <xdr:rowOff>129794</xdr:rowOff>
    </xdr:to>
    <xdr:sp macro="" textlink="">
      <xdr:nvSpPr>
        <xdr:cNvPr id="91" name="楕円 90"/>
        <xdr:cNvSpPr/>
      </xdr:nvSpPr>
      <xdr:spPr>
        <a:xfrm>
          <a:off x="1270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139971</xdr:rowOff>
    </xdr:from>
    <xdr:ext cx="762000" cy="259045"/>
    <xdr:sp macro="" textlink="">
      <xdr:nvSpPr>
        <xdr:cNvPr id="92" name="テキスト ボックス 91"/>
        <xdr:cNvSpPr txBox="1"/>
      </xdr:nvSpPr>
      <xdr:spPr>
        <a:xfrm>
          <a:off x="939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ポイント増となった。これは、ゴミ収集に関する委託料及び公共施設に新たに設置した設備の点検業務、さらには村単独で実施している各種イベント（三上剛太郎生誕</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年祭など）の開催が影響している。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今後は事業内容の精査・見直しを進めていくことで上昇傾向に歯止めをかけるよう努める。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124714</xdr:rowOff>
    </xdr:from>
    <xdr:to>
      <xdr:col>82</xdr:col>
      <xdr:colOff>107950</xdr:colOff>
      <xdr:row>17</xdr:row>
      <xdr:rowOff>156718</xdr:rowOff>
    </xdr:to>
    <xdr:cxnSp macro="">
      <xdr:nvCxnSpPr>
        <xdr:cNvPr id="122" name="直線コネクタ 121"/>
        <xdr:cNvCxnSpPr/>
      </xdr:nvCxnSpPr>
      <xdr:spPr>
        <a:xfrm>
          <a:off x="15671800" y="303936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63009</xdr:rowOff>
    </xdr:from>
    <xdr:ext cx="762000" cy="259045"/>
    <xdr:sp macro="" textlink="">
      <xdr:nvSpPr>
        <xdr:cNvPr id="123" name="物件費平均値テキスト"/>
        <xdr:cNvSpPr txBox="1"/>
      </xdr:nvSpPr>
      <xdr:spPr>
        <a:xfrm>
          <a:off x="16598900" y="2806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76708</xdr:rowOff>
    </xdr:from>
    <xdr:to>
      <xdr:col>78</xdr:col>
      <xdr:colOff>69850</xdr:colOff>
      <xdr:row>17</xdr:row>
      <xdr:rowOff>124714</xdr:rowOff>
    </xdr:to>
    <xdr:cxnSp macro="">
      <xdr:nvCxnSpPr>
        <xdr:cNvPr id="125" name="直線コネクタ 124"/>
        <xdr:cNvCxnSpPr/>
      </xdr:nvCxnSpPr>
      <xdr:spPr>
        <a:xfrm>
          <a:off x="14782800" y="2819908"/>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76708</xdr:rowOff>
    </xdr:from>
    <xdr:to>
      <xdr:col>73</xdr:col>
      <xdr:colOff>180975</xdr:colOff>
      <xdr:row>17</xdr:row>
      <xdr:rowOff>10414</xdr:rowOff>
    </xdr:to>
    <xdr:cxnSp macro="">
      <xdr:nvCxnSpPr>
        <xdr:cNvPr id="128" name="直線コネクタ 127"/>
        <xdr:cNvCxnSpPr/>
      </xdr:nvCxnSpPr>
      <xdr:spPr>
        <a:xfrm flipV="1">
          <a:off x="13893800" y="281990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154432</xdr:rowOff>
    </xdr:from>
    <xdr:to>
      <xdr:col>69</xdr:col>
      <xdr:colOff>92075</xdr:colOff>
      <xdr:row>17</xdr:row>
      <xdr:rowOff>10414</xdr:rowOff>
    </xdr:to>
    <xdr:cxnSp macro="">
      <xdr:nvCxnSpPr>
        <xdr:cNvPr id="131" name="直線コネクタ 130"/>
        <xdr:cNvCxnSpPr/>
      </xdr:nvCxnSpPr>
      <xdr:spPr>
        <a:xfrm>
          <a:off x="13004800" y="28976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5" name="テキスト ボックス 134"/>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105918</xdr:rowOff>
    </xdr:from>
    <xdr:to>
      <xdr:col>82</xdr:col>
      <xdr:colOff>158750</xdr:colOff>
      <xdr:row>18</xdr:row>
      <xdr:rowOff>36068</xdr:rowOff>
    </xdr:to>
    <xdr:sp macro="" textlink="">
      <xdr:nvSpPr>
        <xdr:cNvPr id="141" name="楕円 140"/>
        <xdr:cNvSpPr/>
      </xdr:nvSpPr>
      <xdr:spPr>
        <a:xfrm>
          <a:off x="16459200" y="30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77995</xdr:rowOff>
    </xdr:from>
    <xdr:ext cx="762000" cy="259045"/>
    <xdr:sp macro="" textlink="">
      <xdr:nvSpPr>
        <xdr:cNvPr id="142" name="物件費該当値テキスト"/>
        <xdr:cNvSpPr txBox="1"/>
      </xdr:nvSpPr>
      <xdr:spPr>
        <a:xfrm>
          <a:off x="165989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73914</xdr:rowOff>
    </xdr:from>
    <xdr:to>
      <xdr:col>78</xdr:col>
      <xdr:colOff>120650</xdr:colOff>
      <xdr:row>18</xdr:row>
      <xdr:rowOff>4064</xdr:rowOff>
    </xdr:to>
    <xdr:sp macro="" textlink="">
      <xdr:nvSpPr>
        <xdr:cNvPr id="143" name="楕円 142"/>
        <xdr:cNvSpPr/>
      </xdr:nvSpPr>
      <xdr:spPr>
        <a:xfrm>
          <a:off x="15621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160291</xdr:rowOff>
    </xdr:from>
    <xdr:ext cx="736600" cy="259045"/>
    <xdr:sp macro="" textlink="">
      <xdr:nvSpPr>
        <xdr:cNvPr id="144" name="テキスト ボックス 143"/>
        <xdr:cNvSpPr txBox="1"/>
      </xdr:nvSpPr>
      <xdr:spPr>
        <a:xfrm>
          <a:off x="15290800" y="3074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25908</xdr:rowOff>
    </xdr:from>
    <xdr:to>
      <xdr:col>74</xdr:col>
      <xdr:colOff>31750</xdr:colOff>
      <xdr:row>16</xdr:row>
      <xdr:rowOff>127508</xdr:rowOff>
    </xdr:to>
    <xdr:sp macro="" textlink="">
      <xdr:nvSpPr>
        <xdr:cNvPr id="145" name="楕円 144"/>
        <xdr:cNvSpPr/>
      </xdr:nvSpPr>
      <xdr:spPr>
        <a:xfrm>
          <a:off x="14732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137685</xdr:rowOff>
    </xdr:from>
    <xdr:ext cx="762000" cy="259045"/>
    <xdr:sp macro="" textlink="">
      <xdr:nvSpPr>
        <xdr:cNvPr id="146" name="テキスト ボックス 145"/>
        <xdr:cNvSpPr txBox="1"/>
      </xdr:nvSpPr>
      <xdr:spPr>
        <a:xfrm>
          <a:off x="14401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131064</xdr:rowOff>
    </xdr:from>
    <xdr:to>
      <xdr:col>69</xdr:col>
      <xdr:colOff>142875</xdr:colOff>
      <xdr:row>17</xdr:row>
      <xdr:rowOff>61214</xdr:rowOff>
    </xdr:to>
    <xdr:sp macro="" textlink="">
      <xdr:nvSpPr>
        <xdr:cNvPr id="147" name="楕円 146"/>
        <xdr:cNvSpPr/>
      </xdr:nvSpPr>
      <xdr:spPr>
        <a:xfrm>
          <a:off x="13843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71391</xdr:rowOff>
    </xdr:from>
    <xdr:ext cx="762000" cy="259045"/>
    <xdr:sp macro="" textlink="">
      <xdr:nvSpPr>
        <xdr:cNvPr id="148" name="テキスト ボックス 147"/>
        <xdr:cNvSpPr txBox="1"/>
      </xdr:nvSpPr>
      <xdr:spPr>
        <a:xfrm>
          <a:off x="13512800" y="264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103632</xdr:rowOff>
    </xdr:from>
    <xdr:to>
      <xdr:col>65</xdr:col>
      <xdr:colOff>53975</xdr:colOff>
      <xdr:row>17</xdr:row>
      <xdr:rowOff>33782</xdr:rowOff>
    </xdr:to>
    <xdr:sp macro="" textlink="">
      <xdr:nvSpPr>
        <xdr:cNvPr id="149" name="楕円 148"/>
        <xdr:cNvSpPr/>
      </xdr:nvSpPr>
      <xdr:spPr>
        <a:xfrm>
          <a:off x="12954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43959</xdr:rowOff>
    </xdr:from>
    <xdr:ext cx="762000" cy="259045"/>
    <xdr:sp macro="" textlink="">
      <xdr:nvSpPr>
        <xdr:cNvPr id="150" name="テキスト ボックス 149"/>
        <xdr:cNvSpPr txBox="1"/>
      </xdr:nvSpPr>
      <xdr:spPr>
        <a:xfrm>
          <a:off x="12623800" y="261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ポイント下回っており、ほぼ横這いとなっているものの、障害自立支援給付費や乳幼児医療扶助費、児童・生徒に対する医療費扶助は増額傾向にある。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今後は事業内容の精査・見直しを進めていき、扶助費の抑制に努める。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101600</xdr:rowOff>
    </xdr:to>
    <xdr:cxnSp macro="">
      <xdr:nvCxnSpPr>
        <xdr:cNvPr id="182" name="直線コネクタ 181"/>
        <xdr:cNvCxnSpPr/>
      </xdr:nvCxnSpPr>
      <xdr:spPr>
        <a:xfrm flipV="1">
          <a:off x="3987800" y="9347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101600</xdr:rowOff>
    </xdr:from>
    <xdr:to>
      <xdr:col>19</xdr:col>
      <xdr:colOff>187325</xdr:colOff>
      <xdr:row>54</xdr:row>
      <xdr:rowOff>101600</xdr:rowOff>
    </xdr:to>
    <xdr:cxnSp macro="">
      <xdr:nvCxnSpPr>
        <xdr:cNvPr id="185" name="直線コネクタ 184"/>
        <xdr:cNvCxnSpPr/>
      </xdr:nvCxnSpPr>
      <xdr:spPr>
        <a:xfrm>
          <a:off x="3098800" y="935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101600</xdr:rowOff>
    </xdr:to>
    <xdr:cxnSp macro="">
      <xdr:nvCxnSpPr>
        <xdr:cNvPr id="188" name="直線コネクタ 187"/>
        <xdr:cNvCxnSpPr/>
      </xdr:nvCxnSpPr>
      <xdr:spPr>
        <a:xfrm>
          <a:off x="2209800" y="9309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38100</xdr:rowOff>
    </xdr:from>
    <xdr:to>
      <xdr:col>11</xdr:col>
      <xdr:colOff>9525</xdr:colOff>
      <xdr:row>54</xdr:row>
      <xdr:rowOff>50800</xdr:rowOff>
    </xdr:to>
    <xdr:cxnSp macro="">
      <xdr:nvCxnSpPr>
        <xdr:cNvPr id="191" name="直線コネクタ 190"/>
        <xdr:cNvCxnSpPr/>
      </xdr:nvCxnSpPr>
      <xdr:spPr>
        <a:xfrm>
          <a:off x="1320800" y="9296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3" name="テキスト ボックス 192"/>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5" name="テキスト ボックス 194"/>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1" name="楕円 200"/>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2"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50800</xdr:rowOff>
    </xdr:from>
    <xdr:to>
      <xdr:col>20</xdr:col>
      <xdr:colOff>38100</xdr:colOff>
      <xdr:row>54</xdr:row>
      <xdr:rowOff>152400</xdr:rowOff>
    </xdr:to>
    <xdr:sp macro="" textlink="">
      <xdr:nvSpPr>
        <xdr:cNvPr id="203" name="楕円 202"/>
        <xdr:cNvSpPr/>
      </xdr:nvSpPr>
      <xdr:spPr>
        <a:xfrm>
          <a:off x="3937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162577</xdr:rowOff>
    </xdr:from>
    <xdr:ext cx="736600" cy="259045"/>
    <xdr:sp macro="" textlink="">
      <xdr:nvSpPr>
        <xdr:cNvPr id="204" name="テキスト ボックス 203"/>
        <xdr:cNvSpPr txBox="1"/>
      </xdr:nvSpPr>
      <xdr:spPr>
        <a:xfrm>
          <a:off x="3606800" y="907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50800</xdr:rowOff>
    </xdr:from>
    <xdr:to>
      <xdr:col>15</xdr:col>
      <xdr:colOff>149225</xdr:colOff>
      <xdr:row>54</xdr:row>
      <xdr:rowOff>152400</xdr:rowOff>
    </xdr:to>
    <xdr:sp macro="" textlink="">
      <xdr:nvSpPr>
        <xdr:cNvPr id="205" name="楕円 204"/>
        <xdr:cNvSpPr/>
      </xdr:nvSpPr>
      <xdr:spPr>
        <a:xfrm>
          <a:off x="3048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162577</xdr:rowOff>
    </xdr:from>
    <xdr:ext cx="762000" cy="259045"/>
    <xdr:sp macro="" textlink="">
      <xdr:nvSpPr>
        <xdr:cNvPr id="206" name="テキスト ボックス 205"/>
        <xdr:cNvSpPr txBox="1"/>
      </xdr:nvSpPr>
      <xdr:spPr>
        <a:xfrm>
          <a:off x="2717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07" name="楕円 206"/>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08" name="テキスト ボックス 207"/>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158750</xdr:rowOff>
    </xdr:from>
    <xdr:to>
      <xdr:col>6</xdr:col>
      <xdr:colOff>171450</xdr:colOff>
      <xdr:row>54</xdr:row>
      <xdr:rowOff>88900</xdr:rowOff>
    </xdr:to>
    <xdr:sp macro="" textlink="">
      <xdr:nvSpPr>
        <xdr:cNvPr id="209" name="楕円 208"/>
        <xdr:cNvSpPr/>
      </xdr:nvSpPr>
      <xdr:spPr>
        <a:xfrm>
          <a:off x="1270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99077</xdr:rowOff>
    </xdr:from>
    <xdr:ext cx="762000" cy="259045"/>
    <xdr:sp macro="" textlink="">
      <xdr:nvSpPr>
        <xdr:cNvPr id="210" name="テキスト ボックス 209"/>
        <xdr:cNvSpPr txBox="1"/>
      </xdr:nvSpPr>
      <xdr:spPr>
        <a:xfrm>
          <a:off x="939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その他に係るものは繰出金、維持補修費であるが類似団体平均を</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下回った。この要因としては繰出金であり、地理的条件による集落の点在のため費用が嵩んでいる状況で、さらに各給排水施設の老朽化が進んでいるため維持管理費が高止まり、その解消のため長寿命化計画の策定等でも負担が大きく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公営企業会計については独立採算の原則に立ち返った料金の値上げによる健全化を図ることなどにより、普通会計の負担を減らしていくよう努める。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67564</xdr:rowOff>
    </xdr:from>
    <xdr:to>
      <xdr:col>82</xdr:col>
      <xdr:colOff>107950</xdr:colOff>
      <xdr:row>56</xdr:row>
      <xdr:rowOff>113284</xdr:rowOff>
    </xdr:to>
    <xdr:cxnSp macro="">
      <xdr:nvCxnSpPr>
        <xdr:cNvPr id="240" name="直線コネクタ 239"/>
        <xdr:cNvCxnSpPr/>
      </xdr:nvCxnSpPr>
      <xdr:spPr>
        <a:xfrm>
          <a:off x="15671800" y="966876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67564</xdr:rowOff>
    </xdr:from>
    <xdr:to>
      <xdr:col>78</xdr:col>
      <xdr:colOff>69850</xdr:colOff>
      <xdr:row>56</xdr:row>
      <xdr:rowOff>85852</xdr:rowOff>
    </xdr:to>
    <xdr:cxnSp macro="">
      <xdr:nvCxnSpPr>
        <xdr:cNvPr id="243" name="直線コネクタ 242"/>
        <xdr:cNvCxnSpPr/>
      </xdr:nvCxnSpPr>
      <xdr:spPr>
        <a:xfrm flipV="1">
          <a:off x="14782800" y="96687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85852</xdr:rowOff>
    </xdr:from>
    <xdr:to>
      <xdr:col>73</xdr:col>
      <xdr:colOff>180975</xdr:colOff>
      <xdr:row>57</xdr:row>
      <xdr:rowOff>42418</xdr:rowOff>
    </xdr:to>
    <xdr:cxnSp macro="">
      <xdr:nvCxnSpPr>
        <xdr:cNvPr id="246" name="直線コネクタ 245"/>
        <xdr:cNvCxnSpPr/>
      </xdr:nvCxnSpPr>
      <xdr:spPr>
        <a:xfrm flipV="1">
          <a:off x="13893800" y="968705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122428</xdr:rowOff>
    </xdr:from>
    <xdr:to>
      <xdr:col>69</xdr:col>
      <xdr:colOff>92075</xdr:colOff>
      <xdr:row>57</xdr:row>
      <xdr:rowOff>42418</xdr:rowOff>
    </xdr:to>
    <xdr:cxnSp macro="">
      <xdr:nvCxnSpPr>
        <xdr:cNvPr id="249" name="直線コネクタ 248"/>
        <xdr:cNvCxnSpPr/>
      </xdr:nvCxnSpPr>
      <xdr:spPr>
        <a:xfrm>
          <a:off x="13004800" y="97236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1" name="テキスト ボックス 250"/>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3" name="テキスト ボックス 252"/>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59" name="楕円 258"/>
        <xdr:cNvSpPr/>
      </xdr:nvSpPr>
      <xdr:spPr>
        <a:xfrm>
          <a:off x="164592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34561</xdr:rowOff>
    </xdr:from>
    <xdr:ext cx="762000" cy="259045"/>
    <xdr:sp macro="" textlink="">
      <xdr:nvSpPr>
        <xdr:cNvPr id="260" name="その他該当値テキスト"/>
        <xdr:cNvSpPr txBox="1"/>
      </xdr:nvSpPr>
      <xdr:spPr>
        <a:xfrm>
          <a:off x="16598900" y="9635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16764</xdr:rowOff>
    </xdr:from>
    <xdr:to>
      <xdr:col>78</xdr:col>
      <xdr:colOff>120650</xdr:colOff>
      <xdr:row>56</xdr:row>
      <xdr:rowOff>118364</xdr:rowOff>
    </xdr:to>
    <xdr:sp macro="" textlink="">
      <xdr:nvSpPr>
        <xdr:cNvPr id="261" name="楕円 260"/>
        <xdr:cNvSpPr/>
      </xdr:nvSpPr>
      <xdr:spPr>
        <a:xfrm>
          <a:off x="15621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128541</xdr:rowOff>
    </xdr:from>
    <xdr:ext cx="736600" cy="259045"/>
    <xdr:sp macro="" textlink="">
      <xdr:nvSpPr>
        <xdr:cNvPr id="262" name="テキスト ボックス 261"/>
        <xdr:cNvSpPr txBox="1"/>
      </xdr:nvSpPr>
      <xdr:spPr>
        <a:xfrm>
          <a:off x="15290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35052</xdr:rowOff>
    </xdr:from>
    <xdr:to>
      <xdr:col>74</xdr:col>
      <xdr:colOff>31750</xdr:colOff>
      <xdr:row>56</xdr:row>
      <xdr:rowOff>136652</xdr:rowOff>
    </xdr:to>
    <xdr:sp macro="" textlink="">
      <xdr:nvSpPr>
        <xdr:cNvPr id="263" name="楕円 262"/>
        <xdr:cNvSpPr/>
      </xdr:nvSpPr>
      <xdr:spPr>
        <a:xfrm>
          <a:off x="14732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121429</xdr:rowOff>
    </xdr:from>
    <xdr:ext cx="762000" cy="259045"/>
    <xdr:sp macro="" textlink="">
      <xdr:nvSpPr>
        <xdr:cNvPr id="264" name="テキスト ボックス 263"/>
        <xdr:cNvSpPr txBox="1"/>
      </xdr:nvSpPr>
      <xdr:spPr>
        <a:xfrm>
          <a:off x="14401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163068</xdr:rowOff>
    </xdr:from>
    <xdr:to>
      <xdr:col>69</xdr:col>
      <xdr:colOff>142875</xdr:colOff>
      <xdr:row>57</xdr:row>
      <xdr:rowOff>93218</xdr:rowOff>
    </xdr:to>
    <xdr:sp macro="" textlink="">
      <xdr:nvSpPr>
        <xdr:cNvPr id="265" name="楕円 264"/>
        <xdr:cNvSpPr/>
      </xdr:nvSpPr>
      <xdr:spPr>
        <a:xfrm>
          <a:off x="13843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77995</xdr:rowOff>
    </xdr:from>
    <xdr:ext cx="762000" cy="259045"/>
    <xdr:sp macro="" textlink="">
      <xdr:nvSpPr>
        <xdr:cNvPr id="266" name="テキスト ボックス 265"/>
        <xdr:cNvSpPr txBox="1"/>
      </xdr:nvSpPr>
      <xdr:spPr>
        <a:xfrm>
          <a:off x="13512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71628</xdr:rowOff>
    </xdr:from>
    <xdr:to>
      <xdr:col>65</xdr:col>
      <xdr:colOff>53975</xdr:colOff>
      <xdr:row>57</xdr:row>
      <xdr:rowOff>1778</xdr:rowOff>
    </xdr:to>
    <xdr:sp macro="" textlink="">
      <xdr:nvSpPr>
        <xdr:cNvPr id="267" name="楕円 266"/>
        <xdr:cNvSpPr/>
      </xdr:nvSpPr>
      <xdr:spPr>
        <a:xfrm>
          <a:off x="12954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158005</xdr:rowOff>
    </xdr:from>
    <xdr:ext cx="762000" cy="259045"/>
    <xdr:sp macro="" textlink="">
      <xdr:nvSpPr>
        <xdr:cNvPr id="268" name="テキスト ボックス 267"/>
        <xdr:cNvSpPr txBox="1"/>
      </xdr:nvSpPr>
      <xdr:spPr>
        <a:xfrm>
          <a:off x="12623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対しほぼ横這いとなっており、未だに類似団体平均を大きく上回っている。これは、ゴミ・し尿処理業務や消防業務などを一部事務組合で行っていることが影響しており補助費等のうち経常経費一般財源等に占める割合については</a:t>
          </a:r>
          <a:r>
            <a:rPr kumimoji="1" lang="en-US" altLang="ja-JP" sz="1300">
              <a:latin typeface="ＭＳ Ｐゴシック" panose="020B0600070205080204" pitchFamily="50" charset="-128"/>
              <a:ea typeface="ＭＳ Ｐゴシック" panose="020B0600070205080204" pitchFamily="50" charset="-128"/>
            </a:rPr>
            <a:t>76.2%</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今後も村単独補助金の見直しに加え、一部事務組合負担金についても注視していく必要がある。</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136144</xdr:rowOff>
    </xdr:from>
    <xdr:to>
      <xdr:col>82</xdr:col>
      <xdr:colOff>107950</xdr:colOff>
      <xdr:row>38</xdr:row>
      <xdr:rowOff>140716</xdr:rowOff>
    </xdr:to>
    <xdr:cxnSp macro="">
      <xdr:nvCxnSpPr>
        <xdr:cNvPr id="298" name="直線コネクタ 297"/>
        <xdr:cNvCxnSpPr/>
      </xdr:nvCxnSpPr>
      <xdr:spPr>
        <a:xfrm>
          <a:off x="15671800" y="66512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136144</xdr:rowOff>
    </xdr:from>
    <xdr:to>
      <xdr:col>78</xdr:col>
      <xdr:colOff>69850</xdr:colOff>
      <xdr:row>39</xdr:row>
      <xdr:rowOff>143002</xdr:rowOff>
    </xdr:to>
    <xdr:cxnSp macro="">
      <xdr:nvCxnSpPr>
        <xdr:cNvPr id="301" name="直線コネクタ 300"/>
        <xdr:cNvCxnSpPr/>
      </xdr:nvCxnSpPr>
      <xdr:spPr>
        <a:xfrm flipV="1">
          <a:off x="14782800" y="6651244"/>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3" name="テキスト ボックス 302"/>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129286</xdr:rowOff>
    </xdr:from>
    <xdr:to>
      <xdr:col>73</xdr:col>
      <xdr:colOff>180975</xdr:colOff>
      <xdr:row>39</xdr:row>
      <xdr:rowOff>143002</xdr:rowOff>
    </xdr:to>
    <xdr:cxnSp macro="">
      <xdr:nvCxnSpPr>
        <xdr:cNvPr id="304" name="直線コネクタ 303"/>
        <xdr:cNvCxnSpPr/>
      </xdr:nvCxnSpPr>
      <xdr:spPr>
        <a:xfrm>
          <a:off x="13893800" y="68158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06" name="テキスト ボックス 305"/>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120142</xdr:rowOff>
    </xdr:from>
    <xdr:to>
      <xdr:col>69</xdr:col>
      <xdr:colOff>92075</xdr:colOff>
      <xdr:row>39</xdr:row>
      <xdr:rowOff>129286</xdr:rowOff>
    </xdr:to>
    <xdr:cxnSp macro="">
      <xdr:nvCxnSpPr>
        <xdr:cNvPr id="307" name="直線コネクタ 306"/>
        <xdr:cNvCxnSpPr/>
      </xdr:nvCxnSpPr>
      <xdr:spPr>
        <a:xfrm>
          <a:off x="13004800" y="68066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09" name="テキスト ボックス 308"/>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1" name="テキスト ボックス 310"/>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89916</xdr:rowOff>
    </xdr:from>
    <xdr:to>
      <xdr:col>82</xdr:col>
      <xdr:colOff>158750</xdr:colOff>
      <xdr:row>39</xdr:row>
      <xdr:rowOff>20066</xdr:rowOff>
    </xdr:to>
    <xdr:sp macro="" textlink="">
      <xdr:nvSpPr>
        <xdr:cNvPr id="317" name="楕円 316"/>
        <xdr:cNvSpPr/>
      </xdr:nvSpPr>
      <xdr:spPr>
        <a:xfrm>
          <a:off x="164592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61993</xdr:rowOff>
    </xdr:from>
    <xdr:ext cx="762000" cy="259045"/>
    <xdr:sp macro="" textlink="">
      <xdr:nvSpPr>
        <xdr:cNvPr id="318" name="補助費等該当値テキスト"/>
        <xdr:cNvSpPr txBox="1"/>
      </xdr:nvSpPr>
      <xdr:spPr>
        <a:xfrm>
          <a:off x="165989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85344</xdr:rowOff>
    </xdr:from>
    <xdr:to>
      <xdr:col>78</xdr:col>
      <xdr:colOff>120650</xdr:colOff>
      <xdr:row>39</xdr:row>
      <xdr:rowOff>15494</xdr:rowOff>
    </xdr:to>
    <xdr:sp macro="" textlink="">
      <xdr:nvSpPr>
        <xdr:cNvPr id="319" name="楕円 318"/>
        <xdr:cNvSpPr/>
      </xdr:nvSpPr>
      <xdr:spPr>
        <a:xfrm>
          <a:off x="15621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271</xdr:rowOff>
    </xdr:from>
    <xdr:ext cx="736600" cy="259045"/>
    <xdr:sp macro="" textlink="">
      <xdr:nvSpPr>
        <xdr:cNvPr id="320" name="テキスト ボックス 319"/>
        <xdr:cNvSpPr txBox="1"/>
      </xdr:nvSpPr>
      <xdr:spPr>
        <a:xfrm>
          <a:off x="15290800" y="668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92202</xdr:rowOff>
    </xdr:from>
    <xdr:to>
      <xdr:col>74</xdr:col>
      <xdr:colOff>31750</xdr:colOff>
      <xdr:row>40</xdr:row>
      <xdr:rowOff>22352</xdr:rowOff>
    </xdr:to>
    <xdr:sp macro="" textlink="">
      <xdr:nvSpPr>
        <xdr:cNvPr id="321" name="楕円 320"/>
        <xdr:cNvSpPr/>
      </xdr:nvSpPr>
      <xdr:spPr>
        <a:xfrm>
          <a:off x="14732000" y="67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7129</xdr:rowOff>
    </xdr:from>
    <xdr:ext cx="762000" cy="259045"/>
    <xdr:sp macro="" textlink="">
      <xdr:nvSpPr>
        <xdr:cNvPr id="322" name="テキスト ボックス 321"/>
        <xdr:cNvSpPr txBox="1"/>
      </xdr:nvSpPr>
      <xdr:spPr>
        <a:xfrm>
          <a:off x="14401800" y="686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78486</xdr:rowOff>
    </xdr:from>
    <xdr:to>
      <xdr:col>69</xdr:col>
      <xdr:colOff>142875</xdr:colOff>
      <xdr:row>40</xdr:row>
      <xdr:rowOff>8636</xdr:rowOff>
    </xdr:to>
    <xdr:sp macro="" textlink="">
      <xdr:nvSpPr>
        <xdr:cNvPr id="323" name="楕円 322"/>
        <xdr:cNvSpPr/>
      </xdr:nvSpPr>
      <xdr:spPr>
        <a:xfrm>
          <a:off x="138430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164863</xdr:rowOff>
    </xdr:from>
    <xdr:ext cx="762000" cy="259045"/>
    <xdr:sp macro="" textlink="">
      <xdr:nvSpPr>
        <xdr:cNvPr id="324" name="テキスト ボックス 323"/>
        <xdr:cNvSpPr txBox="1"/>
      </xdr:nvSpPr>
      <xdr:spPr>
        <a:xfrm>
          <a:off x="13512800" y="68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69342</xdr:rowOff>
    </xdr:from>
    <xdr:to>
      <xdr:col>65</xdr:col>
      <xdr:colOff>53975</xdr:colOff>
      <xdr:row>39</xdr:row>
      <xdr:rowOff>170942</xdr:rowOff>
    </xdr:to>
    <xdr:sp macro="" textlink="">
      <xdr:nvSpPr>
        <xdr:cNvPr id="325" name="楕円 324"/>
        <xdr:cNvSpPr/>
      </xdr:nvSpPr>
      <xdr:spPr>
        <a:xfrm>
          <a:off x="12954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155719</xdr:rowOff>
    </xdr:from>
    <xdr:ext cx="762000" cy="259045"/>
    <xdr:sp macro="" textlink="">
      <xdr:nvSpPr>
        <xdr:cNvPr id="326" name="テキスト ボックス 325"/>
        <xdr:cNvSpPr txBox="1"/>
      </xdr:nvSpPr>
      <xdr:spPr>
        <a:xfrm>
          <a:off x="12623800" y="684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類似団体平均と比較すると</a:t>
          </a:r>
          <a:r>
            <a:rPr kumimoji="1" lang="en-US" altLang="ja-JP" sz="1250">
              <a:latin typeface="ＭＳ Ｐゴシック" panose="020B0600070205080204" pitchFamily="50" charset="-128"/>
              <a:ea typeface="ＭＳ Ｐゴシック" panose="020B0600070205080204" pitchFamily="50" charset="-128"/>
            </a:rPr>
            <a:t>4.6</a:t>
          </a:r>
          <a:r>
            <a:rPr kumimoji="1" lang="ja-JP" altLang="en-US" sz="1250">
              <a:latin typeface="ＭＳ Ｐゴシック" panose="020B0600070205080204" pitchFamily="50" charset="-128"/>
              <a:ea typeface="ＭＳ Ｐゴシック" panose="020B0600070205080204" pitchFamily="50" charset="-128"/>
            </a:rPr>
            <a:t>ポイント下回った。数年は減少傾向となると考えられるが、各施設の長寿命化事業や防災関係等で多額の借入を行っているため、償還が始まると類似団体を上回る可能性がある。</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　地方債発行の抑制により、一般会計・特別会計ともに減少傾向にはあるものの、近年はやむを得ない多額の借入が続いていることから、今後も他の事業と調整を図りながら地方債発行の抑制に努める。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157480</xdr:rowOff>
    </xdr:from>
    <xdr:to>
      <xdr:col>24</xdr:col>
      <xdr:colOff>25400</xdr:colOff>
      <xdr:row>76</xdr:row>
      <xdr:rowOff>146050</xdr:rowOff>
    </xdr:to>
    <xdr:cxnSp macro="">
      <xdr:nvCxnSpPr>
        <xdr:cNvPr id="358" name="直線コネクタ 357"/>
        <xdr:cNvCxnSpPr/>
      </xdr:nvCxnSpPr>
      <xdr:spPr>
        <a:xfrm flipV="1">
          <a:off x="3987800" y="1301623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146050</xdr:rowOff>
    </xdr:from>
    <xdr:to>
      <xdr:col>19</xdr:col>
      <xdr:colOff>187325</xdr:colOff>
      <xdr:row>77</xdr:row>
      <xdr:rowOff>31750</xdr:rowOff>
    </xdr:to>
    <xdr:cxnSp macro="">
      <xdr:nvCxnSpPr>
        <xdr:cNvPr id="361" name="直線コネクタ 360"/>
        <xdr:cNvCxnSpPr/>
      </xdr:nvCxnSpPr>
      <xdr:spPr>
        <a:xfrm flipV="1">
          <a:off x="3098800" y="13176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127000</xdr:rowOff>
    </xdr:from>
    <xdr:to>
      <xdr:col>15</xdr:col>
      <xdr:colOff>98425</xdr:colOff>
      <xdr:row>77</xdr:row>
      <xdr:rowOff>31750</xdr:rowOff>
    </xdr:to>
    <xdr:cxnSp macro="">
      <xdr:nvCxnSpPr>
        <xdr:cNvPr id="364" name="直線コネクタ 363"/>
        <xdr:cNvCxnSpPr/>
      </xdr:nvCxnSpPr>
      <xdr:spPr>
        <a:xfrm>
          <a:off x="2209800" y="13157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66" name="テキスト ボックス 365"/>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127000</xdr:rowOff>
    </xdr:from>
    <xdr:to>
      <xdr:col>11</xdr:col>
      <xdr:colOff>9525</xdr:colOff>
      <xdr:row>77</xdr:row>
      <xdr:rowOff>46989</xdr:rowOff>
    </xdr:to>
    <xdr:cxnSp macro="">
      <xdr:nvCxnSpPr>
        <xdr:cNvPr id="367" name="直線コネクタ 366"/>
        <xdr:cNvCxnSpPr/>
      </xdr:nvCxnSpPr>
      <xdr:spPr>
        <a:xfrm flipV="1">
          <a:off x="1320800" y="131572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1" name="テキスト ボックス 370"/>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106680</xdr:rowOff>
    </xdr:from>
    <xdr:to>
      <xdr:col>24</xdr:col>
      <xdr:colOff>76200</xdr:colOff>
      <xdr:row>76</xdr:row>
      <xdr:rowOff>36830</xdr:rowOff>
    </xdr:to>
    <xdr:sp macro="" textlink="">
      <xdr:nvSpPr>
        <xdr:cNvPr id="377" name="楕円 376"/>
        <xdr:cNvSpPr/>
      </xdr:nvSpPr>
      <xdr:spPr>
        <a:xfrm>
          <a:off x="47752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123207</xdr:rowOff>
    </xdr:from>
    <xdr:ext cx="762000" cy="259045"/>
    <xdr:sp macro="" textlink="">
      <xdr:nvSpPr>
        <xdr:cNvPr id="378" name="公債費該当値テキスト"/>
        <xdr:cNvSpPr txBox="1"/>
      </xdr:nvSpPr>
      <xdr:spPr>
        <a:xfrm>
          <a:off x="49149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95250</xdr:rowOff>
    </xdr:from>
    <xdr:to>
      <xdr:col>20</xdr:col>
      <xdr:colOff>38100</xdr:colOff>
      <xdr:row>77</xdr:row>
      <xdr:rowOff>25400</xdr:rowOff>
    </xdr:to>
    <xdr:sp macro="" textlink="">
      <xdr:nvSpPr>
        <xdr:cNvPr id="379" name="楕円 378"/>
        <xdr:cNvSpPr/>
      </xdr:nvSpPr>
      <xdr:spPr>
        <a:xfrm>
          <a:off x="3937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35577</xdr:rowOff>
    </xdr:from>
    <xdr:ext cx="736600" cy="259045"/>
    <xdr:sp macro="" textlink="">
      <xdr:nvSpPr>
        <xdr:cNvPr id="380" name="テキスト ボックス 379"/>
        <xdr:cNvSpPr txBox="1"/>
      </xdr:nvSpPr>
      <xdr:spPr>
        <a:xfrm>
          <a:off x="3606800" y="1289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152400</xdr:rowOff>
    </xdr:from>
    <xdr:to>
      <xdr:col>15</xdr:col>
      <xdr:colOff>149225</xdr:colOff>
      <xdr:row>77</xdr:row>
      <xdr:rowOff>82550</xdr:rowOff>
    </xdr:to>
    <xdr:sp macro="" textlink="">
      <xdr:nvSpPr>
        <xdr:cNvPr id="381" name="楕円 380"/>
        <xdr:cNvSpPr/>
      </xdr:nvSpPr>
      <xdr:spPr>
        <a:xfrm>
          <a:off x="3048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67327</xdr:rowOff>
    </xdr:from>
    <xdr:ext cx="762000" cy="259045"/>
    <xdr:sp macro="" textlink="">
      <xdr:nvSpPr>
        <xdr:cNvPr id="382" name="テキスト ボックス 381"/>
        <xdr:cNvSpPr txBox="1"/>
      </xdr:nvSpPr>
      <xdr:spPr>
        <a:xfrm>
          <a:off x="2717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76200</xdr:rowOff>
    </xdr:from>
    <xdr:to>
      <xdr:col>11</xdr:col>
      <xdr:colOff>60325</xdr:colOff>
      <xdr:row>77</xdr:row>
      <xdr:rowOff>6350</xdr:rowOff>
    </xdr:to>
    <xdr:sp macro="" textlink="">
      <xdr:nvSpPr>
        <xdr:cNvPr id="383" name="楕円 382"/>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16527</xdr:rowOff>
    </xdr:from>
    <xdr:ext cx="762000" cy="259045"/>
    <xdr:sp macro="" textlink="">
      <xdr:nvSpPr>
        <xdr:cNvPr id="384" name="テキスト ボックス 383"/>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85" name="楕円 384"/>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86" name="テキスト ボックス 385"/>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これは補助費等と物件費が要因であり、特に一部事務組合（下北地域広域行政事務組合）への負担金が大きく影響している。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今後は、一部事務組合負担金の推移に十分留意するとともに、業務委託料についても、事業の必要性を十分に検討し、最小限の事業実施にとどめる。</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24130</xdr:rowOff>
    </xdr:from>
    <xdr:to>
      <xdr:col>82</xdr:col>
      <xdr:colOff>107950</xdr:colOff>
      <xdr:row>77</xdr:row>
      <xdr:rowOff>110998</xdr:rowOff>
    </xdr:to>
    <xdr:cxnSp macro="">
      <xdr:nvCxnSpPr>
        <xdr:cNvPr id="417" name="直線コネクタ 416"/>
        <xdr:cNvCxnSpPr/>
      </xdr:nvCxnSpPr>
      <xdr:spPr>
        <a:xfrm>
          <a:off x="15671800" y="1322578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168148</xdr:rowOff>
    </xdr:from>
    <xdr:to>
      <xdr:col>78</xdr:col>
      <xdr:colOff>69850</xdr:colOff>
      <xdr:row>77</xdr:row>
      <xdr:rowOff>24130</xdr:rowOff>
    </xdr:to>
    <xdr:cxnSp macro="">
      <xdr:nvCxnSpPr>
        <xdr:cNvPr id="420" name="直線コネクタ 419"/>
        <xdr:cNvCxnSpPr/>
      </xdr:nvCxnSpPr>
      <xdr:spPr>
        <a:xfrm>
          <a:off x="14782800" y="131983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168148</xdr:rowOff>
    </xdr:from>
    <xdr:to>
      <xdr:col>73</xdr:col>
      <xdr:colOff>180975</xdr:colOff>
      <xdr:row>77</xdr:row>
      <xdr:rowOff>94996</xdr:rowOff>
    </xdr:to>
    <xdr:cxnSp macro="">
      <xdr:nvCxnSpPr>
        <xdr:cNvPr id="423" name="直線コネクタ 422"/>
        <xdr:cNvCxnSpPr/>
      </xdr:nvCxnSpPr>
      <xdr:spPr>
        <a:xfrm flipV="1">
          <a:off x="13893800" y="13198348"/>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35561</xdr:rowOff>
    </xdr:from>
    <xdr:to>
      <xdr:col>69</xdr:col>
      <xdr:colOff>92075</xdr:colOff>
      <xdr:row>77</xdr:row>
      <xdr:rowOff>94996</xdr:rowOff>
    </xdr:to>
    <xdr:cxnSp macro="">
      <xdr:nvCxnSpPr>
        <xdr:cNvPr id="426" name="直線コネクタ 425"/>
        <xdr:cNvCxnSpPr/>
      </xdr:nvCxnSpPr>
      <xdr:spPr>
        <a:xfrm>
          <a:off x="13004800" y="13237211"/>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28" name="テキスト ボックス 427"/>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144543</xdr:rowOff>
    </xdr:from>
    <xdr:ext cx="762000" cy="259045"/>
    <xdr:sp macro="" textlink="">
      <xdr:nvSpPr>
        <xdr:cNvPr id="430" name="テキスト ボックス 429"/>
        <xdr:cNvSpPr txBox="1"/>
      </xdr:nvSpPr>
      <xdr:spPr>
        <a:xfrm>
          <a:off x="12623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60198</xdr:rowOff>
    </xdr:from>
    <xdr:to>
      <xdr:col>82</xdr:col>
      <xdr:colOff>158750</xdr:colOff>
      <xdr:row>77</xdr:row>
      <xdr:rowOff>161798</xdr:rowOff>
    </xdr:to>
    <xdr:sp macro="" textlink="">
      <xdr:nvSpPr>
        <xdr:cNvPr id="436" name="楕円 435"/>
        <xdr:cNvSpPr/>
      </xdr:nvSpPr>
      <xdr:spPr>
        <a:xfrm>
          <a:off x="16459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32275</xdr:rowOff>
    </xdr:from>
    <xdr:ext cx="762000" cy="259045"/>
    <xdr:sp macro="" textlink="">
      <xdr:nvSpPr>
        <xdr:cNvPr id="437" name="公債費以外該当値テキスト"/>
        <xdr:cNvSpPr txBox="1"/>
      </xdr:nvSpPr>
      <xdr:spPr>
        <a:xfrm>
          <a:off x="165989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144780</xdr:rowOff>
    </xdr:from>
    <xdr:to>
      <xdr:col>78</xdr:col>
      <xdr:colOff>120650</xdr:colOff>
      <xdr:row>77</xdr:row>
      <xdr:rowOff>74930</xdr:rowOff>
    </xdr:to>
    <xdr:sp macro="" textlink="">
      <xdr:nvSpPr>
        <xdr:cNvPr id="438" name="楕円 437"/>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59707</xdr:rowOff>
    </xdr:from>
    <xdr:ext cx="736600" cy="259045"/>
    <xdr:sp macro="" textlink="">
      <xdr:nvSpPr>
        <xdr:cNvPr id="439" name="テキスト ボックス 438"/>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117348</xdr:rowOff>
    </xdr:from>
    <xdr:to>
      <xdr:col>74</xdr:col>
      <xdr:colOff>31750</xdr:colOff>
      <xdr:row>77</xdr:row>
      <xdr:rowOff>47498</xdr:rowOff>
    </xdr:to>
    <xdr:sp macro="" textlink="">
      <xdr:nvSpPr>
        <xdr:cNvPr id="440" name="楕円 439"/>
        <xdr:cNvSpPr/>
      </xdr:nvSpPr>
      <xdr:spPr>
        <a:xfrm>
          <a:off x="14732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41" name="テキスト ボックス 440"/>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44196</xdr:rowOff>
    </xdr:from>
    <xdr:to>
      <xdr:col>69</xdr:col>
      <xdr:colOff>142875</xdr:colOff>
      <xdr:row>77</xdr:row>
      <xdr:rowOff>145796</xdr:rowOff>
    </xdr:to>
    <xdr:sp macro="" textlink="">
      <xdr:nvSpPr>
        <xdr:cNvPr id="442" name="楕円 441"/>
        <xdr:cNvSpPr/>
      </xdr:nvSpPr>
      <xdr:spPr>
        <a:xfrm>
          <a:off x="13843000" y="1324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130573</xdr:rowOff>
    </xdr:from>
    <xdr:ext cx="762000" cy="259045"/>
    <xdr:sp macro="" textlink="">
      <xdr:nvSpPr>
        <xdr:cNvPr id="443" name="テキスト ボックス 442"/>
        <xdr:cNvSpPr txBox="1"/>
      </xdr:nvSpPr>
      <xdr:spPr>
        <a:xfrm>
          <a:off x="13512800" y="13332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156211</xdr:rowOff>
    </xdr:from>
    <xdr:to>
      <xdr:col>65</xdr:col>
      <xdr:colOff>53975</xdr:colOff>
      <xdr:row>77</xdr:row>
      <xdr:rowOff>86361</xdr:rowOff>
    </xdr:to>
    <xdr:sp macro="" textlink="">
      <xdr:nvSpPr>
        <xdr:cNvPr id="444" name="楕円 443"/>
        <xdr:cNvSpPr/>
      </xdr:nvSpPr>
      <xdr:spPr>
        <a:xfrm>
          <a:off x="12954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71138</xdr:rowOff>
    </xdr:from>
    <xdr:ext cx="762000" cy="259045"/>
    <xdr:sp macro="" textlink="">
      <xdr:nvSpPr>
        <xdr:cNvPr id="445" name="テキスト ボックス 444"/>
        <xdr:cNvSpPr txBox="1"/>
      </xdr:nvSpPr>
      <xdr:spPr>
        <a:xfrm>
          <a:off x="12623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青森県佐井村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77017</xdr:rowOff>
    </xdr:from>
    <xdr:to>
      <xdr:col>29</xdr:col>
      <xdr:colOff>127000</xdr:colOff>
      <xdr:row>17</xdr:row>
      <xdr:rowOff>110360</xdr:rowOff>
    </xdr:to>
    <xdr:cxnSp macro="">
      <xdr:nvCxnSpPr>
        <xdr:cNvPr id="49" name="直線コネクタ 48"/>
        <xdr:cNvCxnSpPr/>
      </xdr:nvCxnSpPr>
      <xdr:spPr bwMode="auto">
        <a:xfrm flipV="1">
          <a:off x="5003800" y="3039292"/>
          <a:ext cx="647700" cy="33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61794</xdr:rowOff>
    </xdr:from>
    <xdr:ext cx="762000" cy="259045"/>
    <xdr:sp macro="" textlink="">
      <xdr:nvSpPr>
        <xdr:cNvPr id="50" name="人口1人当たり決算額の推移平均値テキスト130"/>
        <xdr:cNvSpPr txBox="1"/>
      </xdr:nvSpPr>
      <xdr:spPr>
        <a:xfrm>
          <a:off x="5740400" y="3024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110360</xdr:rowOff>
    </xdr:from>
    <xdr:to>
      <xdr:col>26</xdr:col>
      <xdr:colOff>50800</xdr:colOff>
      <xdr:row>17</xdr:row>
      <xdr:rowOff>126171</xdr:rowOff>
    </xdr:to>
    <xdr:cxnSp macro="">
      <xdr:nvCxnSpPr>
        <xdr:cNvPr id="52" name="直線コネクタ 51"/>
        <xdr:cNvCxnSpPr/>
      </xdr:nvCxnSpPr>
      <xdr:spPr bwMode="auto">
        <a:xfrm flipV="1">
          <a:off x="4305300" y="3072635"/>
          <a:ext cx="698500" cy="15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126171</xdr:rowOff>
    </xdr:from>
    <xdr:to>
      <xdr:col>22</xdr:col>
      <xdr:colOff>114300</xdr:colOff>
      <xdr:row>17</xdr:row>
      <xdr:rowOff>128381</xdr:rowOff>
    </xdr:to>
    <xdr:cxnSp macro="">
      <xdr:nvCxnSpPr>
        <xdr:cNvPr id="55" name="直線コネクタ 54"/>
        <xdr:cNvCxnSpPr/>
      </xdr:nvCxnSpPr>
      <xdr:spPr bwMode="auto">
        <a:xfrm flipV="1">
          <a:off x="3606800" y="3088446"/>
          <a:ext cx="698500" cy="2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128381</xdr:rowOff>
    </xdr:from>
    <xdr:to>
      <xdr:col>18</xdr:col>
      <xdr:colOff>177800</xdr:colOff>
      <xdr:row>17</xdr:row>
      <xdr:rowOff>148269</xdr:rowOff>
    </xdr:to>
    <xdr:cxnSp macro="">
      <xdr:nvCxnSpPr>
        <xdr:cNvPr id="58" name="直線コネクタ 57"/>
        <xdr:cNvCxnSpPr/>
      </xdr:nvCxnSpPr>
      <xdr:spPr bwMode="auto">
        <a:xfrm flipV="1">
          <a:off x="2908300" y="3090656"/>
          <a:ext cx="698500" cy="19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13924</xdr:rowOff>
    </xdr:from>
    <xdr:ext cx="762000" cy="259045"/>
    <xdr:sp macro="" textlink="">
      <xdr:nvSpPr>
        <xdr:cNvPr id="60" name="テキスト ボックス 59"/>
        <xdr:cNvSpPr txBox="1"/>
      </xdr:nvSpPr>
      <xdr:spPr>
        <a:xfrm>
          <a:off x="32258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15903</xdr:rowOff>
    </xdr:from>
    <xdr:ext cx="762000" cy="259045"/>
    <xdr:sp macro="" textlink="">
      <xdr:nvSpPr>
        <xdr:cNvPr id="62" name="テキスト ボックス 61"/>
        <xdr:cNvSpPr txBox="1"/>
      </xdr:nvSpPr>
      <xdr:spPr>
        <a:xfrm>
          <a:off x="25273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26217</xdr:rowOff>
    </xdr:from>
    <xdr:to>
      <xdr:col>29</xdr:col>
      <xdr:colOff>177800</xdr:colOff>
      <xdr:row>17</xdr:row>
      <xdr:rowOff>127817</xdr:rowOff>
    </xdr:to>
    <xdr:sp macro="" textlink="">
      <xdr:nvSpPr>
        <xdr:cNvPr id="68" name="楕円 67"/>
        <xdr:cNvSpPr/>
      </xdr:nvSpPr>
      <xdr:spPr bwMode="auto">
        <a:xfrm>
          <a:off x="5600700" y="2988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42744</xdr:rowOff>
    </xdr:from>
    <xdr:ext cx="762000" cy="259045"/>
    <xdr:sp macro="" textlink="">
      <xdr:nvSpPr>
        <xdr:cNvPr id="69" name="人口1人当たり決算額の推移該当値テキスト130"/>
        <xdr:cNvSpPr txBox="1"/>
      </xdr:nvSpPr>
      <xdr:spPr>
        <a:xfrm>
          <a:off x="5740400" y="2833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59560</xdr:rowOff>
    </xdr:from>
    <xdr:to>
      <xdr:col>26</xdr:col>
      <xdr:colOff>101600</xdr:colOff>
      <xdr:row>17</xdr:row>
      <xdr:rowOff>161160</xdr:rowOff>
    </xdr:to>
    <xdr:sp macro="" textlink="">
      <xdr:nvSpPr>
        <xdr:cNvPr id="70" name="楕円 69"/>
        <xdr:cNvSpPr/>
      </xdr:nvSpPr>
      <xdr:spPr bwMode="auto">
        <a:xfrm>
          <a:off x="4953000" y="3021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171337</xdr:rowOff>
    </xdr:from>
    <xdr:ext cx="736600" cy="259045"/>
    <xdr:sp macro="" textlink="">
      <xdr:nvSpPr>
        <xdr:cNvPr id="71" name="テキスト ボックス 70"/>
        <xdr:cNvSpPr txBox="1"/>
      </xdr:nvSpPr>
      <xdr:spPr>
        <a:xfrm>
          <a:off x="4622800" y="2790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75371</xdr:rowOff>
    </xdr:from>
    <xdr:to>
      <xdr:col>22</xdr:col>
      <xdr:colOff>165100</xdr:colOff>
      <xdr:row>18</xdr:row>
      <xdr:rowOff>5521</xdr:rowOff>
    </xdr:to>
    <xdr:sp macro="" textlink="">
      <xdr:nvSpPr>
        <xdr:cNvPr id="72" name="楕円 71"/>
        <xdr:cNvSpPr/>
      </xdr:nvSpPr>
      <xdr:spPr bwMode="auto">
        <a:xfrm>
          <a:off x="4254500" y="3037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15698</xdr:rowOff>
    </xdr:from>
    <xdr:ext cx="762000" cy="259045"/>
    <xdr:sp macro="" textlink="">
      <xdr:nvSpPr>
        <xdr:cNvPr id="73" name="テキスト ボックス 72"/>
        <xdr:cNvSpPr txBox="1"/>
      </xdr:nvSpPr>
      <xdr:spPr>
        <a:xfrm>
          <a:off x="3924300" y="2806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77581</xdr:rowOff>
    </xdr:from>
    <xdr:to>
      <xdr:col>19</xdr:col>
      <xdr:colOff>38100</xdr:colOff>
      <xdr:row>18</xdr:row>
      <xdr:rowOff>7731</xdr:rowOff>
    </xdr:to>
    <xdr:sp macro="" textlink="">
      <xdr:nvSpPr>
        <xdr:cNvPr id="74" name="楕円 73"/>
        <xdr:cNvSpPr/>
      </xdr:nvSpPr>
      <xdr:spPr bwMode="auto">
        <a:xfrm>
          <a:off x="3556000" y="3039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17908</xdr:rowOff>
    </xdr:from>
    <xdr:ext cx="762000" cy="259045"/>
    <xdr:sp macro="" textlink="">
      <xdr:nvSpPr>
        <xdr:cNvPr id="75" name="テキスト ボックス 74"/>
        <xdr:cNvSpPr txBox="1"/>
      </xdr:nvSpPr>
      <xdr:spPr>
        <a:xfrm>
          <a:off x="3225800" y="2808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97469</xdr:rowOff>
    </xdr:from>
    <xdr:to>
      <xdr:col>15</xdr:col>
      <xdr:colOff>101600</xdr:colOff>
      <xdr:row>18</xdr:row>
      <xdr:rowOff>27619</xdr:rowOff>
    </xdr:to>
    <xdr:sp macro="" textlink="">
      <xdr:nvSpPr>
        <xdr:cNvPr id="76" name="楕円 75"/>
        <xdr:cNvSpPr/>
      </xdr:nvSpPr>
      <xdr:spPr bwMode="auto">
        <a:xfrm>
          <a:off x="2857500" y="3059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37796</xdr:rowOff>
    </xdr:from>
    <xdr:ext cx="762000" cy="259045"/>
    <xdr:sp macro="" textlink="">
      <xdr:nvSpPr>
        <xdr:cNvPr id="77" name="テキスト ボックス 76"/>
        <xdr:cNvSpPr txBox="1"/>
      </xdr:nvSpPr>
      <xdr:spPr>
        <a:xfrm>
          <a:off x="2527300" y="28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140314</xdr:rowOff>
    </xdr:from>
    <xdr:to>
      <xdr:col>29</xdr:col>
      <xdr:colOff>127000</xdr:colOff>
      <xdr:row>35</xdr:row>
      <xdr:rowOff>203197</xdr:rowOff>
    </xdr:to>
    <xdr:cxnSp macro="">
      <xdr:nvCxnSpPr>
        <xdr:cNvPr id="108" name="直線コネクタ 107"/>
        <xdr:cNvCxnSpPr/>
      </xdr:nvCxnSpPr>
      <xdr:spPr bwMode="auto">
        <a:xfrm>
          <a:off x="5003800" y="6750664"/>
          <a:ext cx="647700" cy="62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187974</xdr:rowOff>
    </xdr:from>
    <xdr:ext cx="762000" cy="259045"/>
    <xdr:sp macro="" textlink="">
      <xdr:nvSpPr>
        <xdr:cNvPr id="109" name="人口1人当たり決算額の推移平均値テキスト445"/>
        <xdr:cNvSpPr txBox="1"/>
      </xdr:nvSpPr>
      <xdr:spPr>
        <a:xfrm>
          <a:off x="5740400" y="6798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138096</xdr:rowOff>
    </xdr:from>
    <xdr:to>
      <xdr:col>26</xdr:col>
      <xdr:colOff>50800</xdr:colOff>
      <xdr:row>35</xdr:row>
      <xdr:rowOff>140314</xdr:rowOff>
    </xdr:to>
    <xdr:cxnSp macro="">
      <xdr:nvCxnSpPr>
        <xdr:cNvPr id="111" name="直線コネクタ 110"/>
        <xdr:cNvCxnSpPr/>
      </xdr:nvCxnSpPr>
      <xdr:spPr bwMode="auto">
        <a:xfrm>
          <a:off x="4305300" y="6748446"/>
          <a:ext cx="698500" cy="2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249569</xdr:rowOff>
    </xdr:from>
    <xdr:ext cx="736600" cy="259045"/>
    <xdr:sp macro="" textlink="">
      <xdr:nvSpPr>
        <xdr:cNvPr id="113" name="テキスト ボックス 112"/>
        <xdr:cNvSpPr txBox="1"/>
      </xdr:nvSpPr>
      <xdr:spPr>
        <a:xfrm>
          <a:off x="4622800" y="68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129236</xdr:rowOff>
    </xdr:from>
    <xdr:to>
      <xdr:col>22</xdr:col>
      <xdr:colOff>114300</xdr:colOff>
      <xdr:row>35</xdr:row>
      <xdr:rowOff>138096</xdr:rowOff>
    </xdr:to>
    <xdr:cxnSp macro="">
      <xdr:nvCxnSpPr>
        <xdr:cNvPr id="114" name="直線コネクタ 113"/>
        <xdr:cNvCxnSpPr/>
      </xdr:nvCxnSpPr>
      <xdr:spPr bwMode="auto">
        <a:xfrm>
          <a:off x="3606800" y="6739586"/>
          <a:ext cx="698500" cy="8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252989</xdr:rowOff>
    </xdr:from>
    <xdr:ext cx="762000" cy="259045"/>
    <xdr:sp macro="" textlink="">
      <xdr:nvSpPr>
        <xdr:cNvPr id="116" name="テキスト ボックス 115"/>
        <xdr:cNvSpPr txBox="1"/>
      </xdr:nvSpPr>
      <xdr:spPr>
        <a:xfrm>
          <a:off x="3924300" y="686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105855</xdr:rowOff>
    </xdr:from>
    <xdr:to>
      <xdr:col>18</xdr:col>
      <xdr:colOff>177800</xdr:colOff>
      <xdr:row>35</xdr:row>
      <xdr:rowOff>129236</xdr:rowOff>
    </xdr:to>
    <xdr:cxnSp macro="">
      <xdr:nvCxnSpPr>
        <xdr:cNvPr id="117" name="直線コネクタ 116"/>
        <xdr:cNvCxnSpPr/>
      </xdr:nvCxnSpPr>
      <xdr:spPr bwMode="auto">
        <a:xfrm>
          <a:off x="2908300" y="6716205"/>
          <a:ext cx="698500" cy="23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254753</xdr:rowOff>
    </xdr:from>
    <xdr:ext cx="762000" cy="259045"/>
    <xdr:sp macro="" textlink="">
      <xdr:nvSpPr>
        <xdr:cNvPr id="119" name="テキスト ボックス 118"/>
        <xdr:cNvSpPr txBox="1"/>
      </xdr:nvSpPr>
      <xdr:spPr>
        <a:xfrm>
          <a:off x="32258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240196</xdr:rowOff>
    </xdr:from>
    <xdr:ext cx="762000" cy="259045"/>
    <xdr:sp macro="" textlink="">
      <xdr:nvSpPr>
        <xdr:cNvPr id="121" name="テキスト ボックス 120"/>
        <xdr:cNvSpPr txBox="1"/>
      </xdr:nvSpPr>
      <xdr:spPr>
        <a:xfrm>
          <a:off x="2527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152397</xdr:rowOff>
    </xdr:from>
    <xdr:to>
      <xdr:col>29</xdr:col>
      <xdr:colOff>177800</xdr:colOff>
      <xdr:row>35</xdr:row>
      <xdr:rowOff>253997</xdr:rowOff>
    </xdr:to>
    <xdr:sp macro="" textlink="">
      <xdr:nvSpPr>
        <xdr:cNvPr id="127" name="楕円 126"/>
        <xdr:cNvSpPr/>
      </xdr:nvSpPr>
      <xdr:spPr bwMode="auto">
        <a:xfrm>
          <a:off x="5600700" y="6762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340374</xdr:rowOff>
    </xdr:from>
    <xdr:ext cx="762000" cy="259045"/>
    <xdr:sp macro="" textlink="">
      <xdr:nvSpPr>
        <xdr:cNvPr id="128" name="人口1人当たり決算額の推移該当値テキスト445"/>
        <xdr:cNvSpPr txBox="1"/>
      </xdr:nvSpPr>
      <xdr:spPr>
        <a:xfrm>
          <a:off x="5740400" y="6607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89514</xdr:rowOff>
    </xdr:from>
    <xdr:to>
      <xdr:col>26</xdr:col>
      <xdr:colOff>101600</xdr:colOff>
      <xdr:row>35</xdr:row>
      <xdr:rowOff>191114</xdr:rowOff>
    </xdr:to>
    <xdr:sp macro="" textlink="">
      <xdr:nvSpPr>
        <xdr:cNvPr id="129" name="楕円 128"/>
        <xdr:cNvSpPr/>
      </xdr:nvSpPr>
      <xdr:spPr bwMode="auto">
        <a:xfrm>
          <a:off x="4953000" y="6699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201291</xdr:rowOff>
    </xdr:from>
    <xdr:ext cx="736600" cy="259045"/>
    <xdr:sp macro="" textlink="">
      <xdr:nvSpPr>
        <xdr:cNvPr id="130" name="テキスト ボックス 129"/>
        <xdr:cNvSpPr txBox="1"/>
      </xdr:nvSpPr>
      <xdr:spPr>
        <a:xfrm>
          <a:off x="4622800" y="6468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87296</xdr:rowOff>
    </xdr:from>
    <xdr:to>
      <xdr:col>22</xdr:col>
      <xdr:colOff>165100</xdr:colOff>
      <xdr:row>35</xdr:row>
      <xdr:rowOff>188896</xdr:rowOff>
    </xdr:to>
    <xdr:sp macro="" textlink="">
      <xdr:nvSpPr>
        <xdr:cNvPr id="131" name="楕円 130"/>
        <xdr:cNvSpPr/>
      </xdr:nvSpPr>
      <xdr:spPr bwMode="auto">
        <a:xfrm>
          <a:off x="4254500" y="6697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199073</xdr:rowOff>
    </xdr:from>
    <xdr:ext cx="762000" cy="259045"/>
    <xdr:sp macro="" textlink="">
      <xdr:nvSpPr>
        <xdr:cNvPr id="132" name="テキスト ボックス 131"/>
        <xdr:cNvSpPr txBox="1"/>
      </xdr:nvSpPr>
      <xdr:spPr>
        <a:xfrm>
          <a:off x="3924300" y="6466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78436</xdr:rowOff>
    </xdr:from>
    <xdr:to>
      <xdr:col>19</xdr:col>
      <xdr:colOff>38100</xdr:colOff>
      <xdr:row>35</xdr:row>
      <xdr:rowOff>180036</xdr:rowOff>
    </xdr:to>
    <xdr:sp macro="" textlink="">
      <xdr:nvSpPr>
        <xdr:cNvPr id="133" name="楕円 132"/>
        <xdr:cNvSpPr/>
      </xdr:nvSpPr>
      <xdr:spPr bwMode="auto">
        <a:xfrm>
          <a:off x="3556000" y="6688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190213</xdr:rowOff>
    </xdr:from>
    <xdr:ext cx="762000" cy="259045"/>
    <xdr:sp macro="" textlink="">
      <xdr:nvSpPr>
        <xdr:cNvPr id="134" name="テキスト ボックス 133"/>
        <xdr:cNvSpPr txBox="1"/>
      </xdr:nvSpPr>
      <xdr:spPr>
        <a:xfrm>
          <a:off x="3225800" y="645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55055</xdr:rowOff>
    </xdr:from>
    <xdr:to>
      <xdr:col>15</xdr:col>
      <xdr:colOff>101600</xdr:colOff>
      <xdr:row>35</xdr:row>
      <xdr:rowOff>156655</xdr:rowOff>
    </xdr:to>
    <xdr:sp macro="" textlink="">
      <xdr:nvSpPr>
        <xdr:cNvPr id="135" name="楕円 134"/>
        <xdr:cNvSpPr/>
      </xdr:nvSpPr>
      <xdr:spPr bwMode="auto">
        <a:xfrm>
          <a:off x="2857500" y="6665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166831</xdr:rowOff>
    </xdr:from>
    <xdr:ext cx="762000" cy="259045"/>
    <xdr:sp macro="" textlink="">
      <xdr:nvSpPr>
        <xdr:cNvPr id="136" name="テキスト ボックス 135"/>
        <xdr:cNvSpPr txBox="1"/>
      </xdr:nvSpPr>
      <xdr:spPr>
        <a:xfrm>
          <a:off x="2527300" y="643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青森県佐井村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2,042
2,038
135.04
2,391,922
2,318,456
60,605
1,524,475
1,336,805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94981</xdr:rowOff>
    </xdr:from>
    <xdr:to>
      <xdr:col>24</xdr:col>
      <xdr:colOff>63500</xdr:colOff>
      <xdr:row>36</xdr:row>
      <xdr:rowOff>126002</xdr:rowOff>
    </xdr:to>
    <xdr:cxnSp macro="">
      <xdr:nvCxnSpPr>
        <xdr:cNvPr id="58" name="直線コネクタ 57"/>
        <xdr:cNvCxnSpPr/>
      </xdr:nvCxnSpPr>
      <xdr:spPr>
        <a:xfrm flipV="1">
          <a:off x="3797300" y="6267181"/>
          <a:ext cx="838200" cy="3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18735</xdr:rowOff>
    </xdr:from>
    <xdr:ext cx="599010" cy="259045"/>
    <xdr:sp macro="" textlink="">
      <xdr:nvSpPr>
        <xdr:cNvPr id="59" name="人件費平均値テキスト"/>
        <xdr:cNvSpPr txBox="1"/>
      </xdr:nvSpPr>
      <xdr:spPr>
        <a:xfrm>
          <a:off x="4686300" y="6019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126002</xdr:rowOff>
    </xdr:from>
    <xdr:to>
      <xdr:col>19</xdr:col>
      <xdr:colOff>177800</xdr:colOff>
      <xdr:row>36</xdr:row>
      <xdr:rowOff>131864</xdr:rowOff>
    </xdr:to>
    <xdr:cxnSp macro="">
      <xdr:nvCxnSpPr>
        <xdr:cNvPr id="61" name="直線コネクタ 60"/>
        <xdr:cNvCxnSpPr/>
      </xdr:nvCxnSpPr>
      <xdr:spPr>
        <a:xfrm flipV="1">
          <a:off x="2908300" y="6298202"/>
          <a:ext cx="889000" cy="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xdr:cNvSpPr txBox="1"/>
      </xdr:nvSpPr>
      <xdr:spPr>
        <a:xfrm>
          <a:off x="3497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131864</xdr:rowOff>
    </xdr:from>
    <xdr:to>
      <xdr:col>15</xdr:col>
      <xdr:colOff>50800</xdr:colOff>
      <xdr:row>36</xdr:row>
      <xdr:rowOff>141472</xdr:rowOff>
    </xdr:to>
    <xdr:cxnSp macro="">
      <xdr:nvCxnSpPr>
        <xdr:cNvPr id="64" name="直線コネクタ 63"/>
        <xdr:cNvCxnSpPr/>
      </xdr:nvCxnSpPr>
      <xdr:spPr>
        <a:xfrm flipV="1">
          <a:off x="2019300" y="6304064"/>
          <a:ext cx="889000" cy="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xdr:cNvSpPr txBox="1"/>
      </xdr:nvSpPr>
      <xdr:spPr>
        <a:xfrm>
          <a:off x="2608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141472</xdr:rowOff>
    </xdr:from>
    <xdr:to>
      <xdr:col>10</xdr:col>
      <xdr:colOff>114300</xdr:colOff>
      <xdr:row>36</xdr:row>
      <xdr:rowOff>145731</xdr:rowOff>
    </xdr:to>
    <xdr:cxnSp macro="">
      <xdr:nvCxnSpPr>
        <xdr:cNvPr id="67" name="直線コネクタ 66"/>
        <xdr:cNvCxnSpPr/>
      </xdr:nvCxnSpPr>
      <xdr:spPr>
        <a:xfrm flipV="1">
          <a:off x="1130300" y="6313672"/>
          <a:ext cx="889000" cy="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122091</xdr:rowOff>
    </xdr:from>
    <xdr:ext cx="599010" cy="259045"/>
    <xdr:sp macro="" textlink="">
      <xdr:nvSpPr>
        <xdr:cNvPr id="69" name="テキスト ボックス 68"/>
        <xdr:cNvSpPr txBox="1"/>
      </xdr:nvSpPr>
      <xdr:spPr>
        <a:xfrm>
          <a:off x="1719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116892</xdr:rowOff>
    </xdr:from>
    <xdr:ext cx="599010" cy="259045"/>
    <xdr:sp macro="" textlink="">
      <xdr:nvSpPr>
        <xdr:cNvPr id="71" name="テキスト ボックス 70"/>
        <xdr:cNvSpPr txBox="1"/>
      </xdr:nvSpPr>
      <xdr:spPr>
        <a:xfrm>
          <a:off x="830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44181</xdr:rowOff>
    </xdr:from>
    <xdr:to>
      <xdr:col>24</xdr:col>
      <xdr:colOff>114300</xdr:colOff>
      <xdr:row>36</xdr:row>
      <xdr:rowOff>145781</xdr:rowOff>
    </xdr:to>
    <xdr:sp macro="" textlink="">
      <xdr:nvSpPr>
        <xdr:cNvPr id="77" name="楕円 76"/>
        <xdr:cNvSpPr/>
      </xdr:nvSpPr>
      <xdr:spPr>
        <a:xfrm>
          <a:off x="4584700" y="621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22608</xdr:rowOff>
    </xdr:from>
    <xdr:ext cx="599010" cy="259045"/>
    <xdr:sp macro="" textlink="">
      <xdr:nvSpPr>
        <xdr:cNvPr id="78" name="人件費該当値テキスト"/>
        <xdr:cNvSpPr txBox="1"/>
      </xdr:nvSpPr>
      <xdr:spPr>
        <a:xfrm>
          <a:off x="4686300" y="619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75202</xdr:rowOff>
    </xdr:from>
    <xdr:to>
      <xdr:col>20</xdr:col>
      <xdr:colOff>38100</xdr:colOff>
      <xdr:row>37</xdr:row>
      <xdr:rowOff>5352</xdr:rowOff>
    </xdr:to>
    <xdr:sp macro="" textlink="">
      <xdr:nvSpPr>
        <xdr:cNvPr id="79" name="楕円 78"/>
        <xdr:cNvSpPr/>
      </xdr:nvSpPr>
      <xdr:spPr>
        <a:xfrm>
          <a:off x="3746500" y="624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167929</xdr:rowOff>
    </xdr:from>
    <xdr:ext cx="599010" cy="259045"/>
    <xdr:sp macro="" textlink="">
      <xdr:nvSpPr>
        <xdr:cNvPr id="80" name="テキスト ボックス 79"/>
        <xdr:cNvSpPr txBox="1"/>
      </xdr:nvSpPr>
      <xdr:spPr>
        <a:xfrm>
          <a:off x="3497795" y="6340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81064</xdr:rowOff>
    </xdr:from>
    <xdr:to>
      <xdr:col>15</xdr:col>
      <xdr:colOff>101600</xdr:colOff>
      <xdr:row>37</xdr:row>
      <xdr:rowOff>11214</xdr:rowOff>
    </xdr:to>
    <xdr:sp macro="" textlink="">
      <xdr:nvSpPr>
        <xdr:cNvPr id="81" name="楕円 80"/>
        <xdr:cNvSpPr/>
      </xdr:nvSpPr>
      <xdr:spPr>
        <a:xfrm>
          <a:off x="2857500" y="625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2341</xdr:rowOff>
    </xdr:from>
    <xdr:ext cx="599010" cy="259045"/>
    <xdr:sp macro="" textlink="">
      <xdr:nvSpPr>
        <xdr:cNvPr id="82" name="テキスト ボックス 81"/>
        <xdr:cNvSpPr txBox="1"/>
      </xdr:nvSpPr>
      <xdr:spPr>
        <a:xfrm>
          <a:off x="2608795" y="634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90672</xdr:rowOff>
    </xdr:from>
    <xdr:to>
      <xdr:col>10</xdr:col>
      <xdr:colOff>165100</xdr:colOff>
      <xdr:row>37</xdr:row>
      <xdr:rowOff>20822</xdr:rowOff>
    </xdr:to>
    <xdr:sp macro="" textlink="">
      <xdr:nvSpPr>
        <xdr:cNvPr id="83" name="楕円 82"/>
        <xdr:cNvSpPr/>
      </xdr:nvSpPr>
      <xdr:spPr>
        <a:xfrm>
          <a:off x="1968500" y="626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11949</xdr:rowOff>
    </xdr:from>
    <xdr:ext cx="599010" cy="259045"/>
    <xdr:sp macro="" textlink="">
      <xdr:nvSpPr>
        <xdr:cNvPr id="84" name="テキスト ボックス 83"/>
        <xdr:cNvSpPr txBox="1"/>
      </xdr:nvSpPr>
      <xdr:spPr>
        <a:xfrm>
          <a:off x="1719795" y="635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94931</xdr:rowOff>
    </xdr:from>
    <xdr:to>
      <xdr:col>6</xdr:col>
      <xdr:colOff>38100</xdr:colOff>
      <xdr:row>37</xdr:row>
      <xdr:rowOff>25081</xdr:rowOff>
    </xdr:to>
    <xdr:sp macro="" textlink="">
      <xdr:nvSpPr>
        <xdr:cNvPr id="85" name="楕円 84"/>
        <xdr:cNvSpPr/>
      </xdr:nvSpPr>
      <xdr:spPr>
        <a:xfrm>
          <a:off x="1079500" y="626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16208</xdr:rowOff>
    </xdr:from>
    <xdr:ext cx="599010" cy="259045"/>
    <xdr:sp macro="" textlink="">
      <xdr:nvSpPr>
        <xdr:cNvPr id="86" name="テキスト ボックス 85"/>
        <xdr:cNvSpPr txBox="1"/>
      </xdr:nvSpPr>
      <xdr:spPr>
        <a:xfrm>
          <a:off x="830795" y="6359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94091</xdr:rowOff>
    </xdr:from>
    <xdr:to>
      <xdr:col>24</xdr:col>
      <xdr:colOff>63500</xdr:colOff>
      <xdr:row>57</xdr:row>
      <xdr:rowOff>96318</xdr:rowOff>
    </xdr:to>
    <xdr:cxnSp macro="">
      <xdr:nvCxnSpPr>
        <xdr:cNvPr id="117" name="直線コネクタ 116"/>
        <xdr:cNvCxnSpPr/>
      </xdr:nvCxnSpPr>
      <xdr:spPr>
        <a:xfrm>
          <a:off x="3797300" y="9866741"/>
          <a:ext cx="838200" cy="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80194</xdr:rowOff>
    </xdr:from>
    <xdr:to>
      <xdr:col>19</xdr:col>
      <xdr:colOff>177800</xdr:colOff>
      <xdr:row>57</xdr:row>
      <xdr:rowOff>94091</xdr:rowOff>
    </xdr:to>
    <xdr:cxnSp macro="">
      <xdr:nvCxnSpPr>
        <xdr:cNvPr id="120" name="直線コネクタ 119"/>
        <xdr:cNvCxnSpPr/>
      </xdr:nvCxnSpPr>
      <xdr:spPr>
        <a:xfrm>
          <a:off x="2908300" y="9852844"/>
          <a:ext cx="889000" cy="1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72769</xdr:rowOff>
    </xdr:from>
    <xdr:to>
      <xdr:col>15</xdr:col>
      <xdr:colOff>50800</xdr:colOff>
      <xdr:row>57</xdr:row>
      <xdr:rowOff>80194</xdr:rowOff>
    </xdr:to>
    <xdr:cxnSp macro="">
      <xdr:nvCxnSpPr>
        <xdr:cNvPr id="123" name="直線コネクタ 122"/>
        <xdr:cNvCxnSpPr/>
      </xdr:nvCxnSpPr>
      <xdr:spPr>
        <a:xfrm>
          <a:off x="2019300" y="9845419"/>
          <a:ext cx="889000" cy="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145273</xdr:rowOff>
    </xdr:from>
    <xdr:ext cx="599010" cy="259045"/>
    <xdr:sp macro="" textlink="">
      <xdr:nvSpPr>
        <xdr:cNvPr id="125" name="テキスト ボックス 124"/>
        <xdr:cNvSpPr txBox="1"/>
      </xdr:nvSpPr>
      <xdr:spPr>
        <a:xfrm>
          <a:off x="2608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72769</xdr:rowOff>
    </xdr:from>
    <xdr:to>
      <xdr:col>10</xdr:col>
      <xdr:colOff>114300</xdr:colOff>
      <xdr:row>57</xdr:row>
      <xdr:rowOff>161562</xdr:rowOff>
    </xdr:to>
    <xdr:cxnSp macro="">
      <xdr:nvCxnSpPr>
        <xdr:cNvPr id="126" name="直線コネクタ 125"/>
        <xdr:cNvCxnSpPr/>
      </xdr:nvCxnSpPr>
      <xdr:spPr>
        <a:xfrm flipV="1">
          <a:off x="1130300" y="9845419"/>
          <a:ext cx="889000" cy="8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xdr:rowOff>
    </xdr:from>
    <xdr:ext cx="599010" cy="259045"/>
    <xdr:sp macro="" textlink="">
      <xdr:nvSpPr>
        <xdr:cNvPr id="128" name="テキスト ボックス 127"/>
        <xdr:cNvSpPr txBox="1"/>
      </xdr:nvSpPr>
      <xdr:spPr>
        <a:xfrm>
          <a:off x="1719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37716</xdr:rowOff>
    </xdr:from>
    <xdr:ext cx="599010" cy="259045"/>
    <xdr:sp macro="" textlink="">
      <xdr:nvSpPr>
        <xdr:cNvPr id="130" name="テキスト ボックス 129"/>
        <xdr:cNvSpPr txBox="1"/>
      </xdr:nvSpPr>
      <xdr:spPr>
        <a:xfrm>
          <a:off x="830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45518</xdr:rowOff>
    </xdr:from>
    <xdr:to>
      <xdr:col>24</xdr:col>
      <xdr:colOff>114300</xdr:colOff>
      <xdr:row>57</xdr:row>
      <xdr:rowOff>147118</xdr:rowOff>
    </xdr:to>
    <xdr:sp macro="" textlink="">
      <xdr:nvSpPr>
        <xdr:cNvPr id="136" name="楕円 135"/>
        <xdr:cNvSpPr/>
      </xdr:nvSpPr>
      <xdr:spPr>
        <a:xfrm>
          <a:off x="4584700" y="981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23945</xdr:rowOff>
    </xdr:from>
    <xdr:ext cx="599010" cy="259045"/>
    <xdr:sp macro="" textlink="">
      <xdr:nvSpPr>
        <xdr:cNvPr id="137" name="物件費該当値テキスト"/>
        <xdr:cNvSpPr txBox="1"/>
      </xdr:nvSpPr>
      <xdr:spPr>
        <a:xfrm>
          <a:off x="4686300" y="979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43291</xdr:rowOff>
    </xdr:from>
    <xdr:to>
      <xdr:col>20</xdr:col>
      <xdr:colOff>38100</xdr:colOff>
      <xdr:row>57</xdr:row>
      <xdr:rowOff>144891</xdr:rowOff>
    </xdr:to>
    <xdr:sp macro="" textlink="">
      <xdr:nvSpPr>
        <xdr:cNvPr id="138" name="楕円 137"/>
        <xdr:cNvSpPr/>
      </xdr:nvSpPr>
      <xdr:spPr>
        <a:xfrm>
          <a:off x="3746500" y="981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161418</xdr:rowOff>
    </xdr:from>
    <xdr:ext cx="599010" cy="259045"/>
    <xdr:sp macro="" textlink="">
      <xdr:nvSpPr>
        <xdr:cNvPr id="139" name="テキスト ボックス 138"/>
        <xdr:cNvSpPr txBox="1"/>
      </xdr:nvSpPr>
      <xdr:spPr>
        <a:xfrm>
          <a:off x="3497795" y="9591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29394</xdr:rowOff>
    </xdr:from>
    <xdr:to>
      <xdr:col>15</xdr:col>
      <xdr:colOff>101600</xdr:colOff>
      <xdr:row>57</xdr:row>
      <xdr:rowOff>130994</xdr:rowOff>
    </xdr:to>
    <xdr:sp macro="" textlink="">
      <xdr:nvSpPr>
        <xdr:cNvPr id="140" name="楕円 139"/>
        <xdr:cNvSpPr/>
      </xdr:nvSpPr>
      <xdr:spPr>
        <a:xfrm>
          <a:off x="2857500" y="980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147521</xdr:rowOff>
    </xdr:from>
    <xdr:ext cx="599010" cy="259045"/>
    <xdr:sp macro="" textlink="">
      <xdr:nvSpPr>
        <xdr:cNvPr id="141" name="テキスト ボックス 140"/>
        <xdr:cNvSpPr txBox="1"/>
      </xdr:nvSpPr>
      <xdr:spPr>
        <a:xfrm>
          <a:off x="2608795" y="9577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21969</xdr:rowOff>
    </xdr:from>
    <xdr:to>
      <xdr:col>10</xdr:col>
      <xdr:colOff>165100</xdr:colOff>
      <xdr:row>57</xdr:row>
      <xdr:rowOff>123569</xdr:rowOff>
    </xdr:to>
    <xdr:sp macro="" textlink="">
      <xdr:nvSpPr>
        <xdr:cNvPr id="142" name="楕円 141"/>
        <xdr:cNvSpPr/>
      </xdr:nvSpPr>
      <xdr:spPr>
        <a:xfrm>
          <a:off x="1968500" y="979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140096</xdr:rowOff>
    </xdr:from>
    <xdr:ext cx="599010" cy="259045"/>
    <xdr:sp macro="" textlink="">
      <xdr:nvSpPr>
        <xdr:cNvPr id="143" name="テキスト ボックス 142"/>
        <xdr:cNvSpPr txBox="1"/>
      </xdr:nvSpPr>
      <xdr:spPr>
        <a:xfrm>
          <a:off x="1719795" y="9569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110762</xdr:rowOff>
    </xdr:from>
    <xdr:to>
      <xdr:col>6</xdr:col>
      <xdr:colOff>38100</xdr:colOff>
      <xdr:row>58</xdr:row>
      <xdr:rowOff>40912</xdr:rowOff>
    </xdr:to>
    <xdr:sp macro="" textlink="">
      <xdr:nvSpPr>
        <xdr:cNvPr id="144" name="楕円 143"/>
        <xdr:cNvSpPr/>
      </xdr:nvSpPr>
      <xdr:spPr>
        <a:xfrm>
          <a:off x="1079500" y="988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32039</xdr:rowOff>
    </xdr:from>
    <xdr:ext cx="599010" cy="259045"/>
    <xdr:sp macro="" textlink="">
      <xdr:nvSpPr>
        <xdr:cNvPr id="145" name="テキスト ボックス 144"/>
        <xdr:cNvSpPr txBox="1"/>
      </xdr:nvSpPr>
      <xdr:spPr>
        <a:xfrm>
          <a:off x="830795" y="997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115660</xdr:rowOff>
    </xdr:from>
    <xdr:to>
      <xdr:col>24</xdr:col>
      <xdr:colOff>63500</xdr:colOff>
      <xdr:row>78</xdr:row>
      <xdr:rowOff>150216</xdr:rowOff>
    </xdr:to>
    <xdr:cxnSp macro="">
      <xdr:nvCxnSpPr>
        <xdr:cNvPr id="174" name="直線コネクタ 173"/>
        <xdr:cNvCxnSpPr/>
      </xdr:nvCxnSpPr>
      <xdr:spPr>
        <a:xfrm>
          <a:off x="3797300" y="13488760"/>
          <a:ext cx="838200" cy="3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115660</xdr:rowOff>
    </xdr:from>
    <xdr:to>
      <xdr:col>19</xdr:col>
      <xdr:colOff>177800</xdr:colOff>
      <xdr:row>78</xdr:row>
      <xdr:rowOff>150726</xdr:rowOff>
    </xdr:to>
    <xdr:cxnSp macro="">
      <xdr:nvCxnSpPr>
        <xdr:cNvPr id="177" name="直線コネクタ 176"/>
        <xdr:cNvCxnSpPr/>
      </xdr:nvCxnSpPr>
      <xdr:spPr>
        <a:xfrm flipV="1">
          <a:off x="2908300" y="13488760"/>
          <a:ext cx="889000" cy="3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102735</xdr:rowOff>
    </xdr:from>
    <xdr:to>
      <xdr:col>15</xdr:col>
      <xdr:colOff>50800</xdr:colOff>
      <xdr:row>78</xdr:row>
      <xdr:rowOff>150726</xdr:rowOff>
    </xdr:to>
    <xdr:cxnSp macro="">
      <xdr:nvCxnSpPr>
        <xdr:cNvPr id="180" name="直線コネクタ 179"/>
        <xdr:cNvCxnSpPr/>
      </xdr:nvCxnSpPr>
      <xdr:spPr>
        <a:xfrm>
          <a:off x="2019300" y="13475835"/>
          <a:ext cx="889000" cy="4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102735</xdr:rowOff>
    </xdr:from>
    <xdr:to>
      <xdr:col>10</xdr:col>
      <xdr:colOff>114300</xdr:colOff>
      <xdr:row>78</xdr:row>
      <xdr:rowOff>148540</xdr:rowOff>
    </xdr:to>
    <xdr:cxnSp macro="">
      <xdr:nvCxnSpPr>
        <xdr:cNvPr id="183" name="直線コネクタ 182"/>
        <xdr:cNvCxnSpPr/>
      </xdr:nvCxnSpPr>
      <xdr:spPr>
        <a:xfrm flipV="1">
          <a:off x="1130300" y="13475835"/>
          <a:ext cx="889000" cy="4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99416</xdr:rowOff>
    </xdr:from>
    <xdr:to>
      <xdr:col>24</xdr:col>
      <xdr:colOff>114300</xdr:colOff>
      <xdr:row>79</xdr:row>
      <xdr:rowOff>29566</xdr:rowOff>
    </xdr:to>
    <xdr:sp macro="" textlink="">
      <xdr:nvSpPr>
        <xdr:cNvPr id="193" name="楕円 192"/>
        <xdr:cNvSpPr/>
      </xdr:nvSpPr>
      <xdr:spPr>
        <a:xfrm>
          <a:off x="4584700" y="1347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14343</xdr:rowOff>
    </xdr:from>
    <xdr:ext cx="469744" cy="259045"/>
    <xdr:sp macro="" textlink="">
      <xdr:nvSpPr>
        <xdr:cNvPr id="194" name="維持補修費該当値テキスト"/>
        <xdr:cNvSpPr txBox="1"/>
      </xdr:nvSpPr>
      <xdr:spPr>
        <a:xfrm>
          <a:off x="4686300" y="1338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64860</xdr:rowOff>
    </xdr:from>
    <xdr:to>
      <xdr:col>20</xdr:col>
      <xdr:colOff>38100</xdr:colOff>
      <xdr:row>78</xdr:row>
      <xdr:rowOff>166460</xdr:rowOff>
    </xdr:to>
    <xdr:sp macro="" textlink="">
      <xdr:nvSpPr>
        <xdr:cNvPr id="195" name="楕円 194"/>
        <xdr:cNvSpPr/>
      </xdr:nvSpPr>
      <xdr:spPr>
        <a:xfrm>
          <a:off x="3746500" y="134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157587</xdr:rowOff>
    </xdr:from>
    <xdr:ext cx="534377" cy="259045"/>
    <xdr:sp macro="" textlink="">
      <xdr:nvSpPr>
        <xdr:cNvPr id="196" name="テキスト ボックス 195"/>
        <xdr:cNvSpPr txBox="1"/>
      </xdr:nvSpPr>
      <xdr:spPr>
        <a:xfrm>
          <a:off x="3530111" y="1353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99926</xdr:rowOff>
    </xdr:from>
    <xdr:to>
      <xdr:col>15</xdr:col>
      <xdr:colOff>101600</xdr:colOff>
      <xdr:row>79</xdr:row>
      <xdr:rowOff>30076</xdr:rowOff>
    </xdr:to>
    <xdr:sp macro="" textlink="">
      <xdr:nvSpPr>
        <xdr:cNvPr id="197" name="楕円 196"/>
        <xdr:cNvSpPr/>
      </xdr:nvSpPr>
      <xdr:spPr>
        <a:xfrm>
          <a:off x="2857500" y="1347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21203</xdr:rowOff>
    </xdr:from>
    <xdr:ext cx="469744" cy="259045"/>
    <xdr:sp macro="" textlink="">
      <xdr:nvSpPr>
        <xdr:cNvPr id="198" name="テキスト ボックス 197"/>
        <xdr:cNvSpPr txBox="1"/>
      </xdr:nvSpPr>
      <xdr:spPr>
        <a:xfrm>
          <a:off x="2673428" y="1356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51935</xdr:rowOff>
    </xdr:from>
    <xdr:to>
      <xdr:col>10</xdr:col>
      <xdr:colOff>165100</xdr:colOff>
      <xdr:row>78</xdr:row>
      <xdr:rowOff>153535</xdr:rowOff>
    </xdr:to>
    <xdr:sp macro="" textlink="">
      <xdr:nvSpPr>
        <xdr:cNvPr id="199" name="楕円 198"/>
        <xdr:cNvSpPr/>
      </xdr:nvSpPr>
      <xdr:spPr>
        <a:xfrm>
          <a:off x="1968500" y="1342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144662</xdr:rowOff>
    </xdr:from>
    <xdr:ext cx="534377" cy="259045"/>
    <xdr:sp macro="" textlink="">
      <xdr:nvSpPr>
        <xdr:cNvPr id="200" name="テキスト ボックス 199"/>
        <xdr:cNvSpPr txBox="1"/>
      </xdr:nvSpPr>
      <xdr:spPr>
        <a:xfrm>
          <a:off x="1752111" y="1351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97740</xdr:rowOff>
    </xdr:from>
    <xdr:to>
      <xdr:col>6</xdr:col>
      <xdr:colOff>38100</xdr:colOff>
      <xdr:row>79</xdr:row>
      <xdr:rowOff>27890</xdr:rowOff>
    </xdr:to>
    <xdr:sp macro="" textlink="">
      <xdr:nvSpPr>
        <xdr:cNvPr id="201" name="楕円 200"/>
        <xdr:cNvSpPr/>
      </xdr:nvSpPr>
      <xdr:spPr>
        <a:xfrm>
          <a:off x="1079500" y="1347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19017</xdr:rowOff>
    </xdr:from>
    <xdr:ext cx="469744" cy="259045"/>
    <xdr:sp macro="" textlink="">
      <xdr:nvSpPr>
        <xdr:cNvPr id="202" name="テキスト ボックス 201"/>
        <xdr:cNvSpPr txBox="1"/>
      </xdr:nvSpPr>
      <xdr:spPr>
        <a:xfrm>
          <a:off x="895428" y="1356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135995</xdr:rowOff>
    </xdr:from>
    <xdr:to>
      <xdr:col>24</xdr:col>
      <xdr:colOff>63500</xdr:colOff>
      <xdr:row>96</xdr:row>
      <xdr:rowOff>144235</xdr:rowOff>
    </xdr:to>
    <xdr:cxnSp macro="">
      <xdr:nvCxnSpPr>
        <xdr:cNvPr id="235" name="直線コネクタ 234"/>
        <xdr:cNvCxnSpPr/>
      </xdr:nvCxnSpPr>
      <xdr:spPr>
        <a:xfrm>
          <a:off x="3797300" y="16595195"/>
          <a:ext cx="838200" cy="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630</xdr:rowOff>
    </xdr:from>
    <xdr:ext cx="534377" cy="259045"/>
    <xdr:sp macro="" textlink="">
      <xdr:nvSpPr>
        <xdr:cNvPr id="236" name="扶助費平均値テキスト"/>
        <xdr:cNvSpPr txBox="1"/>
      </xdr:nvSpPr>
      <xdr:spPr>
        <a:xfrm>
          <a:off x="4686300" y="1628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51099</xdr:rowOff>
    </xdr:from>
    <xdr:to>
      <xdr:col>19</xdr:col>
      <xdr:colOff>177800</xdr:colOff>
      <xdr:row>96</xdr:row>
      <xdr:rowOff>135995</xdr:rowOff>
    </xdr:to>
    <xdr:cxnSp macro="">
      <xdr:nvCxnSpPr>
        <xdr:cNvPr id="238" name="直線コネクタ 237"/>
        <xdr:cNvCxnSpPr/>
      </xdr:nvCxnSpPr>
      <xdr:spPr>
        <a:xfrm>
          <a:off x="2908300" y="16510299"/>
          <a:ext cx="889000" cy="8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xdr:cNvSpPr txBox="1"/>
      </xdr:nvSpPr>
      <xdr:spPr>
        <a:xfrm>
          <a:off x="3530111" y="161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51099</xdr:rowOff>
    </xdr:from>
    <xdr:to>
      <xdr:col>15</xdr:col>
      <xdr:colOff>50800</xdr:colOff>
      <xdr:row>96</xdr:row>
      <xdr:rowOff>171275</xdr:rowOff>
    </xdr:to>
    <xdr:cxnSp macro="">
      <xdr:nvCxnSpPr>
        <xdr:cNvPr id="241" name="直線コネクタ 240"/>
        <xdr:cNvCxnSpPr/>
      </xdr:nvCxnSpPr>
      <xdr:spPr>
        <a:xfrm flipV="1">
          <a:off x="2019300" y="16510299"/>
          <a:ext cx="889000" cy="12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71838</xdr:rowOff>
    </xdr:from>
    <xdr:ext cx="534377" cy="259045"/>
    <xdr:sp macro="" textlink="">
      <xdr:nvSpPr>
        <xdr:cNvPr id="243" name="テキスト ボックス 242"/>
        <xdr:cNvSpPr txBox="1"/>
      </xdr:nvSpPr>
      <xdr:spPr>
        <a:xfrm>
          <a:off x="2641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171275</xdr:rowOff>
    </xdr:from>
    <xdr:to>
      <xdr:col>10</xdr:col>
      <xdr:colOff>114300</xdr:colOff>
      <xdr:row>97</xdr:row>
      <xdr:rowOff>9465</xdr:rowOff>
    </xdr:to>
    <xdr:cxnSp macro="">
      <xdr:nvCxnSpPr>
        <xdr:cNvPr id="244" name="直線コネクタ 243"/>
        <xdr:cNvCxnSpPr/>
      </xdr:nvCxnSpPr>
      <xdr:spPr>
        <a:xfrm flipV="1">
          <a:off x="1130300" y="16630475"/>
          <a:ext cx="889000" cy="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122435</xdr:rowOff>
    </xdr:from>
    <xdr:ext cx="534377" cy="259045"/>
    <xdr:sp macro="" textlink="">
      <xdr:nvSpPr>
        <xdr:cNvPr id="246" name="テキスト ボックス 245"/>
        <xdr:cNvSpPr txBox="1"/>
      </xdr:nvSpPr>
      <xdr:spPr>
        <a:xfrm>
          <a:off x="1752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133066</xdr:rowOff>
    </xdr:from>
    <xdr:ext cx="534377" cy="259045"/>
    <xdr:sp macro="" textlink="">
      <xdr:nvSpPr>
        <xdr:cNvPr id="248" name="テキスト ボックス 247"/>
        <xdr:cNvSpPr txBox="1"/>
      </xdr:nvSpPr>
      <xdr:spPr>
        <a:xfrm>
          <a:off x="863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93435</xdr:rowOff>
    </xdr:from>
    <xdr:to>
      <xdr:col>24</xdr:col>
      <xdr:colOff>114300</xdr:colOff>
      <xdr:row>97</xdr:row>
      <xdr:rowOff>23585</xdr:rowOff>
    </xdr:to>
    <xdr:sp macro="" textlink="">
      <xdr:nvSpPr>
        <xdr:cNvPr id="254" name="楕円 253"/>
        <xdr:cNvSpPr/>
      </xdr:nvSpPr>
      <xdr:spPr>
        <a:xfrm>
          <a:off x="4584700" y="1655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71862</xdr:rowOff>
    </xdr:from>
    <xdr:ext cx="534377" cy="259045"/>
    <xdr:sp macro="" textlink="">
      <xdr:nvSpPr>
        <xdr:cNvPr id="255" name="扶助費該当値テキスト"/>
        <xdr:cNvSpPr txBox="1"/>
      </xdr:nvSpPr>
      <xdr:spPr>
        <a:xfrm>
          <a:off x="4686300" y="1653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85195</xdr:rowOff>
    </xdr:from>
    <xdr:to>
      <xdr:col>20</xdr:col>
      <xdr:colOff>38100</xdr:colOff>
      <xdr:row>97</xdr:row>
      <xdr:rowOff>15345</xdr:rowOff>
    </xdr:to>
    <xdr:sp macro="" textlink="">
      <xdr:nvSpPr>
        <xdr:cNvPr id="256" name="楕円 255"/>
        <xdr:cNvSpPr/>
      </xdr:nvSpPr>
      <xdr:spPr>
        <a:xfrm>
          <a:off x="3746500" y="1654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6472</xdr:rowOff>
    </xdr:from>
    <xdr:ext cx="534377" cy="259045"/>
    <xdr:sp macro="" textlink="">
      <xdr:nvSpPr>
        <xdr:cNvPr id="257" name="テキスト ボックス 256"/>
        <xdr:cNvSpPr txBox="1"/>
      </xdr:nvSpPr>
      <xdr:spPr>
        <a:xfrm>
          <a:off x="3530111" y="1663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299</xdr:rowOff>
    </xdr:from>
    <xdr:to>
      <xdr:col>15</xdr:col>
      <xdr:colOff>101600</xdr:colOff>
      <xdr:row>96</xdr:row>
      <xdr:rowOff>101899</xdr:rowOff>
    </xdr:to>
    <xdr:sp macro="" textlink="">
      <xdr:nvSpPr>
        <xdr:cNvPr id="258" name="楕円 257"/>
        <xdr:cNvSpPr/>
      </xdr:nvSpPr>
      <xdr:spPr>
        <a:xfrm>
          <a:off x="2857500" y="1645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93026</xdr:rowOff>
    </xdr:from>
    <xdr:ext cx="534377" cy="259045"/>
    <xdr:sp macro="" textlink="">
      <xdr:nvSpPr>
        <xdr:cNvPr id="259" name="テキスト ボックス 258"/>
        <xdr:cNvSpPr txBox="1"/>
      </xdr:nvSpPr>
      <xdr:spPr>
        <a:xfrm>
          <a:off x="2641111" y="1655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120475</xdr:rowOff>
    </xdr:from>
    <xdr:to>
      <xdr:col>10</xdr:col>
      <xdr:colOff>165100</xdr:colOff>
      <xdr:row>97</xdr:row>
      <xdr:rowOff>50625</xdr:rowOff>
    </xdr:to>
    <xdr:sp macro="" textlink="">
      <xdr:nvSpPr>
        <xdr:cNvPr id="260" name="楕円 259"/>
        <xdr:cNvSpPr/>
      </xdr:nvSpPr>
      <xdr:spPr>
        <a:xfrm>
          <a:off x="1968500" y="1657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41752</xdr:rowOff>
    </xdr:from>
    <xdr:ext cx="534377" cy="259045"/>
    <xdr:sp macro="" textlink="">
      <xdr:nvSpPr>
        <xdr:cNvPr id="261" name="テキスト ボックス 260"/>
        <xdr:cNvSpPr txBox="1"/>
      </xdr:nvSpPr>
      <xdr:spPr>
        <a:xfrm>
          <a:off x="1752111" y="1667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130115</xdr:rowOff>
    </xdr:from>
    <xdr:to>
      <xdr:col>6</xdr:col>
      <xdr:colOff>38100</xdr:colOff>
      <xdr:row>97</xdr:row>
      <xdr:rowOff>60265</xdr:rowOff>
    </xdr:to>
    <xdr:sp macro="" textlink="">
      <xdr:nvSpPr>
        <xdr:cNvPr id="262" name="楕円 261"/>
        <xdr:cNvSpPr/>
      </xdr:nvSpPr>
      <xdr:spPr>
        <a:xfrm>
          <a:off x="1079500" y="1658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51392</xdr:rowOff>
    </xdr:from>
    <xdr:ext cx="534377" cy="259045"/>
    <xdr:sp macro="" textlink="">
      <xdr:nvSpPr>
        <xdr:cNvPr id="263" name="テキスト ボックス 262"/>
        <xdr:cNvSpPr txBox="1"/>
      </xdr:nvSpPr>
      <xdr:spPr>
        <a:xfrm>
          <a:off x="863111" y="1668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73558</xdr:rowOff>
    </xdr:from>
    <xdr:to>
      <xdr:col>55</xdr:col>
      <xdr:colOff>0</xdr:colOff>
      <xdr:row>36</xdr:row>
      <xdr:rowOff>133133</xdr:rowOff>
    </xdr:to>
    <xdr:cxnSp macro="">
      <xdr:nvCxnSpPr>
        <xdr:cNvPr id="292" name="直線コネクタ 291"/>
        <xdr:cNvCxnSpPr/>
      </xdr:nvCxnSpPr>
      <xdr:spPr>
        <a:xfrm>
          <a:off x="9639300" y="6245758"/>
          <a:ext cx="838200" cy="5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73558</xdr:rowOff>
    </xdr:from>
    <xdr:to>
      <xdr:col>50</xdr:col>
      <xdr:colOff>114300</xdr:colOff>
      <xdr:row>36</xdr:row>
      <xdr:rowOff>154929</xdr:rowOff>
    </xdr:to>
    <xdr:cxnSp macro="">
      <xdr:nvCxnSpPr>
        <xdr:cNvPr id="295" name="直線コネクタ 294"/>
        <xdr:cNvCxnSpPr/>
      </xdr:nvCxnSpPr>
      <xdr:spPr>
        <a:xfrm flipV="1">
          <a:off x="8750300" y="6245758"/>
          <a:ext cx="889000" cy="8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55863</xdr:rowOff>
    </xdr:from>
    <xdr:ext cx="599010" cy="259045"/>
    <xdr:sp macro="" textlink="">
      <xdr:nvSpPr>
        <xdr:cNvPr id="297" name="テキスト ボックス 296"/>
        <xdr:cNvSpPr txBox="1"/>
      </xdr:nvSpPr>
      <xdr:spPr>
        <a:xfrm>
          <a:off x="9339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95984</xdr:rowOff>
    </xdr:from>
    <xdr:to>
      <xdr:col>45</xdr:col>
      <xdr:colOff>177800</xdr:colOff>
      <xdr:row>36</xdr:row>
      <xdr:rowOff>154929</xdr:rowOff>
    </xdr:to>
    <xdr:cxnSp macro="">
      <xdr:nvCxnSpPr>
        <xdr:cNvPr id="298" name="直線コネクタ 297"/>
        <xdr:cNvCxnSpPr/>
      </xdr:nvCxnSpPr>
      <xdr:spPr>
        <a:xfrm>
          <a:off x="7861300" y="6268184"/>
          <a:ext cx="889000" cy="5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84139</xdr:rowOff>
    </xdr:from>
    <xdr:ext cx="599010" cy="259045"/>
    <xdr:sp macro="" textlink="">
      <xdr:nvSpPr>
        <xdr:cNvPr id="300" name="テキスト ボックス 299"/>
        <xdr:cNvSpPr txBox="1"/>
      </xdr:nvSpPr>
      <xdr:spPr>
        <a:xfrm>
          <a:off x="8450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95984</xdr:rowOff>
    </xdr:from>
    <xdr:to>
      <xdr:col>41</xdr:col>
      <xdr:colOff>50800</xdr:colOff>
      <xdr:row>37</xdr:row>
      <xdr:rowOff>4331</xdr:rowOff>
    </xdr:to>
    <xdr:cxnSp macro="">
      <xdr:nvCxnSpPr>
        <xdr:cNvPr id="301" name="直線コネクタ 300"/>
        <xdr:cNvCxnSpPr/>
      </xdr:nvCxnSpPr>
      <xdr:spPr>
        <a:xfrm flipV="1">
          <a:off x="6972300" y="6268184"/>
          <a:ext cx="889000" cy="7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94864</xdr:rowOff>
    </xdr:from>
    <xdr:ext cx="599010" cy="259045"/>
    <xdr:sp macro="" textlink="">
      <xdr:nvSpPr>
        <xdr:cNvPr id="303" name="テキスト ボックス 302"/>
        <xdr:cNvSpPr txBox="1"/>
      </xdr:nvSpPr>
      <xdr:spPr>
        <a:xfrm>
          <a:off x="7561795" y="643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106299</xdr:rowOff>
    </xdr:from>
    <xdr:ext cx="599010" cy="259045"/>
    <xdr:sp macro="" textlink="">
      <xdr:nvSpPr>
        <xdr:cNvPr id="305" name="テキスト ボックス 304"/>
        <xdr:cNvSpPr txBox="1"/>
      </xdr:nvSpPr>
      <xdr:spPr>
        <a:xfrm>
          <a:off x="6672795"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82333</xdr:rowOff>
    </xdr:from>
    <xdr:to>
      <xdr:col>55</xdr:col>
      <xdr:colOff>50800</xdr:colOff>
      <xdr:row>37</xdr:row>
      <xdr:rowOff>12483</xdr:rowOff>
    </xdr:to>
    <xdr:sp macro="" textlink="">
      <xdr:nvSpPr>
        <xdr:cNvPr id="311" name="楕円 310"/>
        <xdr:cNvSpPr/>
      </xdr:nvSpPr>
      <xdr:spPr>
        <a:xfrm>
          <a:off x="10426700" y="625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105210</xdr:rowOff>
    </xdr:from>
    <xdr:ext cx="599010" cy="259045"/>
    <xdr:sp macro="" textlink="">
      <xdr:nvSpPr>
        <xdr:cNvPr id="312" name="補助費等該当値テキスト"/>
        <xdr:cNvSpPr txBox="1"/>
      </xdr:nvSpPr>
      <xdr:spPr>
        <a:xfrm>
          <a:off x="10528300" y="610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22758</xdr:rowOff>
    </xdr:from>
    <xdr:to>
      <xdr:col>50</xdr:col>
      <xdr:colOff>165100</xdr:colOff>
      <xdr:row>36</xdr:row>
      <xdr:rowOff>124358</xdr:rowOff>
    </xdr:to>
    <xdr:sp macro="" textlink="">
      <xdr:nvSpPr>
        <xdr:cNvPr id="313" name="楕円 312"/>
        <xdr:cNvSpPr/>
      </xdr:nvSpPr>
      <xdr:spPr>
        <a:xfrm>
          <a:off x="9588500" y="619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140885</xdr:rowOff>
    </xdr:from>
    <xdr:ext cx="599010" cy="259045"/>
    <xdr:sp macro="" textlink="">
      <xdr:nvSpPr>
        <xdr:cNvPr id="314" name="テキスト ボックス 313"/>
        <xdr:cNvSpPr txBox="1"/>
      </xdr:nvSpPr>
      <xdr:spPr>
        <a:xfrm>
          <a:off x="9339795" y="5970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104129</xdr:rowOff>
    </xdr:from>
    <xdr:to>
      <xdr:col>46</xdr:col>
      <xdr:colOff>38100</xdr:colOff>
      <xdr:row>37</xdr:row>
      <xdr:rowOff>34279</xdr:rowOff>
    </xdr:to>
    <xdr:sp macro="" textlink="">
      <xdr:nvSpPr>
        <xdr:cNvPr id="315" name="楕円 314"/>
        <xdr:cNvSpPr/>
      </xdr:nvSpPr>
      <xdr:spPr>
        <a:xfrm>
          <a:off x="8699500" y="627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50806</xdr:rowOff>
    </xdr:from>
    <xdr:ext cx="599010" cy="259045"/>
    <xdr:sp macro="" textlink="">
      <xdr:nvSpPr>
        <xdr:cNvPr id="316" name="テキスト ボックス 315"/>
        <xdr:cNvSpPr txBox="1"/>
      </xdr:nvSpPr>
      <xdr:spPr>
        <a:xfrm>
          <a:off x="8450795" y="605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45184</xdr:rowOff>
    </xdr:from>
    <xdr:to>
      <xdr:col>41</xdr:col>
      <xdr:colOff>101600</xdr:colOff>
      <xdr:row>36</xdr:row>
      <xdr:rowOff>146784</xdr:rowOff>
    </xdr:to>
    <xdr:sp macro="" textlink="">
      <xdr:nvSpPr>
        <xdr:cNvPr id="317" name="楕円 316"/>
        <xdr:cNvSpPr/>
      </xdr:nvSpPr>
      <xdr:spPr>
        <a:xfrm>
          <a:off x="7810500" y="621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163311</xdr:rowOff>
    </xdr:from>
    <xdr:ext cx="599010" cy="259045"/>
    <xdr:sp macro="" textlink="">
      <xdr:nvSpPr>
        <xdr:cNvPr id="318" name="テキスト ボックス 317"/>
        <xdr:cNvSpPr txBox="1"/>
      </xdr:nvSpPr>
      <xdr:spPr>
        <a:xfrm>
          <a:off x="7561795" y="5992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124981</xdr:rowOff>
    </xdr:from>
    <xdr:to>
      <xdr:col>36</xdr:col>
      <xdr:colOff>165100</xdr:colOff>
      <xdr:row>37</xdr:row>
      <xdr:rowOff>55131</xdr:rowOff>
    </xdr:to>
    <xdr:sp macro="" textlink="">
      <xdr:nvSpPr>
        <xdr:cNvPr id="319" name="楕円 318"/>
        <xdr:cNvSpPr/>
      </xdr:nvSpPr>
      <xdr:spPr>
        <a:xfrm>
          <a:off x="6921500" y="629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71658</xdr:rowOff>
    </xdr:from>
    <xdr:ext cx="599010" cy="259045"/>
    <xdr:sp macro="" textlink="">
      <xdr:nvSpPr>
        <xdr:cNvPr id="320" name="テキスト ボックス 319"/>
        <xdr:cNvSpPr txBox="1"/>
      </xdr:nvSpPr>
      <xdr:spPr>
        <a:xfrm>
          <a:off x="6672795" y="607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65060</xdr:rowOff>
    </xdr:from>
    <xdr:to>
      <xdr:col>55</xdr:col>
      <xdr:colOff>0</xdr:colOff>
      <xdr:row>58</xdr:row>
      <xdr:rowOff>67366</xdr:rowOff>
    </xdr:to>
    <xdr:cxnSp macro="">
      <xdr:nvCxnSpPr>
        <xdr:cNvPr id="347" name="直線コネクタ 346"/>
        <xdr:cNvCxnSpPr/>
      </xdr:nvCxnSpPr>
      <xdr:spPr>
        <a:xfrm>
          <a:off x="9639300" y="10009160"/>
          <a:ext cx="838200" cy="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65060</xdr:rowOff>
    </xdr:from>
    <xdr:to>
      <xdr:col>50</xdr:col>
      <xdr:colOff>114300</xdr:colOff>
      <xdr:row>58</xdr:row>
      <xdr:rowOff>66391</xdr:rowOff>
    </xdr:to>
    <xdr:cxnSp macro="">
      <xdr:nvCxnSpPr>
        <xdr:cNvPr id="350" name="直線コネクタ 349"/>
        <xdr:cNvCxnSpPr/>
      </xdr:nvCxnSpPr>
      <xdr:spPr>
        <a:xfrm flipV="1">
          <a:off x="8750300" y="10009160"/>
          <a:ext cx="889000" cy="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59145</xdr:rowOff>
    </xdr:from>
    <xdr:to>
      <xdr:col>45</xdr:col>
      <xdr:colOff>177800</xdr:colOff>
      <xdr:row>58</xdr:row>
      <xdr:rowOff>66391</xdr:rowOff>
    </xdr:to>
    <xdr:cxnSp macro="">
      <xdr:nvCxnSpPr>
        <xdr:cNvPr id="353" name="直線コネクタ 352"/>
        <xdr:cNvCxnSpPr/>
      </xdr:nvCxnSpPr>
      <xdr:spPr>
        <a:xfrm>
          <a:off x="7861300" y="10003245"/>
          <a:ext cx="889000" cy="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59145</xdr:rowOff>
    </xdr:from>
    <xdr:to>
      <xdr:col>41</xdr:col>
      <xdr:colOff>50800</xdr:colOff>
      <xdr:row>58</xdr:row>
      <xdr:rowOff>70945</xdr:rowOff>
    </xdr:to>
    <xdr:cxnSp macro="">
      <xdr:nvCxnSpPr>
        <xdr:cNvPr id="356" name="直線コネクタ 355"/>
        <xdr:cNvCxnSpPr/>
      </xdr:nvCxnSpPr>
      <xdr:spPr>
        <a:xfrm flipV="1">
          <a:off x="6972300" y="10003245"/>
          <a:ext cx="889000" cy="1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78801</xdr:rowOff>
    </xdr:from>
    <xdr:ext cx="599010" cy="259045"/>
    <xdr:sp macro="" textlink="">
      <xdr:nvSpPr>
        <xdr:cNvPr id="358" name="テキスト ボックス 357"/>
        <xdr:cNvSpPr txBox="1"/>
      </xdr:nvSpPr>
      <xdr:spPr>
        <a:xfrm>
          <a:off x="7561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54774</xdr:rowOff>
    </xdr:from>
    <xdr:ext cx="599010" cy="259045"/>
    <xdr:sp macro="" textlink="">
      <xdr:nvSpPr>
        <xdr:cNvPr id="360" name="テキスト ボックス 359"/>
        <xdr:cNvSpPr txBox="1"/>
      </xdr:nvSpPr>
      <xdr:spPr>
        <a:xfrm>
          <a:off x="6672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16566</xdr:rowOff>
    </xdr:from>
    <xdr:to>
      <xdr:col>55</xdr:col>
      <xdr:colOff>50800</xdr:colOff>
      <xdr:row>58</xdr:row>
      <xdr:rowOff>118166</xdr:rowOff>
    </xdr:to>
    <xdr:sp macro="" textlink="">
      <xdr:nvSpPr>
        <xdr:cNvPr id="366" name="楕円 365"/>
        <xdr:cNvSpPr/>
      </xdr:nvSpPr>
      <xdr:spPr>
        <a:xfrm>
          <a:off x="10426700" y="996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114610</xdr:rowOff>
    </xdr:from>
    <xdr:ext cx="599010" cy="259045"/>
    <xdr:sp macro="" textlink="">
      <xdr:nvSpPr>
        <xdr:cNvPr id="367" name="普通建設事業費該当値テキスト"/>
        <xdr:cNvSpPr txBox="1"/>
      </xdr:nvSpPr>
      <xdr:spPr>
        <a:xfrm>
          <a:off x="10528300" y="988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14260</xdr:rowOff>
    </xdr:from>
    <xdr:to>
      <xdr:col>50</xdr:col>
      <xdr:colOff>165100</xdr:colOff>
      <xdr:row>58</xdr:row>
      <xdr:rowOff>115860</xdr:rowOff>
    </xdr:to>
    <xdr:sp macro="" textlink="">
      <xdr:nvSpPr>
        <xdr:cNvPr id="368" name="楕円 367"/>
        <xdr:cNvSpPr/>
      </xdr:nvSpPr>
      <xdr:spPr>
        <a:xfrm>
          <a:off x="9588500" y="995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106987</xdr:rowOff>
    </xdr:from>
    <xdr:ext cx="599010" cy="259045"/>
    <xdr:sp macro="" textlink="">
      <xdr:nvSpPr>
        <xdr:cNvPr id="369" name="テキスト ボックス 368"/>
        <xdr:cNvSpPr txBox="1"/>
      </xdr:nvSpPr>
      <xdr:spPr>
        <a:xfrm>
          <a:off x="9339795" y="10051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15591</xdr:rowOff>
    </xdr:from>
    <xdr:to>
      <xdr:col>46</xdr:col>
      <xdr:colOff>38100</xdr:colOff>
      <xdr:row>58</xdr:row>
      <xdr:rowOff>117191</xdr:rowOff>
    </xdr:to>
    <xdr:sp macro="" textlink="">
      <xdr:nvSpPr>
        <xdr:cNvPr id="370" name="楕円 369"/>
        <xdr:cNvSpPr/>
      </xdr:nvSpPr>
      <xdr:spPr>
        <a:xfrm>
          <a:off x="8699500" y="995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108318</xdr:rowOff>
    </xdr:from>
    <xdr:ext cx="599010" cy="259045"/>
    <xdr:sp macro="" textlink="">
      <xdr:nvSpPr>
        <xdr:cNvPr id="371" name="テキスト ボックス 370"/>
        <xdr:cNvSpPr txBox="1"/>
      </xdr:nvSpPr>
      <xdr:spPr>
        <a:xfrm>
          <a:off x="8450795" y="10052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8345</xdr:rowOff>
    </xdr:from>
    <xdr:to>
      <xdr:col>41</xdr:col>
      <xdr:colOff>101600</xdr:colOff>
      <xdr:row>58</xdr:row>
      <xdr:rowOff>109945</xdr:rowOff>
    </xdr:to>
    <xdr:sp macro="" textlink="">
      <xdr:nvSpPr>
        <xdr:cNvPr id="372" name="楕円 371"/>
        <xdr:cNvSpPr/>
      </xdr:nvSpPr>
      <xdr:spPr>
        <a:xfrm>
          <a:off x="7810500" y="995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101072</xdr:rowOff>
    </xdr:from>
    <xdr:ext cx="599010" cy="259045"/>
    <xdr:sp macro="" textlink="">
      <xdr:nvSpPr>
        <xdr:cNvPr id="373" name="テキスト ボックス 372"/>
        <xdr:cNvSpPr txBox="1"/>
      </xdr:nvSpPr>
      <xdr:spPr>
        <a:xfrm>
          <a:off x="7561795" y="1004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20145</xdr:rowOff>
    </xdr:from>
    <xdr:to>
      <xdr:col>36</xdr:col>
      <xdr:colOff>165100</xdr:colOff>
      <xdr:row>58</xdr:row>
      <xdr:rowOff>121745</xdr:rowOff>
    </xdr:to>
    <xdr:sp macro="" textlink="">
      <xdr:nvSpPr>
        <xdr:cNvPr id="374" name="楕円 373"/>
        <xdr:cNvSpPr/>
      </xdr:nvSpPr>
      <xdr:spPr>
        <a:xfrm>
          <a:off x="6921500" y="996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112872</xdr:rowOff>
    </xdr:from>
    <xdr:ext cx="599010" cy="259045"/>
    <xdr:sp macro="" textlink="">
      <xdr:nvSpPr>
        <xdr:cNvPr id="375" name="テキスト ボックス 374"/>
        <xdr:cNvSpPr txBox="1"/>
      </xdr:nvSpPr>
      <xdr:spPr>
        <a:xfrm>
          <a:off x="6672795" y="10056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167452</xdr:rowOff>
    </xdr:from>
    <xdr:to>
      <xdr:col>55</xdr:col>
      <xdr:colOff>0</xdr:colOff>
      <xdr:row>79</xdr:row>
      <xdr:rowOff>44450</xdr:rowOff>
    </xdr:to>
    <xdr:cxnSp macro="">
      <xdr:nvCxnSpPr>
        <xdr:cNvPr id="404" name="直線コネクタ 403"/>
        <xdr:cNvCxnSpPr/>
      </xdr:nvCxnSpPr>
      <xdr:spPr>
        <a:xfrm flipV="1">
          <a:off x="9639300" y="13540552"/>
          <a:ext cx="838200" cy="4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44399</xdr:rowOff>
    </xdr:from>
    <xdr:to>
      <xdr:col>50</xdr:col>
      <xdr:colOff>114300</xdr:colOff>
      <xdr:row>79</xdr:row>
      <xdr:rowOff>44450</xdr:rowOff>
    </xdr:to>
    <xdr:cxnSp macro="">
      <xdr:nvCxnSpPr>
        <xdr:cNvPr id="407" name="直線コネクタ 406"/>
        <xdr:cNvCxnSpPr/>
      </xdr:nvCxnSpPr>
      <xdr:spPr>
        <a:xfrm>
          <a:off x="8750300" y="13588949"/>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44399</xdr:rowOff>
    </xdr:from>
    <xdr:to>
      <xdr:col>45</xdr:col>
      <xdr:colOff>177800</xdr:colOff>
      <xdr:row>79</xdr:row>
      <xdr:rowOff>44450</xdr:rowOff>
    </xdr:to>
    <xdr:cxnSp macro="">
      <xdr:nvCxnSpPr>
        <xdr:cNvPr id="410" name="直線コネクタ 409"/>
        <xdr:cNvCxnSpPr/>
      </xdr:nvCxnSpPr>
      <xdr:spPr>
        <a:xfrm flipV="1">
          <a:off x="7861300" y="13588949"/>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135164</xdr:rowOff>
    </xdr:from>
    <xdr:to>
      <xdr:col>41</xdr:col>
      <xdr:colOff>50800</xdr:colOff>
      <xdr:row>79</xdr:row>
      <xdr:rowOff>44450</xdr:rowOff>
    </xdr:to>
    <xdr:cxnSp macro="">
      <xdr:nvCxnSpPr>
        <xdr:cNvPr id="413" name="直線コネクタ 412"/>
        <xdr:cNvCxnSpPr/>
      </xdr:nvCxnSpPr>
      <xdr:spPr>
        <a:xfrm>
          <a:off x="6972300" y="13508264"/>
          <a:ext cx="889000" cy="8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116652</xdr:rowOff>
    </xdr:from>
    <xdr:to>
      <xdr:col>55</xdr:col>
      <xdr:colOff>50800</xdr:colOff>
      <xdr:row>79</xdr:row>
      <xdr:rowOff>46802</xdr:rowOff>
    </xdr:to>
    <xdr:sp macro="" textlink="">
      <xdr:nvSpPr>
        <xdr:cNvPr id="423" name="楕円 422"/>
        <xdr:cNvSpPr/>
      </xdr:nvSpPr>
      <xdr:spPr>
        <a:xfrm>
          <a:off x="10426700" y="134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55066</xdr:rowOff>
    </xdr:from>
    <xdr:ext cx="534377" cy="259045"/>
    <xdr:sp macro="" textlink="">
      <xdr:nvSpPr>
        <xdr:cNvPr id="424" name="普通建設事業費 （ うち新規整備　）該当値テキスト"/>
        <xdr:cNvSpPr txBox="1"/>
      </xdr:nvSpPr>
      <xdr:spPr>
        <a:xfrm>
          <a:off x="10528300" y="1342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5" name="楕円 424"/>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6" name="テキスト ボックス 425"/>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165049</xdr:rowOff>
    </xdr:from>
    <xdr:to>
      <xdr:col>46</xdr:col>
      <xdr:colOff>38100</xdr:colOff>
      <xdr:row>79</xdr:row>
      <xdr:rowOff>95199</xdr:rowOff>
    </xdr:to>
    <xdr:sp macro="" textlink="">
      <xdr:nvSpPr>
        <xdr:cNvPr id="427" name="楕円 426"/>
        <xdr:cNvSpPr/>
      </xdr:nvSpPr>
      <xdr:spPr>
        <a:xfrm>
          <a:off x="8699500" y="1353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79</xdr:row>
      <xdr:rowOff>86326</xdr:rowOff>
    </xdr:from>
    <xdr:ext cx="313932" cy="259045"/>
    <xdr:sp macro="" textlink="">
      <xdr:nvSpPr>
        <xdr:cNvPr id="428" name="テキスト ボックス 427"/>
        <xdr:cNvSpPr txBox="1"/>
      </xdr:nvSpPr>
      <xdr:spPr>
        <a:xfrm>
          <a:off x="8593333" y="13630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29" name="楕円 428"/>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30" name="テキスト ボックス 429"/>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84364</xdr:rowOff>
    </xdr:from>
    <xdr:to>
      <xdr:col>36</xdr:col>
      <xdr:colOff>165100</xdr:colOff>
      <xdr:row>79</xdr:row>
      <xdr:rowOff>14514</xdr:rowOff>
    </xdr:to>
    <xdr:sp macro="" textlink="">
      <xdr:nvSpPr>
        <xdr:cNvPr id="431" name="楕円 430"/>
        <xdr:cNvSpPr/>
      </xdr:nvSpPr>
      <xdr:spPr>
        <a:xfrm>
          <a:off x="6921500" y="1345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5641</xdr:rowOff>
    </xdr:from>
    <xdr:ext cx="534377" cy="259045"/>
    <xdr:sp macro="" textlink="">
      <xdr:nvSpPr>
        <xdr:cNvPr id="432" name="テキスト ボックス 431"/>
        <xdr:cNvSpPr txBox="1"/>
      </xdr:nvSpPr>
      <xdr:spPr>
        <a:xfrm>
          <a:off x="6705111" y="1355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69962</xdr:rowOff>
    </xdr:from>
    <xdr:to>
      <xdr:col>55</xdr:col>
      <xdr:colOff>0</xdr:colOff>
      <xdr:row>98</xdr:row>
      <xdr:rowOff>87881</xdr:rowOff>
    </xdr:to>
    <xdr:cxnSp macro="">
      <xdr:nvCxnSpPr>
        <xdr:cNvPr id="459" name="直線コネクタ 458"/>
        <xdr:cNvCxnSpPr/>
      </xdr:nvCxnSpPr>
      <xdr:spPr>
        <a:xfrm>
          <a:off x="9639300" y="16872062"/>
          <a:ext cx="838200" cy="1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69754</xdr:rowOff>
    </xdr:from>
    <xdr:to>
      <xdr:col>50</xdr:col>
      <xdr:colOff>114300</xdr:colOff>
      <xdr:row>98</xdr:row>
      <xdr:rowOff>69962</xdr:rowOff>
    </xdr:to>
    <xdr:cxnSp macro="">
      <xdr:nvCxnSpPr>
        <xdr:cNvPr id="462" name="直線コネクタ 461"/>
        <xdr:cNvCxnSpPr/>
      </xdr:nvCxnSpPr>
      <xdr:spPr>
        <a:xfrm>
          <a:off x="8750300" y="16871854"/>
          <a:ext cx="889000" cy="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63021</xdr:rowOff>
    </xdr:from>
    <xdr:to>
      <xdr:col>45</xdr:col>
      <xdr:colOff>177800</xdr:colOff>
      <xdr:row>98</xdr:row>
      <xdr:rowOff>69754</xdr:rowOff>
    </xdr:to>
    <xdr:cxnSp macro="">
      <xdr:nvCxnSpPr>
        <xdr:cNvPr id="465" name="直線コネクタ 464"/>
        <xdr:cNvCxnSpPr/>
      </xdr:nvCxnSpPr>
      <xdr:spPr>
        <a:xfrm>
          <a:off x="7861300" y="16865121"/>
          <a:ext cx="889000" cy="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114622</xdr:rowOff>
    </xdr:from>
    <xdr:ext cx="599010" cy="259045"/>
    <xdr:sp macro="" textlink="">
      <xdr:nvSpPr>
        <xdr:cNvPr id="467" name="テキスト ボックス 466"/>
        <xdr:cNvSpPr txBox="1"/>
      </xdr:nvSpPr>
      <xdr:spPr>
        <a:xfrm>
          <a:off x="8450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63021</xdr:rowOff>
    </xdr:from>
    <xdr:to>
      <xdr:col>41</xdr:col>
      <xdr:colOff>50800</xdr:colOff>
      <xdr:row>98</xdr:row>
      <xdr:rowOff>103298</xdr:rowOff>
    </xdr:to>
    <xdr:cxnSp macro="">
      <xdr:nvCxnSpPr>
        <xdr:cNvPr id="468" name="直線コネクタ 467"/>
        <xdr:cNvCxnSpPr/>
      </xdr:nvCxnSpPr>
      <xdr:spPr>
        <a:xfrm flipV="1">
          <a:off x="6972300" y="16865121"/>
          <a:ext cx="88900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123260</xdr:rowOff>
    </xdr:from>
    <xdr:ext cx="599010" cy="259045"/>
    <xdr:sp macro="" textlink="">
      <xdr:nvSpPr>
        <xdr:cNvPr id="470" name="テキスト ボックス 469"/>
        <xdr:cNvSpPr txBox="1"/>
      </xdr:nvSpPr>
      <xdr:spPr>
        <a:xfrm>
          <a:off x="7561795" y="1692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37081</xdr:rowOff>
    </xdr:from>
    <xdr:to>
      <xdr:col>55</xdr:col>
      <xdr:colOff>50800</xdr:colOff>
      <xdr:row>98</xdr:row>
      <xdr:rowOff>138681</xdr:rowOff>
    </xdr:to>
    <xdr:sp macro="" textlink="">
      <xdr:nvSpPr>
        <xdr:cNvPr id="478" name="楕円 477"/>
        <xdr:cNvSpPr/>
      </xdr:nvSpPr>
      <xdr:spPr>
        <a:xfrm>
          <a:off x="10426700" y="1683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3679</xdr:rowOff>
    </xdr:from>
    <xdr:ext cx="599010" cy="259045"/>
    <xdr:sp macro="" textlink="">
      <xdr:nvSpPr>
        <xdr:cNvPr id="479" name="普通建設事業費 （ うち更新整備　）該当値テキスト"/>
        <xdr:cNvSpPr txBox="1"/>
      </xdr:nvSpPr>
      <xdr:spPr>
        <a:xfrm>
          <a:off x="10528300" y="16805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19162</xdr:rowOff>
    </xdr:from>
    <xdr:to>
      <xdr:col>50</xdr:col>
      <xdr:colOff>165100</xdr:colOff>
      <xdr:row>98</xdr:row>
      <xdr:rowOff>120762</xdr:rowOff>
    </xdr:to>
    <xdr:sp macro="" textlink="">
      <xdr:nvSpPr>
        <xdr:cNvPr id="480" name="楕円 479"/>
        <xdr:cNvSpPr/>
      </xdr:nvSpPr>
      <xdr:spPr>
        <a:xfrm>
          <a:off x="9588500" y="1682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111889</xdr:rowOff>
    </xdr:from>
    <xdr:ext cx="599010" cy="259045"/>
    <xdr:sp macro="" textlink="">
      <xdr:nvSpPr>
        <xdr:cNvPr id="481" name="テキスト ボックス 480"/>
        <xdr:cNvSpPr txBox="1"/>
      </xdr:nvSpPr>
      <xdr:spPr>
        <a:xfrm>
          <a:off x="9339795" y="16913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18954</xdr:rowOff>
    </xdr:from>
    <xdr:to>
      <xdr:col>46</xdr:col>
      <xdr:colOff>38100</xdr:colOff>
      <xdr:row>98</xdr:row>
      <xdr:rowOff>120554</xdr:rowOff>
    </xdr:to>
    <xdr:sp macro="" textlink="">
      <xdr:nvSpPr>
        <xdr:cNvPr id="482" name="楕円 481"/>
        <xdr:cNvSpPr/>
      </xdr:nvSpPr>
      <xdr:spPr>
        <a:xfrm>
          <a:off x="8699500" y="1682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137081</xdr:rowOff>
    </xdr:from>
    <xdr:ext cx="599010" cy="259045"/>
    <xdr:sp macro="" textlink="">
      <xdr:nvSpPr>
        <xdr:cNvPr id="483" name="テキスト ボックス 482"/>
        <xdr:cNvSpPr txBox="1"/>
      </xdr:nvSpPr>
      <xdr:spPr>
        <a:xfrm>
          <a:off x="8450795" y="16596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12221</xdr:rowOff>
    </xdr:from>
    <xdr:to>
      <xdr:col>41</xdr:col>
      <xdr:colOff>101600</xdr:colOff>
      <xdr:row>98</xdr:row>
      <xdr:rowOff>113821</xdr:rowOff>
    </xdr:to>
    <xdr:sp macro="" textlink="">
      <xdr:nvSpPr>
        <xdr:cNvPr id="484" name="楕円 483"/>
        <xdr:cNvSpPr/>
      </xdr:nvSpPr>
      <xdr:spPr>
        <a:xfrm>
          <a:off x="7810500" y="1681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130348</xdr:rowOff>
    </xdr:from>
    <xdr:ext cx="599010" cy="259045"/>
    <xdr:sp macro="" textlink="">
      <xdr:nvSpPr>
        <xdr:cNvPr id="485" name="テキスト ボックス 484"/>
        <xdr:cNvSpPr txBox="1"/>
      </xdr:nvSpPr>
      <xdr:spPr>
        <a:xfrm>
          <a:off x="7561795" y="16589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52498</xdr:rowOff>
    </xdr:from>
    <xdr:to>
      <xdr:col>36</xdr:col>
      <xdr:colOff>165100</xdr:colOff>
      <xdr:row>98</xdr:row>
      <xdr:rowOff>154098</xdr:rowOff>
    </xdr:to>
    <xdr:sp macro="" textlink="">
      <xdr:nvSpPr>
        <xdr:cNvPr id="486" name="楕円 485"/>
        <xdr:cNvSpPr/>
      </xdr:nvSpPr>
      <xdr:spPr>
        <a:xfrm>
          <a:off x="6921500" y="1685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145225</xdr:rowOff>
    </xdr:from>
    <xdr:ext cx="534377" cy="259045"/>
    <xdr:sp macro="" textlink="">
      <xdr:nvSpPr>
        <xdr:cNvPr id="487" name="テキスト ボックス 486"/>
        <xdr:cNvSpPr txBox="1"/>
      </xdr:nvSpPr>
      <xdr:spPr>
        <a:xfrm>
          <a:off x="6705111" y="1694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33968</xdr:rowOff>
    </xdr:from>
    <xdr:to>
      <xdr:col>85</xdr:col>
      <xdr:colOff>127000</xdr:colOff>
      <xdr:row>39</xdr:row>
      <xdr:rowOff>42023</xdr:rowOff>
    </xdr:to>
    <xdr:cxnSp macro="">
      <xdr:nvCxnSpPr>
        <xdr:cNvPr id="516" name="直線コネクタ 515"/>
        <xdr:cNvCxnSpPr/>
      </xdr:nvCxnSpPr>
      <xdr:spPr>
        <a:xfrm>
          <a:off x="15481300" y="6720518"/>
          <a:ext cx="838200" cy="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33968</xdr:rowOff>
    </xdr:from>
    <xdr:to>
      <xdr:col>81</xdr:col>
      <xdr:colOff>50800</xdr:colOff>
      <xdr:row>39</xdr:row>
      <xdr:rowOff>41318</xdr:rowOff>
    </xdr:to>
    <xdr:cxnSp macro="">
      <xdr:nvCxnSpPr>
        <xdr:cNvPr id="519" name="直線コネクタ 518"/>
        <xdr:cNvCxnSpPr/>
      </xdr:nvCxnSpPr>
      <xdr:spPr>
        <a:xfrm flipV="1">
          <a:off x="14592300" y="6720518"/>
          <a:ext cx="889000" cy="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27732</xdr:rowOff>
    </xdr:from>
    <xdr:to>
      <xdr:col>76</xdr:col>
      <xdr:colOff>114300</xdr:colOff>
      <xdr:row>39</xdr:row>
      <xdr:rowOff>41318</xdr:rowOff>
    </xdr:to>
    <xdr:cxnSp macro="">
      <xdr:nvCxnSpPr>
        <xdr:cNvPr id="522" name="直線コネクタ 521"/>
        <xdr:cNvCxnSpPr/>
      </xdr:nvCxnSpPr>
      <xdr:spPr>
        <a:xfrm>
          <a:off x="13703300" y="6714282"/>
          <a:ext cx="889000" cy="1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27732</xdr:rowOff>
    </xdr:from>
    <xdr:to>
      <xdr:col>71</xdr:col>
      <xdr:colOff>177800</xdr:colOff>
      <xdr:row>39</xdr:row>
      <xdr:rowOff>36117</xdr:rowOff>
    </xdr:to>
    <xdr:cxnSp macro="">
      <xdr:nvCxnSpPr>
        <xdr:cNvPr id="525" name="直線コネクタ 524"/>
        <xdr:cNvCxnSpPr/>
      </xdr:nvCxnSpPr>
      <xdr:spPr>
        <a:xfrm flipV="1">
          <a:off x="12814300" y="6714282"/>
          <a:ext cx="889000" cy="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162673</xdr:rowOff>
    </xdr:from>
    <xdr:to>
      <xdr:col>85</xdr:col>
      <xdr:colOff>177800</xdr:colOff>
      <xdr:row>39</xdr:row>
      <xdr:rowOff>92823</xdr:rowOff>
    </xdr:to>
    <xdr:sp macro="" textlink="">
      <xdr:nvSpPr>
        <xdr:cNvPr id="535" name="楕円 534"/>
        <xdr:cNvSpPr/>
      </xdr:nvSpPr>
      <xdr:spPr>
        <a:xfrm>
          <a:off x="16268700" y="667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77600</xdr:rowOff>
    </xdr:from>
    <xdr:ext cx="378565" cy="259045"/>
    <xdr:sp macro="" textlink="">
      <xdr:nvSpPr>
        <xdr:cNvPr id="536" name="災害復旧事業費該当値テキスト"/>
        <xdr:cNvSpPr txBox="1"/>
      </xdr:nvSpPr>
      <xdr:spPr>
        <a:xfrm>
          <a:off x="16370300" y="6592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154618</xdr:rowOff>
    </xdr:from>
    <xdr:to>
      <xdr:col>81</xdr:col>
      <xdr:colOff>101600</xdr:colOff>
      <xdr:row>39</xdr:row>
      <xdr:rowOff>84768</xdr:rowOff>
    </xdr:to>
    <xdr:sp macro="" textlink="">
      <xdr:nvSpPr>
        <xdr:cNvPr id="537" name="楕円 536"/>
        <xdr:cNvSpPr/>
      </xdr:nvSpPr>
      <xdr:spPr>
        <a:xfrm>
          <a:off x="15430500" y="666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75895</xdr:rowOff>
    </xdr:from>
    <xdr:ext cx="469744" cy="259045"/>
    <xdr:sp macro="" textlink="">
      <xdr:nvSpPr>
        <xdr:cNvPr id="538" name="テキスト ボックス 537"/>
        <xdr:cNvSpPr txBox="1"/>
      </xdr:nvSpPr>
      <xdr:spPr>
        <a:xfrm>
          <a:off x="15246428" y="676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161968</xdr:rowOff>
    </xdr:from>
    <xdr:to>
      <xdr:col>76</xdr:col>
      <xdr:colOff>165100</xdr:colOff>
      <xdr:row>39</xdr:row>
      <xdr:rowOff>92118</xdr:rowOff>
    </xdr:to>
    <xdr:sp macro="" textlink="">
      <xdr:nvSpPr>
        <xdr:cNvPr id="539" name="楕円 538"/>
        <xdr:cNvSpPr/>
      </xdr:nvSpPr>
      <xdr:spPr>
        <a:xfrm>
          <a:off x="14541500" y="667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83245</xdr:rowOff>
    </xdr:from>
    <xdr:ext cx="378565" cy="259045"/>
    <xdr:sp macro="" textlink="">
      <xdr:nvSpPr>
        <xdr:cNvPr id="540" name="テキスト ボックス 539"/>
        <xdr:cNvSpPr txBox="1"/>
      </xdr:nvSpPr>
      <xdr:spPr>
        <a:xfrm>
          <a:off x="14403017" y="6769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148382</xdr:rowOff>
    </xdr:from>
    <xdr:to>
      <xdr:col>72</xdr:col>
      <xdr:colOff>38100</xdr:colOff>
      <xdr:row>39</xdr:row>
      <xdr:rowOff>78532</xdr:rowOff>
    </xdr:to>
    <xdr:sp macro="" textlink="">
      <xdr:nvSpPr>
        <xdr:cNvPr id="541" name="楕円 540"/>
        <xdr:cNvSpPr/>
      </xdr:nvSpPr>
      <xdr:spPr>
        <a:xfrm>
          <a:off x="13652500" y="666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69659</xdr:rowOff>
    </xdr:from>
    <xdr:ext cx="469744" cy="259045"/>
    <xdr:sp macro="" textlink="">
      <xdr:nvSpPr>
        <xdr:cNvPr id="542" name="テキスト ボックス 541"/>
        <xdr:cNvSpPr txBox="1"/>
      </xdr:nvSpPr>
      <xdr:spPr>
        <a:xfrm>
          <a:off x="13468428" y="6756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156767</xdr:rowOff>
    </xdr:from>
    <xdr:to>
      <xdr:col>67</xdr:col>
      <xdr:colOff>101600</xdr:colOff>
      <xdr:row>39</xdr:row>
      <xdr:rowOff>86917</xdr:rowOff>
    </xdr:to>
    <xdr:sp macro="" textlink="">
      <xdr:nvSpPr>
        <xdr:cNvPr id="543" name="楕円 542"/>
        <xdr:cNvSpPr/>
      </xdr:nvSpPr>
      <xdr:spPr>
        <a:xfrm>
          <a:off x="12763500" y="667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78044</xdr:rowOff>
    </xdr:from>
    <xdr:ext cx="469744" cy="259045"/>
    <xdr:sp macro="" textlink="">
      <xdr:nvSpPr>
        <xdr:cNvPr id="544" name="テキスト ボックス 543"/>
        <xdr:cNvSpPr txBox="1"/>
      </xdr:nvSpPr>
      <xdr:spPr>
        <a:xfrm>
          <a:off x="12579428" y="676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138678</xdr:rowOff>
    </xdr:from>
    <xdr:to>
      <xdr:col>85</xdr:col>
      <xdr:colOff>127000</xdr:colOff>
      <xdr:row>78</xdr:row>
      <xdr:rowOff>24516</xdr:rowOff>
    </xdr:to>
    <xdr:cxnSp macro="">
      <xdr:nvCxnSpPr>
        <xdr:cNvPr id="628" name="直線コネクタ 627"/>
        <xdr:cNvCxnSpPr/>
      </xdr:nvCxnSpPr>
      <xdr:spPr>
        <a:xfrm>
          <a:off x="15481300" y="13340328"/>
          <a:ext cx="838200" cy="5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114774</xdr:rowOff>
    </xdr:from>
    <xdr:to>
      <xdr:col>81</xdr:col>
      <xdr:colOff>50800</xdr:colOff>
      <xdr:row>77</xdr:row>
      <xdr:rowOff>138678</xdr:rowOff>
    </xdr:to>
    <xdr:cxnSp macro="">
      <xdr:nvCxnSpPr>
        <xdr:cNvPr id="631" name="直線コネクタ 630"/>
        <xdr:cNvCxnSpPr/>
      </xdr:nvCxnSpPr>
      <xdr:spPr>
        <a:xfrm>
          <a:off x="14592300" y="13316424"/>
          <a:ext cx="889000" cy="2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114774</xdr:rowOff>
    </xdr:from>
    <xdr:to>
      <xdr:col>76</xdr:col>
      <xdr:colOff>114300</xdr:colOff>
      <xdr:row>77</xdr:row>
      <xdr:rowOff>144356</xdr:rowOff>
    </xdr:to>
    <xdr:cxnSp macro="">
      <xdr:nvCxnSpPr>
        <xdr:cNvPr id="634" name="直線コネクタ 633"/>
        <xdr:cNvCxnSpPr/>
      </xdr:nvCxnSpPr>
      <xdr:spPr>
        <a:xfrm flipV="1">
          <a:off x="13703300" y="13316424"/>
          <a:ext cx="889000" cy="2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125228</xdr:rowOff>
    </xdr:from>
    <xdr:to>
      <xdr:col>71</xdr:col>
      <xdr:colOff>177800</xdr:colOff>
      <xdr:row>77</xdr:row>
      <xdr:rowOff>144356</xdr:rowOff>
    </xdr:to>
    <xdr:cxnSp macro="">
      <xdr:nvCxnSpPr>
        <xdr:cNvPr id="637" name="直線コネクタ 636"/>
        <xdr:cNvCxnSpPr/>
      </xdr:nvCxnSpPr>
      <xdr:spPr>
        <a:xfrm>
          <a:off x="12814300" y="13326878"/>
          <a:ext cx="889000" cy="1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170747</xdr:rowOff>
    </xdr:from>
    <xdr:ext cx="599010" cy="259045"/>
    <xdr:sp macro="" textlink="">
      <xdr:nvSpPr>
        <xdr:cNvPr id="641" name="テキスト ボックス 640"/>
        <xdr:cNvSpPr txBox="1"/>
      </xdr:nvSpPr>
      <xdr:spPr>
        <a:xfrm>
          <a:off x="12514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145166</xdr:rowOff>
    </xdr:from>
    <xdr:to>
      <xdr:col>85</xdr:col>
      <xdr:colOff>177800</xdr:colOff>
      <xdr:row>78</xdr:row>
      <xdr:rowOff>75316</xdr:rowOff>
    </xdr:to>
    <xdr:sp macro="" textlink="">
      <xdr:nvSpPr>
        <xdr:cNvPr id="647" name="楕円 646"/>
        <xdr:cNvSpPr/>
      </xdr:nvSpPr>
      <xdr:spPr>
        <a:xfrm>
          <a:off x="16268700" y="1334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123593</xdr:rowOff>
    </xdr:from>
    <xdr:ext cx="599010" cy="259045"/>
    <xdr:sp macro="" textlink="">
      <xdr:nvSpPr>
        <xdr:cNvPr id="648" name="公債費該当値テキスト"/>
        <xdr:cNvSpPr txBox="1"/>
      </xdr:nvSpPr>
      <xdr:spPr>
        <a:xfrm>
          <a:off x="16370300" y="13325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87878</xdr:rowOff>
    </xdr:from>
    <xdr:to>
      <xdr:col>81</xdr:col>
      <xdr:colOff>101600</xdr:colOff>
      <xdr:row>78</xdr:row>
      <xdr:rowOff>18028</xdr:rowOff>
    </xdr:to>
    <xdr:sp macro="" textlink="">
      <xdr:nvSpPr>
        <xdr:cNvPr id="649" name="楕円 648"/>
        <xdr:cNvSpPr/>
      </xdr:nvSpPr>
      <xdr:spPr>
        <a:xfrm>
          <a:off x="15430500" y="1328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9155</xdr:rowOff>
    </xdr:from>
    <xdr:ext cx="599010" cy="259045"/>
    <xdr:sp macro="" textlink="">
      <xdr:nvSpPr>
        <xdr:cNvPr id="650" name="テキスト ボックス 649"/>
        <xdr:cNvSpPr txBox="1"/>
      </xdr:nvSpPr>
      <xdr:spPr>
        <a:xfrm>
          <a:off x="15181795" y="1338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63974</xdr:rowOff>
    </xdr:from>
    <xdr:to>
      <xdr:col>76</xdr:col>
      <xdr:colOff>165100</xdr:colOff>
      <xdr:row>77</xdr:row>
      <xdr:rowOff>165574</xdr:rowOff>
    </xdr:to>
    <xdr:sp macro="" textlink="">
      <xdr:nvSpPr>
        <xdr:cNvPr id="651" name="楕円 650"/>
        <xdr:cNvSpPr/>
      </xdr:nvSpPr>
      <xdr:spPr>
        <a:xfrm>
          <a:off x="14541500" y="1326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156701</xdr:rowOff>
    </xdr:from>
    <xdr:ext cx="599010" cy="259045"/>
    <xdr:sp macro="" textlink="">
      <xdr:nvSpPr>
        <xdr:cNvPr id="652" name="テキスト ボックス 651"/>
        <xdr:cNvSpPr txBox="1"/>
      </xdr:nvSpPr>
      <xdr:spPr>
        <a:xfrm>
          <a:off x="14292795" y="13358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93556</xdr:rowOff>
    </xdr:from>
    <xdr:to>
      <xdr:col>72</xdr:col>
      <xdr:colOff>38100</xdr:colOff>
      <xdr:row>78</xdr:row>
      <xdr:rowOff>23706</xdr:rowOff>
    </xdr:to>
    <xdr:sp macro="" textlink="">
      <xdr:nvSpPr>
        <xdr:cNvPr id="653" name="楕円 652"/>
        <xdr:cNvSpPr/>
      </xdr:nvSpPr>
      <xdr:spPr>
        <a:xfrm>
          <a:off x="13652500" y="1329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14833</xdr:rowOff>
    </xdr:from>
    <xdr:ext cx="599010" cy="259045"/>
    <xdr:sp macro="" textlink="">
      <xdr:nvSpPr>
        <xdr:cNvPr id="654" name="テキスト ボックス 653"/>
        <xdr:cNvSpPr txBox="1"/>
      </xdr:nvSpPr>
      <xdr:spPr>
        <a:xfrm>
          <a:off x="13403795" y="1338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74428</xdr:rowOff>
    </xdr:from>
    <xdr:to>
      <xdr:col>67</xdr:col>
      <xdr:colOff>101600</xdr:colOff>
      <xdr:row>78</xdr:row>
      <xdr:rowOff>4578</xdr:rowOff>
    </xdr:to>
    <xdr:sp macro="" textlink="">
      <xdr:nvSpPr>
        <xdr:cNvPr id="655" name="楕円 654"/>
        <xdr:cNvSpPr/>
      </xdr:nvSpPr>
      <xdr:spPr>
        <a:xfrm>
          <a:off x="12763500" y="132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167155</xdr:rowOff>
    </xdr:from>
    <xdr:ext cx="599010" cy="259045"/>
    <xdr:sp macro="" textlink="">
      <xdr:nvSpPr>
        <xdr:cNvPr id="656" name="テキスト ボックス 655"/>
        <xdr:cNvSpPr txBox="1"/>
      </xdr:nvSpPr>
      <xdr:spPr>
        <a:xfrm>
          <a:off x="12514795" y="1336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94610</xdr:rowOff>
    </xdr:from>
    <xdr:to>
      <xdr:col>85</xdr:col>
      <xdr:colOff>127000</xdr:colOff>
      <xdr:row>99</xdr:row>
      <xdr:rowOff>36264</xdr:rowOff>
    </xdr:to>
    <xdr:cxnSp macro="">
      <xdr:nvCxnSpPr>
        <xdr:cNvPr id="687" name="直線コネクタ 686"/>
        <xdr:cNvCxnSpPr/>
      </xdr:nvCxnSpPr>
      <xdr:spPr>
        <a:xfrm>
          <a:off x="15481300" y="16896710"/>
          <a:ext cx="838200" cy="11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94610</xdr:rowOff>
    </xdr:from>
    <xdr:to>
      <xdr:col>81</xdr:col>
      <xdr:colOff>50800</xdr:colOff>
      <xdr:row>98</xdr:row>
      <xdr:rowOff>167970</xdr:rowOff>
    </xdr:to>
    <xdr:cxnSp macro="">
      <xdr:nvCxnSpPr>
        <xdr:cNvPr id="690" name="直線コネクタ 689"/>
        <xdr:cNvCxnSpPr/>
      </xdr:nvCxnSpPr>
      <xdr:spPr>
        <a:xfrm flipV="1">
          <a:off x="14592300" y="16896710"/>
          <a:ext cx="889000" cy="7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52328</xdr:rowOff>
    </xdr:from>
    <xdr:ext cx="534377" cy="259045"/>
    <xdr:sp macro="" textlink="">
      <xdr:nvSpPr>
        <xdr:cNvPr id="692" name="テキスト ボックス 691"/>
        <xdr:cNvSpPr txBox="1"/>
      </xdr:nvSpPr>
      <xdr:spPr>
        <a:xfrm>
          <a:off x="15214111" y="170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118275</xdr:rowOff>
    </xdr:from>
    <xdr:to>
      <xdr:col>76</xdr:col>
      <xdr:colOff>114300</xdr:colOff>
      <xdr:row>98</xdr:row>
      <xdr:rowOff>167970</xdr:rowOff>
    </xdr:to>
    <xdr:cxnSp macro="">
      <xdr:nvCxnSpPr>
        <xdr:cNvPr id="693" name="直線コネクタ 692"/>
        <xdr:cNvCxnSpPr/>
      </xdr:nvCxnSpPr>
      <xdr:spPr>
        <a:xfrm>
          <a:off x="13703300" y="16920375"/>
          <a:ext cx="889000" cy="4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63164</xdr:rowOff>
    </xdr:from>
    <xdr:ext cx="534377" cy="259045"/>
    <xdr:sp macro="" textlink="">
      <xdr:nvSpPr>
        <xdr:cNvPr id="695" name="テキスト ボックス 694"/>
        <xdr:cNvSpPr txBox="1"/>
      </xdr:nvSpPr>
      <xdr:spPr>
        <a:xfrm>
          <a:off x="14325111" y="170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118275</xdr:rowOff>
    </xdr:from>
    <xdr:to>
      <xdr:col>71</xdr:col>
      <xdr:colOff>177800</xdr:colOff>
      <xdr:row>98</xdr:row>
      <xdr:rowOff>158612</xdr:rowOff>
    </xdr:to>
    <xdr:cxnSp macro="">
      <xdr:nvCxnSpPr>
        <xdr:cNvPr id="696" name="直線コネクタ 695"/>
        <xdr:cNvCxnSpPr/>
      </xdr:nvCxnSpPr>
      <xdr:spPr>
        <a:xfrm flipV="1">
          <a:off x="12814300" y="16920375"/>
          <a:ext cx="889000" cy="4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54312</xdr:rowOff>
    </xdr:from>
    <xdr:ext cx="534377" cy="259045"/>
    <xdr:sp macro="" textlink="">
      <xdr:nvSpPr>
        <xdr:cNvPr id="698" name="テキスト ボックス 697"/>
        <xdr:cNvSpPr txBox="1"/>
      </xdr:nvSpPr>
      <xdr:spPr>
        <a:xfrm>
          <a:off x="13436111" y="170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68941</xdr:rowOff>
    </xdr:from>
    <xdr:ext cx="534377" cy="259045"/>
    <xdr:sp macro="" textlink="">
      <xdr:nvSpPr>
        <xdr:cNvPr id="700" name="テキスト ボックス 699"/>
        <xdr:cNvSpPr txBox="1"/>
      </xdr:nvSpPr>
      <xdr:spPr>
        <a:xfrm>
          <a:off x="12547111" y="1704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156914</xdr:rowOff>
    </xdr:from>
    <xdr:to>
      <xdr:col>85</xdr:col>
      <xdr:colOff>177800</xdr:colOff>
      <xdr:row>99</xdr:row>
      <xdr:rowOff>87064</xdr:rowOff>
    </xdr:to>
    <xdr:sp macro="" textlink="">
      <xdr:nvSpPr>
        <xdr:cNvPr id="706" name="楕円 705"/>
        <xdr:cNvSpPr/>
      </xdr:nvSpPr>
      <xdr:spPr>
        <a:xfrm>
          <a:off x="16268700" y="1695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120167</xdr:rowOff>
    </xdr:from>
    <xdr:ext cx="534377" cy="259045"/>
    <xdr:sp macro="" textlink="">
      <xdr:nvSpPr>
        <xdr:cNvPr id="707" name="積立金該当値テキスト"/>
        <xdr:cNvSpPr txBox="1"/>
      </xdr:nvSpPr>
      <xdr:spPr>
        <a:xfrm>
          <a:off x="16370300" y="1692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43810</xdr:rowOff>
    </xdr:from>
    <xdr:to>
      <xdr:col>81</xdr:col>
      <xdr:colOff>101600</xdr:colOff>
      <xdr:row>98</xdr:row>
      <xdr:rowOff>145410</xdr:rowOff>
    </xdr:to>
    <xdr:sp macro="" textlink="">
      <xdr:nvSpPr>
        <xdr:cNvPr id="708" name="楕円 707"/>
        <xdr:cNvSpPr/>
      </xdr:nvSpPr>
      <xdr:spPr>
        <a:xfrm>
          <a:off x="15430500" y="168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161937</xdr:rowOff>
    </xdr:from>
    <xdr:ext cx="599010" cy="259045"/>
    <xdr:sp macro="" textlink="">
      <xdr:nvSpPr>
        <xdr:cNvPr id="709" name="テキスト ボックス 708"/>
        <xdr:cNvSpPr txBox="1"/>
      </xdr:nvSpPr>
      <xdr:spPr>
        <a:xfrm>
          <a:off x="15181795" y="16621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117170</xdr:rowOff>
    </xdr:from>
    <xdr:to>
      <xdr:col>76</xdr:col>
      <xdr:colOff>165100</xdr:colOff>
      <xdr:row>99</xdr:row>
      <xdr:rowOff>47320</xdr:rowOff>
    </xdr:to>
    <xdr:sp macro="" textlink="">
      <xdr:nvSpPr>
        <xdr:cNvPr id="710" name="楕円 709"/>
        <xdr:cNvSpPr/>
      </xdr:nvSpPr>
      <xdr:spPr>
        <a:xfrm>
          <a:off x="14541500" y="1691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63847</xdr:rowOff>
    </xdr:from>
    <xdr:ext cx="534377" cy="259045"/>
    <xdr:sp macro="" textlink="">
      <xdr:nvSpPr>
        <xdr:cNvPr id="711" name="テキスト ボックス 710"/>
        <xdr:cNvSpPr txBox="1"/>
      </xdr:nvSpPr>
      <xdr:spPr>
        <a:xfrm>
          <a:off x="14325111" y="166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67475</xdr:rowOff>
    </xdr:from>
    <xdr:to>
      <xdr:col>72</xdr:col>
      <xdr:colOff>38100</xdr:colOff>
      <xdr:row>98</xdr:row>
      <xdr:rowOff>169075</xdr:rowOff>
    </xdr:to>
    <xdr:sp macro="" textlink="">
      <xdr:nvSpPr>
        <xdr:cNvPr id="712" name="楕円 711"/>
        <xdr:cNvSpPr/>
      </xdr:nvSpPr>
      <xdr:spPr>
        <a:xfrm>
          <a:off x="13652500" y="168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14152</xdr:rowOff>
    </xdr:from>
    <xdr:ext cx="599010" cy="259045"/>
    <xdr:sp macro="" textlink="">
      <xdr:nvSpPr>
        <xdr:cNvPr id="713" name="テキスト ボックス 712"/>
        <xdr:cNvSpPr txBox="1"/>
      </xdr:nvSpPr>
      <xdr:spPr>
        <a:xfrm>
          <a:off x="13403795" y="1664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107812</xdr:rowOff>
    </xdr:from>
    <xdr:to>
      <xdr:col>67</xdr:col>
      <xdr:colOff>101600</xdr:colOff>
      <xdr:row>99</xdr:row>
      <xdr:rowOff>37962</xdr:rowOff>
    </xdr:to>
    <xdr:sp macro="" textlink="">
      <xdr:nvSpPr>
        <xdr:cNvPr id="714" name="楕円 713"/>
        <xdr:cNvSpPr/>
      </xdr:nvSpPr>
      <xdr:spPr>
        <a:xfrm>
          <a:off x="12763500" y="1690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54489</xdr:rowOff>
    </xdr:from>
    <xdr:ext cx="599010" cy="259045"/>
    <xdr:sp macro="" textlink="">
      <xdr:nvSpPr>
        <xdr:cNvPr id="715" name="テキスト ボックス 714"/>
        <xdr:cNvSpPr txBox="1"/>
      </xdr:nvSpPr>
      <xdr:spPr>
        <a:xfrm>
          <a:off x="12514795" y="16685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41193</xdr:rowOff>
    </xdr:from>
    <xdr:to>
      <xdr:col>116</xdr:col>
      <xdr:colOff>63500</xdr:colOff>
      <xdr:row>39</xdr:row>
      <xdr:rowOff>41269</xdr:rowOff>
    </xdr:to>
    <xdr:cxnSp macro="">
      <xdr:nvCxnSpPr>
        <xdr:cNvPr id="744" name="直線コネクタ 743"/>
        <xdr:cNvCxnSpPr/>
      </xdr:nvCxnSpPr>
      <xdr:spPr>
        <a:xfrm flipV="1">
          <a:off x="21323300" y="6727743"/>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41269</xdr:rowOff>
    </xdr:from>
    <xdr:to>
      <xdr:col>111</xdr:col>
      <xdr:colOff>177800</xdr:colOff>
      <xdr:row>39</xdr:row>
      <xdr:rowOff>41364</xdr:rowOff>
    </xdr:to>
    <xdr:cxnSp macro="">
      <xdr:nvCxnSpPr>
        <xdr:cNvPr id="747" name="直線コネクタ 746"/>
        <xdr:cNvCxnSpPr/>
      </xdr:nvCxnSpPr>
      <xdr:spPr>
        <a:xfrm flipV="1">
          <a:off x="20434300" y="6727819"/>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40030</xdr:rowOff>
    </xdr:from>
    <xdr:to>
      <xdr:col>107</xdr:col>
      <xdr:colOff>50800</xdr:colOff>
      <xdr:row>39</xdr:row>
      <xdr:rowOff>41364</xdr:rowOff>
    </xdr:to>
    <xdr:cxnSp macro="">
      <xdr:nvCxnSpPr>
        <xdr:cNvPr id="750" name="直線コネクタ 749"/>
        <xdr:cNvCxnSpPr/>
      </xdr:nvCxnSpPr>
      <xdr:spPr>
        <a:xfrm>
          <a:off x="19545300" y="6726580"/>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40030</xdr:rowOff>
    </xdr:from>
    <xdr:to>
      <xdr:col>102</xdr:col>
      <xdr:colOff>114300</xdr:colOff>
      <xdr:row>39</xdr:row>
      <xdr:rowOff>41669</xdr:rowOff>
    </xdr:to>
    <xdr:cxnSp macro="">
      <xdr:nvCxnSpPr>
        <xdr:cNvPr id="753" name="直線コネクタ 752"/>
        <xdr:cNvCxnSpPr/>
      </xdr:nvCxnSpPr>
      <xdr:spPr>
        <a:xfrm flipV="1">
          <a:off x="18656300" y="6726580"/>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161843</xdr:rowOff>
    </xdr:from>
    <xdr:to>
      <xdr:col>116</xdr:col>
      <xdr:colOff>114300</xdr:colOff>
      <xdr:row>39</xdr:row>
      <xdr:rowOff>91993</xdr:rowOff>
    </xdr:to>
    <xdr:sp macro="" textlink="">
      <xdr:nvSpPr>
        <xdr:cNvPr id="763" name="楕円 762"/>
        <xdr:cNvSpPr/>
      </xdr:nvSpPr>
      <xdr:spPr>
        <a:xfrm>
          <a:off x="22110700" y="667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118744</xdr:rowOff>
    </xdr:from>
    <xdr:ext cx="378565" cy="259045"/>
    <xdr:sp macro="" textlink="">
      <xdr:nvSpPr>
        <xdr:cNvPr id="764" name="投資及び出資金該当値テキスト"/>
        <xdr:cNvSpPr txBox="1"/>
      </xdr:nvSpPr>
      <xdr:spPr>
        <a:xfrm>
          <a:off x="22212300" y="6633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161919</xdr:rowOff>
    </xdr:from>
    <xdr:to>
      <xdr:col>112</xdr:col>
      <xdr:colOff>38100</xdr:colOff>
      <xdr:row>39</xdr:row>
      <xdr:rowOff>92069</xdr:rowOff>
    </xdr:to>
    <xdr:sp macro="" textlink="">
      <xdr:nvSpPr>
        <xdr:cNvPr id="765" name="楕円 764"/>
        <xdr:cNvSpPr/>
      </xdr:nvSpPr>
      <xdr:spPr>
        <a:xfrm>
          <a:off x="21272500" y="667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83196</xdr:rowOff>
    </xdr:from>
    <xdr:ext cx="378565" cy="259045"/>
    <xdr:sp macro="" textlink="">
      <xdr:nvSpPr>
        <xdr:cNvPr id="766" name="テキスト ボックス 765"/>
        <xdr:cNvSpPr txBox="1"/>
      </xdr:nvSpPr>
      <xdr:spPr>
        <a:xfrm>
          <a:off x="21134017" y="6769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162014</xdr:rowOff>
    </xdr:from>
    <xdr:to>
      <xdr:col>107</xdr:col>
      <xdr:colOff>101600</xdr:colOff>
      <xdr:row>39</xdr:row>
      <xdr:rowOff>92164</xdr:rowOff>
    </xdr:to>
    <xdr:sp macro="" textlink="">
      <xdr:nvSpPr>
        <xdr:cNvPr id="767" name="楕円 766"/>
        <xdr:cNvSpPr/>
      </xdr:nvSpPr>
      <xdr:spPr>
        <a:xfrm>
          <a:off x="20383500" y="667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83291</xdr:rowOff>
    </xdr:from>
    <xdr:ext cx="378565" cy="259045"/>
    <xdr:sp macro="" textlink="">
      <xdr:nvSpPr>
        <xdr:cNvPr id="768" name="テキスト ボックス 767"/>
        <xdr:cNvSpPr txBox="1"/>
      </xdr:nvSpPr>
      <xdr:spPr>
        <a:xfrm>
          <a:off x="20245017" y="6769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160680</xdr:rowOff>
    </xdr:from>
    <xdr:to>
      <xdr:col>102</xdr:col>
      <xdr:colOff>165100</xdr:colOff>
      <xdr:row>39</xdr:row>
      <xdr:rowOff>90830</xdr:rowOff>
    </xdr:to>
    <xdr:sp macro="" textlink="">
      <xdr:nvSpPr>
        <xdr:cNvPr id="769" name="楕円 768"/>
        <xdr:cNvSpPr/>
      </xdr:nvSpPr>
      <xdr:spPr>
        <a:xfrm>
          <a:off x="19494500" y="66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81957</xdr:rowOff>
    </xdr:from>
    <xdr:ext cx="378565" cy="259045"/>
    <xdr:sp macro="" textlink="">
      <xdr:nvSpPr>
        <xdr:cNvPr id="770" name="テキスト ボックス 769"/>
        <xdr:cNvSpPr txBox="1"/>
      </xdr:nvSpPr>
      <xdr:spPr>
        <a:xfrm>
          <a:off x="19356017" y="6768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162319</xdr:rowOff>
    </xdr:from>
    <xdr:to>
      <xdr:col>98</xdr:col>
      <xdr:colOff>38100</xdr:colOff>
      <xdr:row>39</xdr:row>
      <xdr:rowOff>92469</xdr:rowOff>
    </xdr:to>
    <xdr:sp macro="" textlink="">
      <xdr:nvSpPr>
        <xdr:cNvPr id="771" name="楕円 770"/>
        <xdr:cNvSpPr/>
      </xdr:nvSpPr>
      <xdr:spPr>
        <a:xfrm>
          <a:off x="18605500" y="667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83596</xdr:rowOff>
    </xdr:from>
    <xdr:ext cx="378565" cy="259045"/>
    <xdr:sp macro="" textlink="">
      <xdr:nvSpPr>
        <xdr:cNvPr id="772" name="テキスト ボックス 771"/>
        <xdr:cNvSpPr txBox="1"/>
      </xdr:nvSpPr>
      <xdr:spPr>
        <a:xfrm>
          <a:off x="18467017" y="6770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92" name="テキスト ボックス 79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155143</xdr:rowOff>
    </xdr:from>
    <xdr:to>
      <xdr:col>116</xdr:col>
      <xdr:colOff>62864</xdr:colOff>
      <xdr:row>59</xdr:row>
      <xdr:rowOff>44450</xdr:rowOff>
    </xdr:to>
    <xdr:cxnSp macro="">
      <xdr:nvCxnSpPr>
        <xdr:cNvPr id="796" name="直線コネクタ 795"/>
        <xdr:cNvCxnSpPr/>
      </xdr:nvCxnSpPr>
      <xdr:spPr>
        <a:xfrm flipV="1">
          <a:off x="22159595" y="9070543"/>
          <a:ext cx="1269" cy="1089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101820</xdr:rowOff>
    </xdr:from>
    <xdr:ext cx="534377" cy="259045"/>
    <xdr:sp macro="" textlink="">
      <xdr:nvSpPr>
        <xdr:cNvPr id="799" name="貸付金最大値テキスト"/>
        <xdr:cNvSpPr txBox="1"/>
      </xdr:nvSpPr>
      <xdr:spPr>
        <a:xfrm>
          <a:off x="22212300" y="884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155143</xdr:rowOff>
    </xdr:from>
    <xdr:to>
      <xdr:col>116</xdr:col>
      <xdr:colOff>152400</xdr:colOff>
      <xdr:row>52</xdr:row>
      <xdr:rowOff>155143</xdr:rowOff>
    </xdr:to>
    <xdr:cxnSp macro="">
      <xdr:nvCxnSpPr>
        <xdr:cNvPr id="800" name="直線コネクタ 799"/>
        <xdr:cNvCxnSpPr/>
      </xdr:nvCxnSpPr>
      <xdr:spPr>
        <a:xfrm>
          <a:off x="22072600" y="907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97168</xdr:rowOff>
    </xdr:from>
    <xdr:to>
      <xdr:col>116</xdr:col>
      <xdr:colOff>63500</xdr:colOff>
      <xdr:row>58</xdr:row>
      <xdr:rowOff>109080</xdr:rowOff>
    </xdr:to>
    <xdr:cxnSp macro="">
      <xdr:nvCxnSpPr>
        <xdr:cNvPr id="801" name="直線コネクタ 800"/>
        <xdr:cNvCxnSpPr/>
      </xdr:nvCxnSpPr>
      <xdr:spPr>
        <a:xfrm flipV="1">
          <a:off x="21323300" y="10041268"/>
          <a:ext cx="838200" cy="1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45394</xdr:rowOff>
    </xdr:from>
    <xdr:ext cx="469744" cy="259045"/>
    <xdr:sp macro="" textlink="">
      <xdr:nvSpPr>
        <xdr:cNvPr id="802" name="貸付金平均値テキスト"/>
        <xdr:cNvSpPr txBox="1"/>
      </xdr:nvSpPr>
      <xdr:spPr>
        <a:xfrm>
          <a:off x="22212300" y="9989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66967</xdr:rowOff>
    </xdr:from>
    <xdr:to>
      <xdr:col>116</xdr:col>
      <xdr:colOff>114300</xdr:colOff>
      <xdr:row>58</xdr:row>
      <xdr:rowOff>168567</xdr:rowOff>
    </xdr:to>
    <xdr:sp macro="" textlink="">
      <xdr:nvSpPr>
        <xdr:cNvPr id="803" name="フローチャート: 判断 802"/>
        <xdr:cNvSpPr/>
      </xdr:nvSpPr>
      <xdr:spPr>
        <a:xfrm>
          <a:off x="22110700" y="100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106769</xdr:rowOff>
    </xdr:from>
    <xdr:to>
      <xdr:col>111</xdr:col>
      <xdr:colOff>177800</xdr:colOff>
      <xdr:row>58</xdr:row>
      <xdr:rowOff>109080</xdr:rowOff>
    </xdr:to>
    <xdr:cxnSp macro="">
      <xdr:nvCxnSpPr>
        <xdr:cNvPr id="804" name="直線コネクタ 803"/>
        <xdr:cNvCxnSpPr/>
      </xdr:nvCxnSpPr>
      <xdr:spPr>
        <a:xfrm>
          <a:off x="20434300" y="10050869"/>
          <a:ext cx="889000" cy="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57455</xdr:rowOff>
    </xdr:from>
    <xdr:to>
      <xdr:col>112</xdr:col>
      <xdr:colOff>38100</xdr:colOff>
      <xdr:row>58</xdr:row>
      <xdr:rowOff>159055</xdr:rowOff>
    </xdr:to>
    <xdr:sp macro="" textlink="">
      <xdr:nvSpPr>
        <xdr:cNvPr id="805" name="フローチャート: 判断 804"/>
        <xdr:cNvSpPr/>
      </xdr:nvSpPr>
      <xdr:spPr>
        <a:xfrm>
          <a:off x="212725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4132</xdr:rowOff>
    </xdr:from>
    <xdr:ext cx="469744" cy="259045"/>
    <xdr:sp macro="" textlink="">
      <xdr:nvSpPr>
        <xdr:cNvPr id="806" name="テキスト ボックス 805"/>
        <xdr:cNvSpPr txBox="1"/>
      </xdr:nvSpPr>
      <xdr:spPr>
        <a:xfrm>
          <a:off x="21088428" y="977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67081</xdr:rowOff>
    </xdr:from>
    <xdr:to>
      <xdr:col>107</xdr:col>
      <xdr:colOff>50800</xdr:colOff>
      <xdr:row>58</xdr:row>
      <xdr:rowOff>106769</xdr:rowOff>
    </xdr:to>
    <xdr:cxnSp macro="">
      <xdr:nvCxnSpPr>
        <xdr:cNvPr id="807" name="直線コネクタ 806"/>
        <xdr:cNvCxnSpPr/>
      </xdr:nvCxnSpPr>
      <xdr:spPr>
        <a:xfrm>
          <a:off x="19545300" y="8639581"/>
          <a:ext cx="889000" cy="141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56845</xdr:rowOff>
    </xdr:from>
    <xdr:to>
      <xdr:col>107</xdr:col>
      <xdr:colOff>101600</xdr:colOff>
      <xdr:row>58</xdr:row>
      <xdr:rowOff>158445</xdr:rowOff>
    </xdr:to>
    <xdr:sp macro="" textlink="">
      <xdr:nvSpPr>
        <xdr:cNvPr id="808" name="フローチャート: 判断 807"/>
        <xdr:cNvSpPr/>
      </xdr:nvSpPr>
      <xdr:spPr>
        <a:xfrm>
          <a:off x="20383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149572</xdr:rowOff>
    </xdr:from>
    <xdr:ext cx="469744" cy="259045"/>
    <xdr:sp macro="" textlink="">
      <xdr:nvSpPr>
        <xdr:cNvPr id="809" name="テキスト ボックス 808"/>
        <xdr:cNvSpPr txBox="1"/>
      </xdr:nvSpPr>
      <xdr:spPr>
        <a:xfrm>
          <a:off x="20199428" y="1009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67081</xdr:rowOff>
    </xdr:from>
    <xdr:to>
      <xdr:col>102</xdr:col>
      <xdr:colOff>114300</xdr:colOff>
      <xdr:row>58</xdr:row>
      <xdr:rowOff>54928</xdr:rowOff>
    </xdr:to>
    <xdr:cxnSp macro="">
      <xdr:nvCxnSpPr>
        <xdr:cNvPr id="810" name="直線コネクタ 809"/>
        <xdr:cNvCxnSpPr/>
      </xdr:nvCxnSpPr>
      <xdr:spPr>
        <a:xfrm flipV="1">
          <a:off x="18656300" y="8639581"/>
          <a:ext cx="889000" cy="135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49555</xdr:rowOff>
    </xdr:from>
    <xdr:to>
      <xdr:col>102</xdr:col>
      <xdr:colOff>165100</xdr:colOff>
      <xdr:row>58</xdr:row>
      <xdr:rowOff>151155</xdr:rowOff>
    </xdr:to>
    <xdr:sp macro="" textlink="">
      <xdr:nvSpPr>
        <xdr:cNvPr id="811" name="フローチャート: 判断 810"/>
        <xdr:cNvSpPr/>
      </xdr:nvSpPr>
      <xdr:spPr>
        <a:xfrm>
          <a:off x="19494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142282</xdr:rowOff>
    </xdr:from>
    <xdr:ext cx="469744" cy="259045"/>
    <xdr:sp macro="" textlink="">
      <xdr:nvSpPr>
        <xdr:cNvPr id="812" name="テキスト ボックス 811"/>
        <xdr:cNvSpPr txBox="1"/>
      </xdr:nvSpPr>
      <xdr:spPr>
        <a:xfrm>
          <a:off x="19310428" y="1008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46063</xdr:rowOff>
    </xdr:from>
    <xdr:to>
      <xdr:col>98</xdr:col>
      <xdr:colOff>38100</xdr:colOff>
      <xdr:row>58</xdr:row>
      <xdr:rowOff>147663</xdr:rowOff>
    </xdr:to>
    <xdr:sp macro="" textlink="">
      <xdr:nvSpPr>
        <xdr:cNvPr id="813" name="フローチャート: 判断 812"/>
        <xdr:cNvSpPr/>
      </xdr:nvSpPr>
      <xdr:spPr>
        <a:xfrm>
          <a:off x="18605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138790</xdr:rowOff>
    </xdr:from>
    <xdr:ext cx="469744" cy="259045"/>
    <xdr:sp macro="" textlink="">
      <xdr:nvSpPr>
        <xdr:cNvPr id="814" name="テキスト ボックス 813"/>
        <xdr:cNvSpPr txBox="1"/>
      </xdr:nvSpPr>
      <xdr:spPr>
        <a:xfrm>
          <a:off x="18421428" y="1008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46368</xdr:rowOff>
    </xdr:from>
    <xdr:to>
      <xdr:col>116</xdr:col>
      <xdr:colOff>114300</xdr:colOff>
      <xdr:row>58</xdr:row>
      <xdr:rowOff>147968</xdr:rowOff>
    </xdr:to>
    <xdr:sp macro="" textlink="">
      <xdr:nvSpPr>
        <xdr:cNvPr id="820" name="楕円 819"/>
        <xdr:cNvSpPr/>
      </xdr:nvSpPr>
      <xdr:spPr>
        <a:xfrm>
          <a:off x="22110700" y="999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5745</xdr:rowOff>
    </xdr:from>
    <xdr:ext cx="469744" cy="259045"/>
    <xdr:sp macro="" textlink="">
      <xdr:nvSpPr>
        <xdr:cNvPr id="821" name="貸付金該当値テキスト"/>
        <xdr:cNvSpPr txBox="1"/>
      </xdr:nvSpPr>
      <xdr:spPr>
        <a:xfrm>
          <a:off x="22212300" y="977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58280</xdr:rowOff>
    </xdr:from>
    <xdr:to>
      <xdr:col>112</xdr:col>
      <xdr:colOff>38100</xdr:colOff>
      <xdr:row>58</xdr:row>
      <xdr:rowOff>159880</xdr:rowOff>
    </xdr:to>
    <xdr:sp macro="" textlink="">
      <xdr:nvSpPr>
        <xdr:cNvPr id="822" name="楕円 821"/>
        <xdr:cNvSpPr/>
      </xdr:nvSpPr>
      <xdr:spPr>
        <a:xfrm>
          <a:off x="21272500" y="1000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151007</xdr:rowOff>
    </xdr:from>
    <xdr:ext cx="469744" cy="259045"/>
    <xdr:sp macro="" textlink="">
      <xdr:nvSpPr>
        <xdr:cNvPr id="823" name="テキスト ボックス 822"/>
        <xdr:cNvSpPr txBox="1"/>
      </xdr:nvSpPr>
      <xdr:spPr>
        <a:xfrm>
          <a:off x="21088428" y="1009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55969</xdr:rowOff>
    </xdr:from>
    <xdr:to>
      <xdr:col>107</xdr:col>
      <xdr:colOff>101600</xdr:colOff>
      <xdr:row>58</xdr:row>
      <xdr:rowOff>157569</xdr:rowOff>
    </xdr:to>
    <xdr:sp macro="" textlink="">
      <xdr:nvSpPr>
        <xdr:cNvPr id="824" name="楕円 823"/>
        <xdr:cNvSpPr/>
      </xdr:nvSpPr>
      <xdr:spPr>
        <a:xfrm>
          <a:off x="20383500" y="1000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2646</xdr:rowOff>
    </xdr:from>
    <xdr:ext cx="469744" cy="259045"/>
    <xdr:sp macro="" textlink="">
      <xdr:nvSpPr>
        <xdr:cNvPr id="825" name="テキスト ボックス 824"/>
        <xdr:cNvSpPr txBox="1"/>
      </xdr:nvSpPr>
      <xdr:spPr>
        <a:xfrm>
          <a:off x="20199428" y="977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16281</xdr:rowOff>
    </xdr:from>
    <xdr:to>
      <xdr:col>102</xdr:col>
      <xdr:colOff>165100</xdr:colOff>
      <xdr:row>50</xdr:row>
      <xdr:rowOff>117881</xdr:rowOff>
    </xdr:to>
    <xdr:sp macro="" textlink="">
      <xdr:nvSpPr>
        <xdr:cNvPr id="826" name="楕円 825"/>
        <xdr:cNvSpPr/>
      </xdr:nvSpPr>
      <xdr:spPr>
        <a:xfrm>
          <a:off x="19494500" y="858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48</xdr:row>
      <xdr:rowOff>134408</xdr:rowOff>
    </xdr:from>
    <xdr:ext cx="599010" cy="259045"/>
    <xdr:sp macro="" textlink="">
      <xdr:nvSpPr>
        <xdr:cNvPr id="827" name="テキスト ボックス 826"/>
        <xdr:cNvSpPr txBox="1"/>
      </xdr:nvSpPr>
      <xdr:spPr>
        <a:xfrm>
          <a:off x="19245795" y="8364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4128</xdr:rowOff>
    </xdr:from>
    <xdr:to>
      <xdr:col>98</xdr:col>
      <xdr:colOff>38100</xdr:colOff>
      <xdr:row>58</xdr:row>
      <xdr:rowOff>105728</xdr:rowOff>
    </xdr:to>
    <xdr:sp macro="" textlink="">
      <xdr:nvSpPr>
        <xdr:cNvPr id="828" name="楕円 827"/>
        <xdr:cNvSpPr/>
      </xdr:nvSpPr>
      <xdr:spPr>
        <a:xfrm>
          <a:off x="18605500" y="994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122255</xdr:rowOff>
    </xdr:from>
    <xdr:ext cx="534377" cy="259045"/>
    <xdr:sp macro="" textlink="">
      <xdr:nvSpPr>
        <xdr:cNvPr id="829" name="テキスト ボックス 828"/>
        <xdr:cNvSpPr txBox="1"/>
      </xdr:nvSpPr>
      <xdr:spPr>
        <a:xfrm>
          <a:off x="18389111" y="972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3386</xdr:rowOff>
    </xdr:from>
    <xdr:to>
      <xdr:col>116</xdr:col>
      <xdr:colOff>63500</xdr:colOff>
      <xdr:row>75</xdr:row>
      <xdr:rowOff>7189</xdr:rowOff>
    </xdr:to>
    <xdr:cxnSp macro="">
      <xdr:nvCxnSpPr>
        <xdr:cNvPr id="856" name="直線コネクタ 855"/>
        <xdr:cNvCxnSpPr/>
      </xdr:nvCxnSpPr>
      <xdr:spPr>
        <a:xfrm flipV="1">
          <a:off x="21323300" y="12862136"/>
          <a:ext cx="838200" cy="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89350</xdr:rowOff>
    </xdr:from>
    <xdr:ext cx="599010" cy="259045"/>
    <xdr:sp macro="" textlink="">
      <xdr:nvSpPr>
        <xdr:cNvPr id="857" name="繰出金平均値テキスト"/>
        <xdr:cNvSpPr txBox="1"/>
      </xdr:nvSpPr>
      <xdr:spPr>
        <a:xfrm>
          <a:off x="22212300" y="12948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2746</xdr:rowOff>
    </xdr:from>
    <xdr:to>
      <xdr:col>111</xdr:col>
      <xdr:colOff>177800</xdr:colOff>
      <xdr:row>75</xdr:row>
      <xdr:rowOff>7189</xdr:rowOff>
    </xdr:to>
    <xdr:cxnSp macro="">
      <xdr:nvCxnSpPr>
        <xdr:cNvPr id="859" name="直線コネクタ 858"/>
        <xdr:cNvCxnSpPr/>
      </xdr:nvCxnSpPr>
      <xdr:spPr>
        <a:xfrm>
          <a:off x="20434300" y="12861496"/>
          <a:ext cx="889000" cy="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21544</xdr:rowOff>
    </xdr:from>
    <xdr:ext cx="599010" cy="259045"/>
    <xdr:sp macro="" textlink="">
      <xdr:nvSpPr>
        <xdr:cNvPr id="861" name="テキスト ボックス 860"/>
        <xdr:cNvSpPr txBox="1"/>
      </xdr:nvSpPr>
      <xdr:spPr>
        <a:xfrm>
          <a:off x="21023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92087</xdr:rowOff>
    </xdr:from>
    <xdr:to>
      <xdr:col>107</xdr:col>
      <xdr:colOff>50800</xdr:colOff>
      <xdr:row>75</xdr:row>
      <xdr:rowOff>2746</xdr:rowOff>
    </xdr:to>
    <xdr:cxnSp macro="">
      <xdr:nvCxnSpPr>
        <xdr:cNvPr id="862" name="直線コネクタ 861"/>
        <xdr:cNvCxnSpPr/>
      </xdr:nvCxnSpPr>
      <xdr:spPr>
        <a:xfrm>
          <a:off x="19545300" y="12779387"/>
          <a:ext cx="889000" cy="8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32932</xdr:rowOff>
    </xdr:from>
    <xdr:ext cx="599010" cy="259045"/>
    <xdr:sp macro="" textlink="">
      <xdr:nvSpPr>
        <xdr:cNvPr id="864" name="テキスト ボックス 863"/>
        <xdr:cNvSpPr txBox="1"/>
      </xdr:nvSpPr>
      <xdr:spPr>
        <a:xfrm>
          <a:off x="20134795" y="130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92087</xdr:rowOff>
    </xdr:from>
    <xdr:to>
      <xdr:col>102</xdr:col>
      <xdr:colOff>114300</xdr:colOff>
      <xdr:row>75</xdr:row>
      <xdr:rowOff>90217</xdr:rowOff>
    </xdr:to>
    <xdr:cxnSp macro="">
      <xdr:nvCxnSpPr>
        <xdr:cNvPr id="865" name="直線コネクタ 864"/>
        <xdr:cNvCxnSpPr/>
      </xdr:nvCxnSpPr>
      <xdr:spPr>
        <a:xfrm flipV="1">
          <a:off x="18656300" y="12779387"/>
          <a:ext cx="889000" cy="16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32269</xdr:rowOff>
    </xdr:from>
    <xdr:ext cx="599010" cy="259045"/>
    <xdr:sp macro="" textlink="">
      <xdr:nvSpPr>
        <xdr:cNvPr id="867" name="テキスト ボックス 866"/>
        <xdr:cNvSpPr txBox="1"/>
      </xdr:nvSpPr>
      <xdr:spPr>
        <a:xfrm>
          <a:off x="19245795"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46176</xdr:rowOff>
    </xdr:from>
    <xdr:ext cx="599010" cy="259045"/>
    <xdr:sp macro="" textlink="">
      <xdr:nvSpPr>
        <xdr:cNvPr id="869" name="テキスト ボックス 868"/>
        <xdr:cNvSpPr txBox="1"/>
      </xdr:nvSpPr>
      <xdr:spPr>
        <a:xfrm>
          <a:off x="18356795"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124036</xdr:rowOff>
    </xdr:from>
    <xdr:to>
      <xdr:col>116</xdr:col>
      <xdr:colOff>114300</xdr:colOff>
      <xdr:row>75</xdr:row>
      <xdr:rowOff>54186</xdr:rowOff>
    </xdr:to>
    <xdr:sp macro="" textlink="">
      <xdr:nvSpPr>
        <xdr:cNvPr id="875" name="楕円 874"/>
        <xdr:cNvSpPr/>
      </xdr:nvSpPr>
      <xdr:spPr>
        <a:xfrm>
          <a:off x="22110700" y="1281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146913</xdr:rowOff>
    </xdr:from>
    <xdr:ext cx="599010" cy="259045"/>
    <xdr:sp macro="" textlink="">
      <xdr:nvSpPr>
        <xdr:cNvPr id="876" name="繰出金該当値テキスト"/>
        <xdr:cNvSpPr txBox="1"/>
      </xdr:nvSpPr>
      <xdr:spPr>
        <a:xfrm>
          <a:off x="22212300" y="1266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127839</xdr:rowOff>
    </xdr:from>
    <xdr:to>
      <xdr:col>112</xdr:col>
      <xdr:colOff>38100</xdr:colOff>
      <xdr:row>75</xdr:row>
      <xdr:rowOff>57989</xdr:rowOff>
    </xdr:to>
    <xdr:sp macro="" textlink="">
      <xdr:nvSpPr>
        <xdr:cNvPr id="877" name="楕円 876"/>
        <xdr:cNvSpPr/>
      </xdr:nvSpPr>
      <xdr:spPr>
        <a:xfrm>
          <a:off x="21272500" y="1281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74516</xdr:rowOff>
    </xdr:from>
    <xdr:ext cx="599010" cy="259045"/>
    <xdr:sp macro="" textlink="">
      <xdr:nvSpPr>
        <xdr:cNvPr id="878" name="テキスト ボックス 877"/>
        <xdr:cNvSpPr txBox="1"/>
      </xdr:nvSpPr>
      <xdr:spPr>
        <a:xfrm>
          <a:off x="21023795" y="12590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123396</xdr:rowOff>
    </xdr:from>
    <xdr:to>
      <xdr:col>107</xdr:col>
      <xdr:colOff>101600</xdr:colOff>
      <xdr:row>75</xdr:row>
      <xdr:rowOff>53546</xdr:rowOff>
    </xdr:to>
    <xdr:sp macro="" textlink="">
      <xdr:nvSpPr>
        <xdr:cNvPr id="879" name="楕円 878"/>
        <xdr:cNvSpPr/>
      </xdr:nvSpPr>
      <xdr:spPr>
        <a:xfrm>
          <a:off x="20383500" y="1281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70073</xdr:rowOff>
    </xdr:from>
    <xdr:ext cx="599010" cy="259045"/>
    <xdr:sp macro="" textlink="">
      <xdr:nvSpPr>
        <xdr:cNvPr id="880" name="テキスト ボックス 879"/>
        <xdr:cNvSpPr txBox="1"/>
      </xdr:nvSpPr>
      <xdr:spPr>
        <a:xfrm>
          <a:off x="20134795" y="12585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41287</xdr:rowOff>
    </xdr:from>
    <xdr:to>
      <xdr:col>102</xdr:col>
      <xdr:colOff>165100</xdr:colOff>
      <xdr:row>74</xdr:row>
      <xdr:rowOff>142887</xdr:rowOff>
    </xdr:to>
    <xdr:sp macro="" textlink="">
      <xdr:nvSpPr>
        <xdr:cNvPr id="881" name="楕円 880"/>
        <xdr:cNvSpPr/>
      </xdr:nvSpPr>
      <xdr:spPr>
        <a:xfrm>
          <a:off x="19494500" y="1272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159414</xdr:rowOff>
    </xdr:from>
    <xdr:ext cx="599010" cy="259045"/>
    <xdr:sp macro="" textlink="">
      <xdr:nvSpPr>
        <xdr:cNvPr id="882" name="テキスト ボックス 881"/>
        <xdr:cNvSpPr txBox="1"/>
      </xdr:nvSpPr>
      <xdr:spPr>
        <a:xfrm>
          <a:off x="19245795" y="1250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39417</xdr:rowOff>
    </xdr:from>
    <xdr:to>
      <xdr:col>98</xdr:col>
      <xdr:colOff>38100</xdr:colOff>
      <xdr:row>75</xdr:row>
      <xdr:rowOff>141017</xdr:rowOff>
    </xdr:to>
    <xdr:sp macro="" textlink="">
      <xdr:nvSpPr>
        <xdr:cNvPr id="883" name="楕円 882"/>
        <xdr:cNvSpPr/>
      </xdr:nvSpPr>
      <xdr:spPr>
        <a:xfrm>
          <a:off x="18605500" y="1289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157544</xdr:rowOff>
    </xdr:from>
    <xdr:ext cx="599010" cy="259045"/>
    <xdr:sp macro="" textlink="">
      <xdr:nvSpPr>
        <xdr:cNvPr id="884" name="テキスト ボックス 883"/>
        <xdr:cNvSpPr txBox="1"/>
      </xdr:nvSpPr>
      <xdr:spPr>
        <a:xfrm>
          <a:off x="18356795" y="12673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1,135,386</a:t>
          </a:r>
          <a:r>
            <a:rPr kumimoji="1" lang="ja-JP" altLang="en-US" sz="1300">
              <a:latin typeface="ＭＳ Ｐゴシック" panose="020B0600070205080204" pitchFamily="50" charset="-128"/>
              <a:ea typeface="ＭＳ Ｐゴシック" panose="020B0600070205080204" pitchFamily="50" charset="-128"/>
            </a:rPr>
            <a:t>円となり前年度より</a:t>
          </a:r>
          <a:r>
            <a:rPr kumimoji="1" lang="en-US" altLang="ja-JP" sz="1300">
              <a:latin typeface="ＭＳ Ｐゴシック" panose="020B0600070205080204" pitchFamily="50" charset="-128"/>
              <a:ea typeface="ＭＳ Ｐゴシック" panose="020B0600070205080204" pitchFamily="50" charset="-128"/>
            </a:rPr>
            <a:t>163,827</a:t>
          </a:r>
          <a:r>
            <a:rPr kumimoji="1" lang="ja-JP" altLang="en-US" sz="1300">
              <a:latin typeface="ＭＳ Ｐゴシック" panose="020B0600070205080204" pitchFamily="50" charset="-128"/>
              <a:ea typeface="ＭＳ Ｐゴシック" panose="020B0600070205080204" pitchFamily="50" charset="-128"/>
            </a:rPr>
            <a:t>円の減となっている。主な構成項目である補助費等は、住民一人当たり</a:t>
          </a:r>
          <a:r>
            <a:rPr kumimoji="1" lang="en-US" altLang="ja-JP" sz="1300">
              <a:latin typeface="ＭＳ Ｐゴシック" panose="020B0600070205080204" pitchFamily="50" charset="-128"/>
              <a:ea typeface="ＭＳ Ｐゴシック" panose="020B0600070205080204" pitchFamily="50" charset="-128"/>
            </a:rPr>
            <a:t>223,447</a:t>
          </a:r>
          <a:r>
            <a:rPr kumimoji="1" lang="ja-JP" altLang="en-US" sz="1300">
              <a:latin typeface="ＭＳ Ｐゴシック" panose="020B0600070205080204" pitchFamily="50" charset="-128"/>
              <a:ea typeface="ＭＳ Ｐゴシック" panose="020B0600070205080204" pitchFamily="50" charset="-128"/>
            </a:rPr>
            <a:t>円で類似団体平均と比較した時に未だ</a:t>
          </a:r>
          <a:r>
            <a:rPr kumimoji="1" lang="en-US" altLang="ja-JP" sz="1300">
              <a:latin typeface="ＭＳ Ｐゴシック" panose="020B0600070205080204" pitchFamily="50" charset="-128"/>
              <a:ea typeface="ＭＳ Ｐゴシック" panose="020B0600070205080204" pitchFamily="50" charset="-128"/>
            </a:rPr>
            <a:t>34,552</a:t>
          </a:r>
          <a:r>
            <a:rPr kumimoji="1" lang="ja-JP" altLang="en-US" sz="1300">
              <a:latin typeface="ＭＳ Ｐゴシック" panose="020B0600070205080204" pitchFamily="50" charset="-128"/>
              <a:ea typeface="ＭＳ Ｐゴシック" panose="020B0600070205080204" pitchFamily="50" charset="-128"/>
            </a:rPr>
            <a:t>円上回っているが、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31,273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円の減とな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ている。ゴミ・し尿処理業務や消防業務などを下北地域広域行政事務組合で行っているため高止まりしている状態ではあるが、一部事務組合負担金の中の消防分署費等では抑制が図られている。今後新ゴミ処理施設の建設事業を控えているので、動向に注視していく必要が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人件費については、類似団体平均と比較しても下回る状況が続いているが、これは平成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年度から実施している職員の給与カット（特別職</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、一般職</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）、手当では期末勤勉手当のカットや管理職手当の凍結・圧縮、特別勤務手当の廃止を行ってきたのが要因である。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青森県佐井村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2,042
2,038
135.04
2,391,922
2,318,456
60,605
1,524,475
1,336,805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104991</xdr:rowOff>
    </xdr:from>
    <xdr:to>
      <xdr:col>24</xdr:col>
      <xdr:colOff>63500</xdr:colOff>
      <xdr:row>36</xdr:row>
      <xdr:rowOff>138767</xdr:rowOff>
    </xdr:to>
    <xdr:cxnSp macro="">
      <xdr:nvCxnSpPr>
        <xdr:cNvPr id="60" name="直線コネクタ 59"/>
        <xdr:cNvCxnSpPr/>
      </xdr:nvCxnSpPr>
      <xdr:spPr>
        <a:xfrm flipV="1">
          <a:off x="3797300" y="6277191"/>
          <a:ext cx="838200" cy="3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132271</xdr:rowOff>
    </xdr:from>
    <xdr:to>
      <xdr:col>19</xdr:col>
      <xdr:colOff>177800</xdr:colOff>
      <xdr:row>36</xdr:row>
      <xdr:rowOff>138767</xdr:rowOff>
    </xdr:to>
    <xdr:cxnSp macro="">
      <xdr:nvCxnSpPr>
        <xdr:cNvPr id="63" name="直線コネクタ 62"/>
        <xdr:cNvCxnSpPr/>
      </xdr:nvCxnSpPr>
      <xdr:spPr>
        <a:xfrm>
          <a:off x="2908300" y="6304471"/>
          <a:ext cx="8890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110858</xdr:rowOff>
    </xdr:from>
    <xdr:to>
      <xdr:col>15</xdr:col>
      <xdr:colOff>50800</xdr:colOff>
      <xdr:row>36</xdr:row>
      <xdr:rowOff>132271</xdr:rowOff>
    </xdr:to>
    <xdr:cxnSp macro="">
      <xdr:nvCxnSpPr>
        <xdr:cNvPr id="66" name="直線コネクタ 65"/>
        <xdr:cNvCxnSpPr/>
      </xdr:nvCxnSpPr>
      <xdr:spPr>
        <a:xfrm>
          <a:off x="2019300" y="6283058"/>
          <a:ext cx="889000" cy="2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110858</xdr:rowOff>
    </xdr:from>
    <xdr:to>
      <xdr:col>10</xdr:col>
      <xdr:colOff>114300</xdr:colOff>
      <xdr:row>36</xdr:row>
      <xdr:rowOff>128975</xdr:rowOff>
    </xdr:to>
    <xdr:cxnSp macro="">
      <xdr:nvCxnSpPr>
        <xdr:cNvPr id="69" name="直線コネクタ 68"/>
        <xdr:cNvCxnSpPr/>
      </xdr:nvCxnSpPr>
      <xdr:spPr>
        <a:xfrm flipV="1">
          <a:off x="1130300" y="6283058"/>
          <a:ext cx="889000" cy="1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80224</xdr:rowOff>
    </xdr:from>
    <xdr:ext cx="534377" cy="259045"/>
    <xdr:sp macro="" textlink="">
      <xdr:nvSpPr>
        <xdr:cNvPr id="71" name="テキスト ボックス 70"/>
        <xdr:cNvSpPr txBox="1"/>
      </xdr:nvSpPr>
      <xdr:spPr>
        <a:xfrm>
          <a:off x="1752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81081</xdr:rowOff>
    </xdr:from>
    <xdr:ext cx="534377" cy="259045"/>
    <xdr:sp macro="" textlink="">
      <xdr:nvSpPr>
        <xdr:cNvPr id="73" name="テキスト ボックス 72"/>
        <xdr:cNvSpPr txBox="1"/>
      </xdr:nvSpPr>
      <xdr:spPr>
        <a:xfrm>
          <a:off x="863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54191</xdr:rowOff>
    </xdr:from>
    <xdr:to>
      <xdr:col>24</xdr:col>
      <xdr:colOff>114300</xdr:colOff>
      <xdr:row>36</xdr:row>
      <xdr:rowOff>155791</xdr:rowOff>
    </xdr:to>
    <xdr:sp macro="" textlink="">
      <xdr:nvSpPr>
        <xdr:cNvPr id="79" name="楕円 78"/>
        <xdr:cNvSpPr/>
      </xdr:nvSpPr>
      <xdr:spPr>
        <a:xfrm>
          <a:off x="4584700" y="622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77068</xdr:rowOff>
    </xdr:from>
    <xdr:ext cx="534377" cy="259045"/>
    <xdr:sp macro="" textlink="">
      <xdr:nvSpPr>
        <xdr:cNvPr id="80" name="議会費該当値テキスト"/>
        <xdr:cNvSpPr txBox="1"/>
      </xdr:nvSpPr>
      <xdr:spPr>
        <a:xfrm>
          <a:off x="4686300" y="607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87967</xdr:rowOff>
    </xdr:from>
    <xdr:to>
      <xdr:col>20</xdr:col>
      <xdr:colOff>38100</xdr:colOff>
      <xdr:row>37</xdr:row>
      <xdr:rowOff>18117</xdr:rowOff>
    </xdr:to>
    <xdr:sp macro="" textlink="">
      <xdr:nvSpPr>
        <xdr:cNvPr id="81" name="楕円 80"/>
        <xdr:cNvSpPr/>
      </xdr:nvSpPr>
      <xdr:spPr>
        <a:xfrm>
          <a:off x="3746500" y="626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34644</xdr:rowOff>
    </xdr:from>
    <xdr:ext cx="534377" cy="259045"/>
    <xdr:sp macro="" textlink="">
      <xdr:nvSpPr>
        <xdr:cNvPr id="82" name="テキスト ボックス 81"/>
        <xdr:cNvSpPr txBox="1"/>
      </xdr:nvSpPr>
      <xdr:spPr>
        <a:xfrm>
          <a:off x="3530111" y="603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81471</xdr:rowOff>
    </xdr:from>
    <xdr:to>
      <xdr:col>15</xdr:col>
      <xdr:colOff>101600</xdr:colOff>
      <xdr:row>37</xdr:row>
      <xdr:rowOff>11621</xdr:rowOff>
    </xdr:to>
    <xdr:sp macro="" textlink="">
      <xdr:nvSpPr>
        <xdr:cNvPr id="83" name="楕円 82"/>
        <xdr:cNvSpPr/>
      </xdr:nvSpPr>
      <xdr:spPr>
        <a:xfrm>
          <a:off x="2857500" y="625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28148</xdr:rowOff>
    </xdr:from>
    <xdr:ext cx="534377" cy="259045"/>
    <xdr:sp macro="" textlink="">
      <xdr:nvSpPr>
        <xdr:cNvPr id="84" name="テキスト ボックス 83"/>
        <xdr:cNvSpPr txBox="1"/>
      </xdr:nvSpPr>
      <xdr:spPr>
        <a:xfrm>
          <a:off x="2641111" y="602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60058</xdr:rowOff>
    </xdr:from>
    <xdr:to>
      <xdr:col>10</xdr:col>
      <xdr:colOff>165100</xdr:colOff>
      <xdr:row>36</xdr:row>
      <xdr:rowOff>161658</xdr:rowOff>
    </xdr:to>
    <xdr:sp macro="" textlink="">
      <xdr:nvSpPr>
        <xdr:cNvPr id="85" name="楕円 84"/>
        <xdr:cNvSpPr/>
      </xdr:nvSpPr>
      <xdr:spPr>
        <a:xfrm>
          <a:off x="1968500" y="623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6735</xdr:rowOff>
    </xdr:from>
    <xdr:ext cx="534377" cy="259045"/>
    <xdr:sp macro="" textlink="">
      <xdr:nvSpPr>
        <xdr:cNvPr id="86" name="テキスト ボックス 85"/>
        <xdr:cNvSpPr txBox="1"/>
      </xdr:nvSpPr>
      <xdr:spPr>
        <a:xfrm>
          <a:off x="1752111" y="600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78175</xdr:rowOff>
    </xdr:from>
    <xdr:to>
      <xdr:col>6</xdr:col>
      <xdr:colOff>38100</xdr:colOff>
      <xdr:row>37</xdr:row>
      <xdr:rowOff>8325</xdr:rowOff>
    </xdr:to>
    <xdr:sp macro="" textlink="">
      <xdr:nvSpPr>
        <xdr:cNvPr id="87" name="楕円 86"/>
        <xdr:cNvSpPr/>
      </xdr:nvSpPr>
      <xdr:spPr>
        <a:xfrm>
          <a:off x="1079500" y="625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24852</xdr:rowOff>
    </xdr:from>
    <xdr:ext cx="534377" cy="259045"/>
    <xdr:sp macro="" textlink="">
      <xdr:nvSpPr>
        <xdr:cNvPr id="88" name="テキスト ボックス 87"/>
        <xdr:cNvSpPr txBox="1"/>
      </xdr:nvSpPr>
      <xdr:spPr>
        <a:xfrm>
          <a:off x="863111" y="602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120166</xdr:rowOff>
    </xdr:from>
    <xdr:to>
      <xdr:col>24</xdr:col>
      <xdr:colOff>63500</xdr:colOff>
      <xdr:row>58</xdr:row>
      <xdr:rowOff>7433</xdr:rowOff>
    </xdr:to>
    <xdr:cxnSp macro="">
      <xdr:nvCxnSpPr>
        <xdr:cNvPr id="115" name="直線コネクタ 114"/>
        <xdr:cNvCxnSpPr/>
      </xdr:nvCxnSpPr>
      <xdr:spPr>
        <a:xfrm>
          <a:off x="3797300" y="9892816"/>
          <a:ext cx="838200" cy="5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109710</xdr:rowOff>
    </xdr:from>
    <xdr:ext cx="599010" cy="259045"/>
    <xdr:sp macro="" textlink="">
      <xdr:nvSpPr>
        <xdr:cNvPr id="116" name="総務費平均値テキスト"/>
        <xdr:cNvSpPr txBox="1"/>
      </xdr:nvSpPr>
      <xdr:spPr>
        <a:xfrm>
          <a:off x="4686300" y="9882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120166</xdr:rowOff>
    </xdr:from>
    <xdr:to>
      <xdr:col>19</xdr:col>
      <xdr:colOff>177800</xdr:colOff>
      <xdr:row>58</xdr:row>
      <xdr:rowOff>8671</xdr:rowOff>
    </xdr:to>
    <xdr:cxnSp macro="">
      <xdr:nvCxnSpPr>
        <xdr:cNvPr id="118" name="直線コネクタ 117"/>
        <xdr:cNvCxnSpPr/>
      </xdr:nvCxnSpPr>
      <xdr:spPr>
        <a:xfrm flipV="1">
          <a:off x="2908300" y="9892816"/>
          <a:ext cx="889000" cy="5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51881</xdr:rowOff>
    </xdr:from>
    <xdr:ext cx="599010" cy="259045"/>
    <xdr:sp macro="" textlink="">
      <xdr:nvSpPr>
        <xdr:cNvPr id="120" name="テキスト ボックス 119"/>
        <xdr:cNvSpPr txBox="1"/>
      </xdr:nvSpPr>
      <xdr:spPr>
        <a:xfrm>
          <a:off x="3497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139353</xdr:rowOff>
    </xdr:from>
    <xdr:to>
      <xdr:col>15</xdr:col>
      <xdr:colOff>50800</xdr:colOff>
      <xdr:row>58</xdr:row>
      <xdr:rowOff>8671</xdr:rowOff>
    </xdr:to>
    <xdr:cxnSp macro="">
      <xdr:nvCxnSpPr>
        <xdr:cNvPr id="121" name="直線コネクタ 120"/>
        <xdr:cNvCxnSpPr/>
      </xdr:nvCxnSpPr>
      <xdr:spPr>
        <a:xfrm>
          <a:off x="2019300" y="9912003"/>
          <a:ext cx="889000" cy="4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59575</xdr:rowOff>
    </xdr:from>
    <xdr:ext cx="599010" cy="259045"/>
    <xdr:sp macro="" textlink="">
      <xdr:nvSpPr>
        <xdr:cNvPr id="123" name="テキスト ボックス 122"/>
        <xdr:cNvSpPr txBox="1"/>
      </xdr:nvSpPr>
      <xdr:spPr>
        <a:xfrm>
          <a:off x="2608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139353</xdr:rowOff>
    </xdr:from>
    <xdr:to>
      <xdr:col>10</xdr:col>
      <xdr:colOff>114300</xdr:colOff>
      <xdr:row>58</xdr:row>
      <xdr:rowOff>20963</xdr:rowOff>
    </xdr:to>
    <xdr:cxnSp macro="">
      <xdr:nvCxnSpPr>
        <xdr:cNvPr id="124" name="直線コネクタ 123"/>
        <xdr:cNvCxnSpPr/>
      </xdr:nvCxnSpPr>
      <xdr:spPr>
        <a:xfrm flipV="1">
          <a:off x="1130300" y="9912003"/>
          <a:ext cx="889000" cy="5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60220</xdr:rowOff>
    </xdr:from>
    <xdr:ext cx="599010" cy="259045"/>
    <xdr:sp macro="" textlink="">
      <xdr:nvSpPr>
        <xdr:cNvPr id="126" name="テキスト ボックス 125"/>
        <xdr:cNvSpPr txBox="1"/>
      </xdr:nvSpPr>
      <xdr:spPr>
        <a:xfrm>
          <a:off x="1719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71254</xdr:rowOff>
    </xdr:from>
    <xdr:ext cx="599010" cy="259045"/>
    <xdr:sp macro="" textlink="">
      <xdr:nvSpPr>
        <xdr:cNvPr id="128" name="テキスト ボックス 127"/>
        <xdr:cNvSpPr txBox="1"/>
      </xdr:nvSpPr>
      <xdr:spPr>
        <a:xfrm>
          <a:off x="830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128083</xdr:rowOff>
    </xdr:from>
    <xdr:to>
      <xdr:col>24</xdr:col>
      <xdr:colOff>114300</xdr:colOff>
      <xdr:row>58</xdr:row>
      <xdr:rowOff>58233</xdr:rowOff>
    </xdr:to>
    <xdr:sp macro="" textlink="">
      <xdr:nvSpPr>
        <xdr:cNvPr id="134" name="楕円 133"/>
        <xdr:cNvSpPr/>
      </xdr:nvSpPr>
      <xdr:spPr>
        <a:xfrm>
          <a:off x="4584700" y="99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87460</xdr:rowOff>
    </xdr:from>
    <xdr:ext cx="599010" cy="259045"/>
    <xdr:sp macro="" textlink="">
      <xdr:nvSpPr>
        <xdr:cNvPr id="135" name="総務費該当値テキスト"/>
        <xdr:cNvSpPr txBox="1"/>
      </xdr:nvSpPr>
      <xdr:spPr>
        <a:xfrm>
          <a:off x="4686300" y="968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69366</xdr:rowOff>
    </xdr:from>
    <xdr:to>
      <xdr:col>20</xdr:col>
      <xdr:colOff>38100</xdr:colOff>
      <xdr:row>57</xdr:row>
      <xdr:rowOff>170966</xdr:rowOff>
    </xdr:to>
    <xdr:sp macro="" textlink="">
      <xdr:nvSpPr>
        <xdr:cNvPr id="136" name="楕円 135"/>
        <xdr:cNvSpPr/>
      </xdr:nvSpPr>
      <xdr:spPr>
        <a:xfrm>
          <a:off x="3746500" y="984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16043</xdr:rowOff>
    </xdr:from>
    <xdr:ext cx="599010" cy="259045"/>
    <xdr:sp macro="" textlink="">
      <xdr:nvSpPr>
        <xdr:cNvPr id="137" name="テキスト ボックス 136"/>
        <xdr:cNvSpPr txBox="1"/>
      </xdr:nvSpPr>
      <xdr:spPr>
        <a:xfrm>
          <a:off x="3497795" y="961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129321</xdr:rowOff>
    </xdr:from>
    <xdr:to>
      <xdr:col>15</xdr:col>
      <xdr:colOff>101600</xdr:colOff>
      <xdr:row>58</xdr:row>
      <xdr:rowOff>59471</xdr:rowOff>
    </xdr:to>
    <xdr:sp macro="" textlink="">
      <xdr:nvSpPr>
        <xdr:cNvPr id="138" name="楕円 137"/>
        <xdr:cNvSpPr/>
      </xdr:nvSpPr>
      <xdr:spPr>
        <a:xfrm>
          <a:off x="2857500" y="990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75998</xdr:rowOff>
    </xdr:from>
    <xdr:ext cx="599010" cy="259045"/>
    <xdr:sp macro="" textlink="">
      <xdr:nvSpPr>
        <xdr:cNvPr id="139" name="テキスト ボックス 138"/>
        <xdr:cNvSpPr txBox="1"/>
      </xdr:nvSpPr>
      <xdr:spPr>
        <a:xfrm>
          <a:off x="2608795" y="9677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88553</xdr:rowOff>
    </xdr:from>
    <xdr:to>
      <xdr:col>10</xdr:col>
      <xdr:colOff>165100</xdr:colOff>
      <xdr:row>58</xdr:row>
      <xdr:rowOff>18703</xdr:rowOff>
    </xdr:to>
    <xdr:sp macro="" textlink="">
      <xdr:nvSpPr>
        <xdr:cNvPr id="140" name="楕円 139"/>
        <xdr:cNvSpPr/>
      </xdr:nvSpPr>
      <xdr:spPr>
        <a:xfrm>
          <a:off x="1968500" y="986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35230</xdr:rowOff>
    </xdr:from>
    <xdr:ext cx="599010" cy="259045"/>
    <xdr:sp macro="" textlink="">
      <xdr:nvSpPr>
        <xdr:cNvPr id="141" name="テキスト ボックス 140"/>
        <xdr:cNvSpPr txBox="1"/>
      </xdr:nvSpPr>
      <xdr:spPr>
        <a:xfrm>
          <a:off x="1719795" y="9636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141613</xdr:rowOff>
    </xdr:from>
    <xdr:to>
      <xdr:col>6</xdr:col>
      <xdr:colOff>38100</xdr:colOff>
      <xdr:row>58</xdr:row>
      <xdr:rowOff>71763</xdr:rowOff>
    </xdr:to>
    <xdr:sp macro="" textlink="">
      <xdr:nvSpPr>
        <xdr:cNvPr id="142" name="楕円 141"/>
        <xdr:cNvSpPr/>
      </xdr:nvSpPr>
      <xdr:spPr>
        <a:xfrm>
          <a:off x="1079500" y="991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88290</xdr:rowOff>
    </xdr:from>
    <xdr:ext cx="599010" cy="259045"/>
    <xdr:sp macro="" textlink="">
      <xdr:nvSpPr>
        <xdr:cNvPr id="143" name="テキスト ボックス 142"/>
        <xdr:cNvSpPr txBox="1"/>
      </xdr:nvSpPr>
      <xdr:spPr>
        <a:xfrm>
          <a:off x="830795" y="9689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128792</xdr:rowOff>
    </xdr:from>
    <xdr:to>
      <xdr:col>24</xdr:col>
      <xdr:colOff>63500</xdr:colOff>
      <xdr:row>77</xdr:row>
      <xdr:rowOff>132828</xdr:rowOff>
    </xdr:to>
    <xdr:cxnSp macro="">
      <xdr:nvCxnSpPr>
        <xdr:cNvPr id="174" name="直線コネクタ 173"/>
        <xdr:cNvCxnSpPr/>
      </xdr:nvCxnSpPr>
      <xdr:spPr>
        <a:xfrm>
          <a:off x="3797300" y="13330442"/>
          <a:ext cx="838200" cy="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73258</xdr:rowOff>
    </xdr:from>
    <xdr:ext cx="599010" cy="259045"/>
    <xdr:sp macro="" textlink="">
      <xdr:nvSpPr>
        <xdr:cNvPr id="175" name="民生費平均値テキスト"/>
        <xdr:cNvSpPr txBox="1"/>
      </xdr:nvSpPr>
      <xdr:spPr>
        <a:xfrm>
          <a:off x="4686300" y="13103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75783</xdr:rowOff>
    </xdr:from>
    <xdr:to>
      <xdr:col>19</xdr:col>
      <xdr:colOff>177800</xdr:colOff>
      <xdr:row>77</xdr:row>
      <xdr:rowOff>128792</xdr:rowOff>
    </xdr:to>
    <xdr:cxnSp macro="">
      <xdr:nvCxnSpPr>
        <xdr:cNvPr id="177" name="直線コネクタ 176"/>
        <xdr:cNvCxnSpPr/>
      </xdr:nvCxnSpPr>
      <xdr:spPr>
        <a:xfrm>
          <a:off x="2908300" y="13277433"/>
          <a:ext cx="889000" cy="5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75783</xdr:rowOff>
    </xdr:from>
    <xdr:to>
      <xdr:col>15</xdr:col>
      <xdr:colOff>50800</xdr:colOff>
      <xdr:row>77</xdr:row>
      <xdr:rowOff>151549</xdr:rowOff>
    </xdr:to>
    <xdr:cxnSp macro="">
      <xdr:nvCxnSpPr>
        <xdr:cNvPr id="180" name="直線コネクタ 179"/>
        <xdr:cNvCxnSpPr/>
      </xdr:nvCxnSpPr>
      <xdr:spPr>
        <a:xfrm flipV="1">
          <a:off x="2019300" y="13277433"/>
          <a:ext cx="889000" cy="7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130794</xdr:rowOff>
    </xdr:from>
    <xdr:ext cx="599010" cy="259045"/>
    <xdr:sp macro="" textlink="">
      <xdr:nvSpPr>
        <xdr:cNvPr id="182" name="テキスト ボックス 181"/>
        <xdr:cNvSpPr txBox="1"/>
      </xdr:nvSpPr>
      <xdr:spPr>
        <a:xfrm>
          <a:off x="2608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151549</xdr:rowOff>
    </xdr:from>
    <xdr:to>
      <xdr:col>10</xdr:col>
      <xdr:colOff>114300</xdr:colOff>
      <xdr:row>77</xdr:row>
      <xdr:rowOff>165630</xdr:rowOff>
    </xdr:to>
    <xdr:cxnSp macro="">
      <xdr:nvCxnSpPr>
        <xdr:cNvPr id="183" name="直線コネクタ 182"/>
        <xdr:cNvCxnSpPr/>
      </xdr:nvCxnSpPr>
      <xdr:spPr>
        <a:xfrm flipV="1">
          <a:off x="1130300" y="13353199"/>
          <a:ext cx="889000" cy="1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1485</xdr:rowOff>
    </xdr:from>
    <xdr:ext cx="599010" cy="259045"/>
    <xdr:sp macro="" textlink="">
      <xdr:nvSpPr>
        <xdr:cNvPr id="187" name="テキスト ボックス 186"/>
        <xdr:cNvSpPr txBox="1"/>
      </xdr:nvSpPr>
      <xdr:spPr>
        <a:xfrm>
          <a:off x="830795" y="1303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82028</xdr:rowOff>
    </xdr:from>
    <xdr:to>
      <xdr:col>24</xdr:col>
      <xdr:colOff>114300</xdr:colOff>
      <xdr:row>78</xdr:row>
      <xdr:rowOff>12178</xdr:rowOff>
    </xdr:to>
    <xdr:sp macro="" textlink="">
      <xdr:nvSpPr>
        <xdr:cNvPr id="193" name="楕円 192"/>
        <xdr:cNvSpPr/>
      </xdr:nvSpPr>
      <xdr:spPr>
        <a:xfrm>
          <a:off x="4584700" y="1328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28809</xdr:rowOff>
    </xdr:from>
    <xdr:ext cx="599010" cy="259045"/>
    <xdr:sp macro="" textlink="">
      <xdr:nvSpPr>
        <xdr:cNvPr id="194" name="民生費該当値テキスト"/>
        <xdr:cNvSpPr txBox="1"/>
      </xdr:nvSpPr>
      <xdr:spPr>
        <a:xfrm>
          <a:off x="4686300" y="1323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77992</xdr:rowOff>
    </xdr:from>
    <xdr:to>
      <xdr:col>20</xdr:col>
      <xdr:colOff>38100</xdr:colOff>
      <xdr:row>78</xdr:row>
      <xdr:rowOff>8142</xdr:rowOff>
    </xdr:to>
    <xdr:sp macro="" textlink="">
      <xdr:nvSpPr>
        <xdr:cNvPr id="195" name="楕円 194"/>
        <xdr:cNvSpPr/>
      </xdr:nvSpPr>
      <xdr:spPr>
        <a:xfrm>
          <a:off x="3746500" y="132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170719</xdr:rowOff>
    </xdr:from>
    <xdr:ext cx="599010" cy="259045"/>
    <xdr:sp macro="" textlink="">
      <xdr:nvSpPr>
        <xdr:cNvPr id="196" name="テキスト ボックス 195"/>
        <xdr:cNvSpPr txBox="1"/>
      </xdr:nvSpPr>
      <xdr:spPr>
        <a:xfrm>
          <a:off x="3497795" y="13372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24983</xdr:rowOff>
    </xdr:from>
    <xdr:to>
      <xdr:col>15</xdr:col>
      <xdr:colOff>101600</xdr:colOff>
      <xdr:row>77</xdr:row>
      <xdr:rowOff>126583</xdr:rowOff>
    </xdr:to>
    <xdr:sp macro="" textlink="">
      <xdr:nvSpPr>
        <xdr:cNvPr id="197" name="楕円 196"/>
        <xdr:cNvSpPr/>
      </xdr:nvSpPr>
      <xdr:spPr>
        <a:xfrm>
          <a:off x="2857500" y="1322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143110</xdr:rowOff>
    </xdr:from>
    <xdr:ext cx="599010" cy="259045"/>
    <xdr:sp macro="" textlink="">
      <xdr:nvSpPr>
        <xdr:cNvPr id="198" name="テキスト ボックス 197"/>
        <xdr:cNvSpPr txBox="1"/>
      </xdr:nvSpPr>
      <xdr:spPr>
        <a:xfrm>
          <a:off x="2608795" y="1300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100749</xdr:rowOff>
    </xdr:from>
    <xdr:to>
      <xdr:col>10</xdr:col>
      <xdr:colOff>165100</xdr:colOff>
      <xdr:row>78</xdr:row>
      <xdr:rowOff>30899</xdr:rowOff>
    </xdr:to>
    <xdr:sp macro="" textlink="">
      <xdr:nvSpPr>
        <xdr:cNvPr id="199" name="楕円 198"/>
        <xdr:cNvSpPr/>
      </xdr:nvSpPr>
      <xdr:spPr>
        <a:xfrm>
          <a:off x="1968500" y="1330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22026</xdr:rowOff>
    </xdr:from>
    <xdr:ext cx="599010" cy="259045"/>
    <xdr:sp macro="" textlink="">
      <xdr:nvSpPr>
        <xdr:cNvPr id="200" name="テキスト ボックス 199"/>
        <xdr:cNvSpPr txBox="1"/>
      </xdr:nvSpPr>
      <xdr:spPr>
        <a:xfrm>
          <a:off x="1719795" y="1339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114830</xdr:rowOff>
    </xdr:from>
    <xdr:to>
      <xdr:col>6</xdr:col>
      <xdr:colOff>38100</xdr:colOff>
      <xdr:row>78</xdr:row>
      <xdr:rowOff>44980</xdr:rowOff>
    </xdr:to>
    <xdr:sp macro="" textlink="">
      <xdr:nvSpPr>
        <xdr:cNvPr id="201" name="楕円 200"/>
        <xdr:cNvSpPr/>
      </xdr:nvSpPr>
      <xdr:spPr>
        <a:xfrm>
          <a:off x="1079500" y="13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36107</xdr:rowOff>
    </xdr:from>
    <xdr:ext cx="599010" cy="259045"/>
    <xdr:sp macro="" textlink="">
      <xdr:nvSpPr>
        <xdr:cNvPr id="202" name="テキスト ボックス 201"/>
        <xdr:cNvSpPr txBox="1"/>
      </xdr:nvSpPr>
      <xdr:spPr>
        <a:xfrm>
          <a:off x="830795" y="13409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156353</xdr:rowOff>
    </xdr:from>
    <xdr:to>
      <xdr:col>24</xdr:col>
      <xdr:colOff>63500</xdr:colOff>
      <xdr:row>97</xdr:row>
      <xdr:rowOff>3023</xdr:rowOff>
    </xdr:to>
    <xdr:cxnSp macro="">
      <xdr:nvCxnSpPr>
        <xdr:cNvPr id="229" name="直線コネクタ 228"/>
        <xdr:cNvCxnSpPr/>
      </xdr:nvCxnSpPr>
      <xdr:spPr>
        <a:xfrm flipV="1">
          <a:off x="3797300" y="16615553"/>
          <a:ext cx="838200" cy="1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3023</xdr:rowOff>
    </xdr:from>
    <xdr:to>
      <xdr:col>19</xdr:col>
      <xdr:colOff>177800</xdr:colOff>
      <xdr:row>97</xdr:row>
      <xdr:rowOff>25997</xdr:rowOff>
    </xdr:to>
    <xdr:cxnSp macro="">
      <xdr:nvCxnSpPr>
        <xdr:cNvPr id="232" name="直線コネクタ 231"/>
        <xdr:cNvCxnSpPr/>
      </xdr:nvCxnSpPr>
      <xdr:spPr>
        <a:xfrm flipV="1">
          <a:off x="2908300" y="16633673"/>
          <a:ext cx="889000" cy="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98474</xdr:rowOff>
    </xdr:from>
    <xdr:ext cx="599010" cy="259045"/>
    <xdr:sp macro="" textlink="">
      <xdr:nvSpPr>
        <xdr:cNvPr id="234" name="テキスト ボックス 233"/>
        <xdr:cNvSpPr txBox="1"/>
      </xdr:nvSpPr>
      <xdr:spPr>
        <a:xfrm>
          <a:off x="3497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139719</xdr:rowOff>
    </xdr:from>
    <xdr:to>
      <xdr:col>15</xdr:col>
      <xdr:colOff>50800</xdr:colOff>
      <xdr:row>97</xdr:row>
      <xdr:rowOff>25997</xdr:rowOff>
    </xdr:to>
    <xdr:cxnSp macro="">
      <xdr:nvCxnSpPr>
        <xdr:cNvPr id="235" name="直線コネクタ 234"/>
        <xdr:cNvCxnSpPr/>
      </xdr:nvCxnSpPr>
      <xdr:spPr>
        <a:xfrm>
          <a:off x="2019300" y="16598919"/>
          <a:ext cx="889000" cy="5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102680</xdr:rowOff>
    </xdr:from>
    <xdr:ext cx="599010" cy="259045"/>
    <xdr:sp macro="" textlink="">
      <xdr:nvSpPr>
        <xdr:cNvPr id="237" name="テキスト ボックス 236"/>
        <xdr:cNvSpPr txBox="1"/>
      </xdr:nvSpPr>
      <xdr:spPr>
        <a:xfrm>
          <a:off x="2608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139719</xdr:rowOff>
    </xdr:from>
    <xdr:to>
      <xdr:col>10</xdr:col>
      <xdr:colOff>114300</xdr:colOff>
      <xdr:row>96</xdr:row>
      <xdr:rowOff>168506</xdr:rowOff>
    </xdr:to>
    <xdr:cxnSp macro="">
      <xdr:nvCxnSpPr>
        <xdr:cNvPr id="238" name="直線コネクタ 237"/>
        <xdr:cNvCxnSpPr/>
      </xdr:nvCxnSpPr>
      <xdr:spPr>
        <a:xfrm flipV="1">
          <a:off x="1130300" y="16598919"/>
          <a:ext cx="889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118963</xdr:rowOff>
    </xdr:from>
    <xdr:ext cx="599010" cy="259045"/>
    <xdr:sp macro="" textlink="">
      <xdr:nvSpPr>
        <xdr:cNvPr id="240" name="テキスト ボックス 239"/>
        <xdr:cNvSpPr txBox="1"/>
      </xdr:nvSpPr>
      <xdr:spPr>
        <a:xfrm>
          <a:off x="1719795" y="1674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109876</xdr:rowOff>
    </xdr:from>
    <xdr:ext cx="599010" cy="259045"/>
    <xdr:sp macro="" textlink="">
      <xdr:nvSpPr>
        <xdr:cNvPr id="242" name="テキスト ボックス 241"/>
        <xdr:cNvSpPr txBox="1"/>
      </xdr:nvSpPr>
      <xdr:spPr>
        <a:xfrm>
          <a:off x="830795" y="1674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105553</xdr:rowOff>
    </xdr:from>
    <xdr:to>
      <xdr:col>24</xdr:col>
      <xdr:colOff>114300</xdr:colOff>
      <xdr:row>97</xdr:row>
      <xdr:rowOff>35703</xdr:rowOff>
    </xdr:to>
    <xdr:sp macro="" textlink="">
      <xdr:nvSpPr>
        <xdr:cNvPr id="248" name="楕円 247"/>
        <xdr:cNvSpPr/>
      </xdr:nvSpPr>
      <xdr:spPr>
        <a:xfrm>
          <a:off x="4584700" y="1656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128430</xdr:rowOff>
    </xdr:from>
    <xdr:ext cx="599010" cy="259045"/>
    <xdr:sp macro="" textlink="">
      <xdr:nvSpPr>
        <xdr:cNvPr id="249" name="衛生費該当値テキスト"/>
        <xdr:cNvSpPr txBox="1"/>
      </xdr:nvSpPr>
      <xdr:spPr>
        <a:xfrm>
          <a:off x="4686300" y="1641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123673</xdr:rowOff>
    </xdr:from>
    <xdr:to>
      <xdr:col>20</xdr:col>
      <xdr:colOff>38100</xdr:colOff>
      <xdr:row>97</xdr:row>
      <xdr:rowOff>53823</xdr:rowOff>
    </xdr:to>
    <xdr:sp macro="" textlink="">
      <xdr:nvSpPr>
        <xdr:cNvPr id="250" name="楕円 249"/>
        <xdr:cNvSpPr/>
      </xdr:nvSpPr>
      <xdr:spPr>
        <a:xfrm>
          <a:off x="3746500" y="1658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70350</xdr:rowOff>
    </xdr:from>
    <xdr:ext cx="599010" cy="259045"/>
    <xdr:sp macro="" textlink="">
      <xdr:nvSpPr>
        <xdr:cNvPr id="251" name="テキスト ボックス 250"/>
        <xdr:cNvSpPr txBox="1"/>
      </xdr:nvSpPr>
      <xdr:spPr>
        <a:xfrm>
          <a:off x="3497795" y="1635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146647</xdr:rowOff>
    </xdr:from>
    <xdr:to>
      <xdr:col>15</xdr:col>
      <xdr:colOff>101600</xdr:colOff>
      <xdr:row>97</xdr:row>
      <xdr:rowOff>76797</xdr:rowOff>
    </xdr:to>
    <xdr:sp macro="" textlink="">
      <xdr:nvSpPr>
        <xdr:cNvPr id="252" name="楕円 251"/>
        <xdr:cNvSpPr/>
      </xdr:nvSpPr>
      <xdr:spPr>
        <a:xfrm>
          <a:off x="2857500" y="1660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93324</xdr:rowOff>
    </xdr:from>
    <xdr:ext cx="599010" cy="259045"/>
    <xdr:sp macro="" textlink="">
      <xdr:nvSpPr>
        <xdr:cNvPr id="253" name="テキスト ボックス 252"/>
        <xdr:cNvSpPr txBox="1"/>
      </xdr:nvSpPr>
      <xdr:spPr>
        <a:xfrm>
          <a:off x="2608795" y="1638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88919</xdr:rowOff>
    </xdr:from>
    <xdr:to>
      <xdr:col>10</xdr:col>
      <xdr:colOff>165100</xdr:colOff>
      <xdr:row>97</xdr:row>
      <xdr:rowOff>19069</xdr:rowOff>
    </xdr:to>
    <xdr:sp macro="" textlink="">
      <xdr:nvSpPr>
        <xdr:cNvPr id="254" name="楕円 253"/>
        <xdr:cNvSpPr/>
      </xdr:nvSpPr>
      <xdr:spPr>
        <a:xfrm>
          <a:off x="1968500" y="1654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35596</xdr:rowOff>
    </xdr:from>
    <xdr:ext cx="599010" cy="259045"/>
    <xdr:sp macro="" textlink="">
      <xdr:nvSpPr>
        <xdr:cNvPr id="255" name="テキスト ボックス 254"/>
        <xdr:cNvSpPr txBox="1"/>
      </xdr:nvSpPr>
      <xdr:spPr>
        <a:xfrm>
          <a:off x="1719795" y="16323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117706</xdr:rowOff>
    </xdr:from>
    <xdr:to>
      <xdr:col>6</xdr:col>
      <xdr:colOff>38100</xdr:colOff>
      <xdr:row>97</xdr:row>
      <xdr:rowOff>47856</xdr:rowOff>
    </xdr:to>
    <xdr:sp macro="" textlink="">
      <xdr:nvSpPr>
        <xdr:cNvPr id="256" name="楕円 255"/>
        <xdr:cNvSpPr/>
      </xdr:nvSpPr>
      <xdr:spPr>
        <a:xfrm>
          <a:off x="1079500" y="1657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64383</xdr:rowOff>
    </xdr:from>
    <xdr:ext cx="599010" cy="259045"/>
    <xdr:sp macro="" textlink="">
      <xdr:nvSpPr>
        <xdr:cNvPr id="257" name="テキスト ボックス 256"/>
        <xdr:cNvSpPr txBox="1"/>
      </xdr:nvSpPr>
      <xdr:spPr>
        <a:xfrm>
          <a:off x="830795" y="1635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98443</xdr:rowOff>
    </xdr:from>
    <xdr:to>
      <xdr:col>55</xdr:col>
      <xdr:colOff>0</xdr:colOff>
      <xdr:row>39</xdr:row>
      <xdr:rowOff>98443</xdr:rowOff>
    </xdr:to>
    <xdr:cxnSp macro="">
      <xdr:nvCxnSpPr>
        <xdr:cNvPr id="288" name="直線コネクタ 287"/>
        <xdr:cNvCxnSpPr/>
      </xdr:nvCxnSpPr>
      <xdr:spPr>
        <a:xfrm>
          <a:off x="9639300" y="67849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98443</xdr:rowOff>
    </xdr:from>
    <xdr:to>
      <xdr:col>50</xdr:col>
      <xdr:colOff>114300</xdr:colOff>
      <xdr:row>39</xdr:row>
      <xdr:rowOff>98443</xdr:rowOff>
    </xdr:to>
    <xdr:cxnSp macro="">
      <xdr:nvCxnSpPr>
        <xdr:cNvPr id="291" name="直線コネクタ 290"/>
        <xdr:cNvCxnSpPr/>
      </xdr:nvCxnSpPr>
      <xdr:spPr>
        <a:xfrm>
          <a:off x="8750300" y="67849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98443</xdr:rowOff>
    </xdr:from>
    <xdr:to>
      <xdr:col>45</xdr:col>
      <xdr:colOff>177800</xdr:colOff>
      <xdr:row>39</xdr:row>
      <xdr:rowOff>98443</xdr:rowOff>
    </xdr:to>
    <xdr:cxnSp macro="">
      <xdr:nvCxnSpPr>
        <xdr:cNvPr id="294" name="直線コネクタ 293"/>
        <xdr:cNvCxnSpPr/>
      </xdr:nvCxnSpPr>
      <xdr:spPr>
        <a:xfrm>
          <a:off x="7861300" y="67849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98443</xdr:rowOff>
    </xdr:from>
    <xdr:to>
      <xdr:col>41</xdr:col>
      <xdr:colOff>50800</xdr:colOff>
      <xdr:row>39</xdr:row>
      <xdr:rowOff>98552</xdr:rowOff>
    </xdr:to>
    <xdr:cxnSp macro="">
      <xdr:nvCxnSpPr>
        <xdr:cNvPr id="297" name="直線コネクタ 296"/>
        <xdr:cNvCxnSpPr/>
      </xdr:nvCxnSpPr>
      <xdr:spPr>
        <a:xfrm flipV="1">
          <a:off x="6972300" y="6784993"/>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47643</xdr:rowOff>
    </xdr:from>
    <xdr:to>
      <xdr:col>55</xdr:col>
      <xdr:colOff>50800</xdr:colOff>
      <xdr:row>39</xdr:row>
      <xdr:rowOff>149243</xdr:rowOff>
    </xdr:to>
    <xdr:sp macro="" textlink="">
      <xdr:nvSpPr>
        <xdr:cNvPr id="307" name="楕円 306"/>
        <xdr:cNvSpPr/>
      </xdr:nvSpPr>
      <xdr:spPr>
        <a:xfrm>
          <a:off x="10426700" y="673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140588</xdr:rowOff>
    </xdr:from>
    <xdr:ext cx="249299" cy="259045"/>
    <xdr:sp macro="" textlink="">
      <xdr:nvSpPr>
        <xdr:cNvPr id="308" name="労働費該当値テキスト"/>
        <xdr:cNvSpPr txBox="1"/>
      </xdr:nvSpPr>
      <xdr:spPr>
        <a:xfrm>
          <a:off x="10528300" y="66556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47643</xdr:rowOff>
    </xdr:from>
    <xdr:to>
      <xdr:col>50</xdr:col>
      <xdr:colOff>165100</xdr:colOff>
      <xdr:row>39</xdr:row>
      <xdr:rowOff>149243</xdr:rowOff>
    </xdr:to>
    <xdr:sp macro="" textlink="">
      <xdr:nvSpPr>
        <xdr:cNvPr id="309" name="楕円 308"/>
        <xdr:cNvSpPr/>
      </xdr:nvSpPr>
      <xdr:spPr>
        <a:xfrm>
          <a:off x="9588500" y="673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140370</xdr:rowOff>
    </xdr:from>
    <xdr:ext cx="249299" cy="259045"/>
    <xdr:sp macro="" textlink="">
      <xdr:nvSpPr>
        <xdr:cNvPr id="310" name="テキスト ボックス 309"/>
        <xdr:cNvSpPr txBox="1"/>
      </xdr:nvSpPr>
      <xdr:spPr>
        <a:xfrm>
          <a:off x="9514650" y="68269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47643</xdr:rowOff>
    </xdr:from>
    <xdr:to>
      <xdr:col>46</xdr:col>
      <xdr:colOff>38100</xdr:colOff>
      <xdr:row>39</xdr:row>
      <xdr:rowOff>149243</xdr:rowOff>
    </xdr:to>
    <xdr:sp macro="" textlink="">
      <xdr:nvSpPr>
        <xdr:cNvPr id="311" name="楕円 310"/>
        <xdr:cNvSpPr/>
      </xdr:nvSpPr>
      <xdr:spPr>
        <a:xfrm>
          <a:off x="8699500" y="673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140370</xdr:rowOff>
    </xdr:from>
    <xdr:ext cx="249299" cy="259045"/>
    <xdr:sp macro="" textlink="">
      <xdr:nvSpPr>
        <xdr:cNvPr id="312" name="テキスト ボックス 311"/>
        <xdr:cNvSpPr txBox="1"/>
      </xdr:nvSpPr>
      <xdr:spPr>
        <a:xfrm>
          <a:off x="8625650" y="68269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47643</xdr:rowOff>
    </xdr:from>
    <xdr:to>
      <xdr:col>41</xdr:col>
      <xdr:colOff>101600</xdr:colOff>
      <xdr:row>39</xdr:row>
      <xdr:rowOff>149243</xdr:rowOff>
    </xdr:to>
    <xdr:sp macro="" textlink="">
      <xdr:nvSpPr>
        <xdr:cNvPr id="313" name="楕円 312"/>
        <xdr:cNvSpPr/>
      </xdr:nvSpPr>
      <xdr:spPr>
        <a:xfrm>
          <a:off x="7810500" y="673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140370</xdr:rowOff>
    </xdr:from>
    <xdr:ext cx="249299" cy="259045"/>
    <xdr:sp macro="" textlink="">
      <xdr:nvSpPr>
        <xdr:cNvPr id="314" name="テキスト ボックス 313"/>
        <xdr:cNvSpPr txBox="1"/>
      </xdr:nvSpPr>
      <xdr:spPr>
        <a:xfrm>
          <a:off x="7736650" y="68269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47752</xdr:rowOff>
    </xdr:from>
    <xdr:to>
      <xdr:col>36</xdr:col>
      <xdr:colOff>165100</xdr:colOff>
      <xdr:row>39</xdr:row>
      <xdr:rowOff>149352</xdr:rowOff>
    </xdr:to>
    <xdr:sp macro="" textlink="">
      <xdr:nvSpPr>
        <xdr:cNvPr id="315" name="楕円 314"/>
        <xdr:cNvSpPr/>
      </xdr:nvSpPr>
      <xdr:spPr>
        <a:xfrm>
          <a:off x="6921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140479</xdr:rowOff>
    </xdr:from>
    <xdr:ext cx="249299" cy="259045"/>
    <xdr:sp macro="" textlink="">
      <xdr:nvSpPr>
        <xdr:cNvPr id="316" name="テキスト ボックス 315"/>
        <xdr:cNvSpPr txBox="1"/>
      </xdr:nvSpPr>
      <xdr:spPr>
        <a:xfrm>
          <a:off x="6847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153387</xdr:rowOff>
    </xdr:from>
    <xdr:to>
      <xdr:col>55</xdr:col>
      <xdr:colOff>0</xdr:colOff>
      <xdr:row>59</xdr:row>
      <xdr:rowOff>19617</xdr:rowOff>
    </xdr:to>
    <xdr:cxnSp macro="">
      <xdr:nvCxnSpPr>
        <xdr:cNvPr id="347" name="直線コネクタ 346"/>
        <xdr:cNvCxnSpPr/>
      </xdr:nvCxnSpPr>
      <xdr:spPr>
        <a:xfrm>
          <a:off x="9639300" y="10097487"/>
          <a:ext cx="838200" cy="3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153387</xdr:rowOff>
    </xdr:from>
    <xdr:to>
      <xdr:col>50</xdr:col>
      <xdr:colOff>114300</xdr:colOff>
      <xdr:row>59</xdr:row>
      <xdr:rowOff>912</xdr:rowOff>
    </xdr:to>
    <xdr:cxnSp macro="">
      <xdr:nvCxnSpPr>
        <xdr:cNvPr id="350" name="直線コネクタ 349"/>
        <xdr:cNvCxnSpPr/>
      </xdr:nvCxnSpPr>
      <xdr:spPr>
        <a:xfrm flipV="1">
          <a:off x="8750300" y="10097487"/>
          <a:ext cx="889000" cy="1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61399</xdr:rowOff>
    </xdr:from>
    <xdr:to>
      <xdr:col>45</xdr:col>
      <xdr:colOff>177800</xdr:colOff>
      <xdr:row>59</xdr:row>
      <xdr:rowOff>912</xdr:rowOff>
    </xdr:to>
    <xdr:cxnSp macro="">
      <xdr:nvCxnSpPr>
        <xdr:cNvPr id="353" name="直線コネクタ 352"/>
        <xdr:cNvCxnSpPr/>
      </xdr:nvCxnSpPr>
      <xdr:spPr>
        <a:xfrm>
          <a:off x="7861300" y="10005499"/>
          <a:ext cx="889000" cy="11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61399</xdr:rowOff>
    </xdr:from>
    <xdr:to>
      <xdr:col>41</xdr:col>
      <xdr:colOff>50800</xdr:colOff>
      <xdr:row>59</xdr:row>
      <xdr:rowOff>20138</xdr:rowOff>
    </xdr:to>
    <xdr:cxnSp macro="">
      <xdr:nvCxnSpPr>
        <xdr:cNvPr id="356" name="直線コネクタ 355"/>
        <xdr:cNvCxnSpPr/>
      </xdr:nvCxnSpPr>
      <xdr:spPr>
        <a:xfrm flipV="1">
          <a:off x="6972300" y="10005499"/>
          <a:ext cx="889000" cy="13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142191</xdr:rowOff>
    </xdr:from>
    <xdr:ext cx="599010" cy="259045"/>
    <xdr:sp macro="" textlink="">
      <xdr:nvSpPr>
        <xdr:cNvPr id="358" name="テキスト ボックス 357"/>
        <xdr:cNvSpPr txBox="1"/>
      </xdr:nvSpPr>
      <xdr:spPr>
        <a:xfrm>
          <a:off x="7561795" y="1008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151775</xdr:rowOff>
    </xdr:from>
    <xdr:ext cx="599010" cy="259045"/>
    <xdr:sp macro="" textlink="">
      <xdr:nvSpPr>
        <xdr:cNvPr id="360" name="テキスト ボックス 359"/>
        <xdr:cNvSpPr txBox="1"/>
      </xdr:nvSpPr>
      <xdr:spPr>
        <a:xfrm>
          <a:off x="6672795"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140267</xdr:rowOff>
    </xdr:from>
    <xdr:to>
      <xdr:col>55</xdr:col>
      <xdr:colOff>50800</xdr:colOff>
      <xdr:row>59</xdr:row>
      <xdr:rowOff>70417</xdr:rowOff>
    </xdr:to>
    <xdr:sp macro="" textlink="">
      <xdr:nvSpPr>
        <xdr:cNvPr id="366" name="楕円 365"/>
        <xdr:cNvSpPr/>
      </xdr:nvSpPr>
      <xdr:spPr>
        <a:xfrm>
          <a:off x="10426700" y="1008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55194</xdr:rowOff>
    </xdr:from>
    <xdr:ext cx="534377" cy="259045"/>
    <xdr:sp macro="" textlink="">
      <xdr:nvSpPr>
        <xdr:cNvPr id="367" name="農林水産業費該当値テキスト"/>
        <xdr:cNvSpPr txBox="1"/>
      </xdr:nvSpPr>
      <xdr:spPr>
        <a:xfrm>
          <a:off x="10528300" y="999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102587</xdr:rowOff>
    </xdr:from>
    <xdr:to>
      <xdr:col>50</xdr:col>
      <xdr:colOff>165100</xdr:colOff>
      <xdr:row>59</xdr:row>
      <xdr:rowOff>32737</xdr:rowOff>
    </xdr:to>
    <xdr:sp macro="" textlink="">
      <xdr:nvSpPr>
        <xdr:cNvPr id="368" name="楕円 367"/>
        <xdr:cNvSpPr/>
      </xdr:nvSpPr>
      <xdr:spPr>
        <a:xfrm>
          <a:off x="9588500" y="1004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23864</xdr:rowOff>
    </xdr:from>
    <xdr:ext cx="599010" cy="259045"/>
    <xdr:sp macro="" textlink="">
      <xdr:nvSpPr>
        <xdr:cNvPr id="369" name="テキスト ボックス 368"/>
        <xdr:cNvSpPr txBox="1"/>
      </xdr:nvSpPr>
      <xdr:spPr>
        <a:xfrm>
          <a:off x="9339795" y="1013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121562</xdr:rowOff>
    </xdr:from>
    <xdr:to>
      <xdr:col>46</xdr:col>
      <xdr:colOff>38100</xdr:colOff>
      <xdr:row>59</xdr:row>
      <xdr:rowOff>51712</xdr:rowOff>
    </xdr:to>
    <xdr:sp macro="" textlink="">
      <xdr:nvSpPr>
        <xdr:cNvPr id="370" name="楕円 369"/>
        <xdr:cNvSpPr/>
      </xdr:nvSpPr>
      <xdr:spPr>
        <a:xfrm>
          <a:off x="8699500" y="1006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42839</xdr:rowOff>
    </xdr:from>
    <xdr:ext cx="534377" cy="259045"/>
    <xdr:sp macro="" textlink="">
      <xdr:nvSpPr>
        <xdr:cNvPr id="371" name="テキスト ボックス 370"/>
        <xdr:cNvSpPr txBox="1"/>
      </xdr:nvSpPr>
      <xdr:spPr>
        <a:xfrm>
          <a:off x="8483111" y="1015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10599</xdr:rowOff>
    </xdr:from>
    <xdr:to>
      <xdr:col>41</xdr:col>
      <xdr:colOff>101600</xdr:colOff>
      <xdr:row>58</xdr:row>
      <xdr:rowOff>112199</xdr:rowOff>
    </xdr:to>
    <xdr:sp macro="" textlink="">
      <xdr:nvSpPr>
        <xdr:cNvPr id="372" name="楕円 371"/>
        <xdr:cNvSpPr/>
      </xdr:nvSpPr>
      <xdr:spPr>
        <a:xfrm>
          <a:off x="7810500" y="995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128726</xdr:rowOff>
    </xdr:from>
    <xdr:ext cx="599010" cy="259045"/>
    <xdr:sp macro="" textlink="">
      <xdr:nvSpPr>
        <xdr:cNvPr id="373" name="テキスト ボックス 372"/>
        <xdr:cNvSpPr txBox="1"/>
      </xdr:nvSpPr>
      <xdr:spPr>
        <a:xfrm>
          <a:off x="7561795" y="972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140788</xdr:rowOff>
    </xdr:from>
    <xdr:to>
      <xdr:col>36</xdr:col>
      <xdr:colOff>165100</xdr:colOff>
      <xdr:row>59</xdr:row>
      <xdr:rowOff>70938</xdr:rowOff>
    </xdr:to>
    <xdr:sp macro="" textlink="">
      <xdr:nvSpPr>
        <xdr:cNvPr id="374" name="楕円 373"/>
        <xdr:cNvSpPr/>
      </xdr:nvSpPr>
      <xdr:spPr>
        <a:xfrm>
          <a:off x="6921500" y="1008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62065</xdr:rowOff>
    </xdr:from>
    <xdr:ext cx="534377" cy="259045"/>
    <xdr:sp macro="" textlink="">
      <xdr:nvSpPr>
        <xdr:cNvPr id="375" name="テキスト ボックス 374"/>
        <xdr:cNvSpPr txBox="1"/>
      </xdr:nvSpPr>
      <xdr:spPr>
        <a:xfrm>
          <a:off x="6705111" y="1017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91270</xdr:rowOff>
    </xdr:from>
    <xdr:to>
      <xdr:col>55</xdr:col>
      <xdr:colOff>0</xdr:colOff>
      <xdr:row>78</xdr:row>
      <xdr:rowOff>91408</xdr:rowOff>
    </xdr:to>
    <xdr:cxnSp macro="">
      <xdr:nvCxnSpPr>
        <xdr:cNvPr id="402" name="直線コネクタ 401"/>
        <xdr:cNvCxnSpPr/>
      </xdr:nvCxnSpPr>
      <xdr:spPr>
        <a:xfrm>
          <a:off x="9639300" y="13464370"/>
          <a:ext cx="8382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91270</xdr:rowOff>
    </xdr:from>
    <xdr:to>
      <xdr:col>50</xdr:col>
      <xdr:colOff>114300</xdr:colOff>
      <xdr:row>78</xdr:row>
      <xdr:rowOff>92179</xdr:rowOff>
    </xdr:to>
    <xdr:cxnSp macro="">
      <xdr:nvCxnSpPr>
        <xdr:cNvPr id="405" name="直線コネクタ 404"/>
        <xdr:cNvCxnSpPr/>
      </xdr:nvCxnSpPr>
      <xdr:spPr>
        <a:xfrm flipV="1">
          <a:off x="8750300" y="13464370"/>
          <a:ext cx="889000" cy="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85489</xdr:rowOff>
    </xdr:from>
    <xdr:to>
      <xdr:col>45</xdr:col>
      <xdr:colOff>177800</xdr:colOff>
      <xdr:row>78</xdr:row>
      <xdr:rowOff>92179</xdr:rowOff>
    </xdr:to>
    <xdr:cxnSp macro="">
      <xdr:nvCxnSpPr>
        <xdr:cNvPr id="408" name="直線コネクタ 407"/>
        <xdr:cNvCxnSpPr/>
      </xdr:nvCxnSpPr>
      <xdr:spPr>
        <a:xfrm>
          <a:off x="7861300" y="13458589"/>
          <a:ext cx="889000" cy="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85489</xdr:rowOff>
    </xdr:from>
    <xdr:to>
      <xdr:col>41</xdr:col>
      <xdr:colOff>50800</xdr:colOff>
      <xdr:row>78</xdr:row>
      <xdr:rowOff>105049</xdr:rowOff>
    </xdr:to>
    <xdr:cxnSp macro="">
      <xdr:nvCxnSpPr>
        <xdr:cNvPr id="411" name="直線コネクタ 410"/>
        <xdr:cNvCxnSpPr/>
      </xdr:nvCxnSpPr>
      <xdr:spPr>
        <a:xfrm flipV="1">
          <a:off x="6972300" y="13458589"/>
          <a:ext cx="889000" cy="1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40608</xdr:rowOff>
    </xdr:from>
    <xdr:to>
      <xdr:col>55</xdr:col>
      <xdr:colOff>50800</xdr:colOff>
      <xdr:row>78</xdr:row>
      <xdr:rowOff>142208</xdr:rowOff>
    </xdr:to>
    <xdr:sp macro="" textlink="">
      <xdr:nvSpPr>
        <xdr:cNvPr id="421" name="楕円 420"/>
        <xdr:cNvSpPr/>
      </xdr:nvSpPr>
      <xdr:spPr>
        <a:xfrm>
          <a:off x="10426700" y="1341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126985</xdr:rowOff>
    </xdr:from>
    <xdr:ext cx="534377" cy="259045"/>
    <xdr:sp macro="" textlink="">
      <xdr:nvSpPr>
        <xdr:cNvPr id="422" name="商工費該当値テキスト"/>
        <xdr:cNvSpPr txBox="1"/>
      </xdr:nvSpPr>
      <xdr:spPr>
        <a:xfrm>
          <a:off x="10528300" y="1332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40470</xdr:rowOff>
    </xdr:from>
    <xdr:to>
      <xdr:col>50</xdr:col>
      <xdr:colOff>165100</xdr:colOff>
      <xdr:row>78</xdr:row>
      <xdr:rowOff>142070</xdr:rowOff>
    </xdr:to>
    <xdr:sp macro="" textlink="">
      <xdr:nvSpPr>
        <xdr:cNvPr id="423" name="楕円 422"/>
        <xdr:cNvSpPr/>
      </xdr:nvSpPr>
      <xdr:spPr>
        <a:xfrm>
          <a:off x="9588500" y="1341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133197</xdr:rowOff>
    </xdr:from>
    <xdr:ext cx="534377" cy="259045"/>
    <xdr:sp macro="" textlink="">
      <xdr:nvSpPr>
        <xdr:cNvPr id="424" name="テキスト ボックス 423"/>
        <xdr:cNvSpPr txBox="1"/>
      </xdr:nvSpPr>
      <xdr:spPr>
        <a:xfrm>
          <a:off x="9372111" y="1350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41379</xdr:rowOff>
    </xdr:from>
    <xdr:to>
      <xdr:col>46</xdr:col>
      <xdr:colOff>38100</xdr:colOff>
      <xdr:row>78</xdr:row>
      <xdr:rowOff>142979</xdr:rowOff>
    </xdr:to>
    <xdr:sp macro="" textlink="">
      <xdr:nvSpPr>
        <xdr:cNvPr id="425" name="楕円 424"/>
        <xdr:cNvSpPr/>
      </xdr:nvSpPr>
      <xdr:spPr>
        <a:xfrm>
          <a:off x="8699500" y="1341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134106</xdr:rowOff>
    </xdr:from>
    <xdr:ext cx="534377" cy="259045"/>
    <xdr:sp macro="" textlink="">
      <xdr:nvSpPr>
        <xdr:cNvPr id="426" name="テキスト ボックス 425"/>
        <xdr:cNvSpPr txBox="1"/>
      </xdr:nvSpPr>
      <xdr:spPr>
        <a:xfrm>
          <a:off x="8483111" y="1350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34689</xdr:rowOff>
    </xdr:from>
    <xdr:to>
      <xdr:col>41</xdr:col>
      <xdr:colOff>101600</xdr:colOff>
      <xdr:row>78</xdr:row>
      <xdr:rowOff>136289</xdr:rowOff>
    </xdr:to>
    <xdr:sp macro="" textlink="">
      <xdr:nvSpPr>
        <xdr:cNvPr id="427" name="楕円 426"/>
        <xdr:cNvSpPr/>
      </xdr:nvSpPr>
      <xdr:spPr>
        <a:xfrm>
          <a:off x="7810500" y="1340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127416</xdr:rowOff>
    </xdr:from>
    <xdr:ext cx="534377" cy="259045"/>
    <xdr:sp macro="" textlink="">
      <xdr:nvSpPr>
        <xdr:cNvPr id="428" name="テキスト ボックス 427"/>
        <xdr:cNvSpPr txBox="1"/>
      </xdr:nvSpPr>
      <xdr:spPr>
        <a:xfrm>
          <a:off x="7594111" y="1350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54249</xdr:rowOff>
    </xdr:from>
    <xdr:to>
      <xdr:col>36</xdr:col>
      <xdr:colOff>165100</xdr:colOff>
      <xdr:row>78</xdr:row>
      <xdr:rowOff>155849</xdr:rowOff>
    </xdr:to>
    <xdr:sp macro="" textlink="">
      <xdr:nvSpPr>
        <xdr:cNvPr id="429" name="楕円 428"/>
        <xdr:cNvSpPr/>
      </xdr:nvSpPr>
      <xdr:spPr>
        <a:xfrm>
          <a:off x="6921500" y="1342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146976</xdr:rowOff>
    </xdr:from>
    <xdr:ext cx="534377" cy="259045"/>
    <xdr:sp macro="" textlink="">
      <xdr:nvSpPr>
        <xdr:cNvPr id="430" name="テキスト ボックス 429"/>
        <xdr:cNvSpPr txBox="1"/>
      </xdr:nvSpPr>
      <xdr:spPr>
        <a:xfrm>
          <a:off x="6705111" y="1352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145362</xdr:rowOff>
    </xdr:from>
    <xdr:to>
      <xdr:col>55</xdr:col>
      <xdr:colOff>0</xdr:colOff>
      <xdr:row>97</xdr:row>
      <xdr:rowOff>149445</xdr:rowOff>
    </xdr:to>
    <xdr:cxnSp macro="">
      <xdr:nvCxnSpPr>
        <xdr:cNvPr id="455" name="直線コネクタ 454"/>
        <xdr:cNvCxnSpPr/>
      </xdr:nvCxnSpPr>
      <xdr:spPr>
        <a:xfrm>
          <a:off x="9639300" y="16776012"/>
          <a:ext cx="838200" cy="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6" name="土木費平均値テキスト"/>
        <xdr:cNvSpPr txBox="1"/>
      </xdr:nvSpPr>
      <xdr:spPr>
        <a:xfrm>
          <a:off x="10528300" y="16545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145362</xdr:rowOff>
    </xdr:from>
    <xdr:to>
      <xdr:col>50</xdr:col>
      <xdr:colOff>114300</xdr:colOff>
      <xdr:row>97</xdr:row>
      <xdr:rowOff>148555</xdr:rowOff>
    </xdr:to>
    <xdr:cxnSp macro="">
      <xdr:nvCxnSpPr>
        <xdr:cNvPr id="458" name="直線コネクタ 457"/>
        <xdr:cNvCxnSpPr/>
      </xdr:nvCxnSpPr>
      <xdr:spPr>
        <a:xfrm flipV="1">
          <a:off x="8750300" y="16776012"/>
          <a:ext cx="889000" cy="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60" name="テキスト ボックス 459"/>
        <xdr:cNvSpPr txBox="1"/>
      </xdr:nvSpPr>
      <xdr:spPr>
        <a:xfrm>
          <a:off x="9339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148555</xdr:rowOff>
    </xdr:from>
    <xdr:to>
      <xdr:col>45</xdr:col>
      <xdr:colOff>177800</xdr:colOff>
      <xdr:row>97</xdr:row>
      <xdr:rowOff>151628</xdr:rowOff>
    </xdr:to>
    <xdr:cxnSp macro="">
      <xdr:nvCxnSpPr>
        <xdr:cNvPr id="461" name="直線コネクタ 460"/>
        <xdr:cNvCxnSpPr/>
      </xdr:nvCxnSpPr>
      <xdr:spPr>
        <a:xfrm flipV="1">
          <a:off x="7861300" y="16779205"/>
          <a:ext cx="889000" cy="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151628</xdr:rowOff>
    </xdr:from>
    <xdr:to>
      <xdr:col>41</xdr:col>
      <xdr:colOff>50800</xdr:colOff>
      <xdr:row>97</xdr:row>
      <xdr:rowOff>168532</xdr:rowOff>
    </xdr:to>
    <xdr:cxnSp macro="">
      <xdr:nvCxnSpPr>
        <xdr:cNvPr id="464" name="直線コネクタ 463"/>
        <xdr:cNvCxnSpPr/>
      </xdr:nvCxnSpPr>
      <xdr:spPr>
        <a:xfrm flipV="1">
          <a:off x="6972300" y="16782278"/>
          <a:ext cx="889000" cy="1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15809</xdr:rowOff>
    </xdr:from>
    <xdr:ext cx="599010" cy="259045"/>
    <xdr:sp macro="" textlink="">
      <xdr:nvSpPr>
        <xdr:cNvPr id="466" name="テキスト ボックス 465"/>
        <xdr:cNvSpPr txBox="1"/>
      </xdr:nvSpPr>
      <xdr:spPr>
        <a:xfrm>
          <a:off x="7561795" y="1647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98645</xdr:rowOff>
    </xdr:from>
    <xdr:to>
      <xdr:col>55</xdr:col>
      <xdr:colOff>50800</xdr:colOff>
      <xdr:row>98</xdr:row>
      <xdr:rowOff>28795</xdr:rowOff>
    </xdr:to>
    <xdr:sp macro="" textlink="">
      <xdr:nvSpPr>
        <xdr:cNvPr id="474" name="楕円 473"/>
        <xdr:cNvSpPr/>
      </xdr:nvSpPr>
      <xdr:spPr>
        <a:xfrm>
          <a:off x="10426700" y="1672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41960</xdr:rowOff>
    </xdr:from>
    <xdr:ext cx="534377" cy="259045"/>
    <xdr:sp macro="" textlink="">
      <xdr:nvSpPr>
        <xdr:cNvPr id="475" name="土木費該当値テキスト"/>
        <xdr:cNvSpPr txBox="1"/>
      </xdr:nvSpPr>
      <xdr:spPr>
        <a:xfrm>
          <a:off x="10528300" y="1667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94562</xdr:rowOff>
    </xdr:from>
    <xdr:to>
      <xdr:col>50</xdr:col>
      <xdr:colOff>165100</xdr:colOff>
      <xdr:row>98</xdr:row>
      <xdr:rowOff>24712</xdr:rowOff>
    </xdr:to>
    <xdr:sp macro="" textlink="">
      <xdr:nvSpPr>
        <xdr:cNvPr id="476" name="楕円 475"/>
        <xdr:cNvSpPr/>
      </xdr:nvSpPr>
      <xdr:spPr>
        <a:xfrm>
          <a:off x="9588500" y="1672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15839</xdr:rowOff>
    </xdr:from>
    <xdr:ext cx="534377" cy="259045"/>
    <xdr:sp macro="" textlink="">
      <xdr:nvSpPr>
        <xdr:cNvPr id="477" name="テキスト ボックス 476"/>
        <xdr:cNvSpPr txBox="1"/>
      </xdr:nvSpPr>
      <xdr:spPr>
        <a:xfrm>
          <a:off x="9372111" y="1681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97755</xdr:rowOff>
    </xdr:from>
    <xdr:to>
      <xdr:col>46</xdr:col>
      <xdr:colOff>38100</xdr:colOff>
      <xdr:row>98</xdr:row>
      <xdr:rowOff>27905</xdr:rowOff>
    </xdr:to>
    <xdr:sp macro="" textlink="">
      <xdr:nvSpPr>
        <xdr:cNvPr id="478" name="楕円 477"/>
        <xdr:cNvSpPr/>
      </xdr:nvSpPr>
      <xdr:spPr>
        <a:xfrm>
          <a:off x="8699500" y="1672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19032</xdr:rowOff>
    </xdr:from>
    <xdr:ext cx="534377" cy="259045"/>
    <xdr:sp macro="" textlink="">
      <xdr:nvSpPr>
        <xdr:cNvPr id="479" name="テキスト ボックス 478"/>
        <xdr:cNvSpPr txBox="1"/>
      </xdr:nvSpPr>
      <xdr:spPr>
        <a:xfrm>
          <a:off x="8483111" y="1682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100828</xdr:rowOff>
    </xdr:from>
    <xdr:to>
      <xdr:col>41</xdr:col>
      <xdr:colOff>101600</xdr:colOff>
      <xdr:row>98</xdr:row>
      <xdr:rowOff>30978</xdr:rowOff>
    </xdr:to>
    <xdr:sp macro="" textlink="">
      <xdr:nvSpPr>
        <xdr:cNvPr id="480" name="楕円 479"/>
        <xdr:cNvSpPr/>
      </xdr:nvSpPr>
      <xdr:spPr>
        <a:xfrm>
          <a:off x="7810500" y="1673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22105</xdr:rowOff>
    </xdr:from>
    <xdr:ext cx="534377" cy="259045"/>
    <xdr:sp macro="" textlink="">
      <xdr:nvSpPr>
        <xdr:cNvPr id="481" name="テキスト ボックス 480"/>
        <xdr:cNvSpPr txBox="1"/>
      </xdr:nvSpPr>
      <xdr:spPr>
        <a:xfrm>
          <a:off x="7594111" y="1682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117732</xdr:rowOff>
    </xdr:from>
    <xdr:to>
      <xdr:col>36</xdr:col>
      <xdr:colOff>165100</xdr:colOff>
      <xdr:row>98</xdr:row>
      <xdr:rowOff>47882</xdr:rowOff>
    </xdr:to>
    <xdr:sp macro="" textlink="">
      <xdr:nvSpPr>
        <xdr:cNvPr id="482" name="楕円 481"/>
        <xdr:cNvSpPr/>
      </xdr:nvSpPr>
      <xdr:spPr>
        <a:xfrm>
          <a:off x="6921500" y="1674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39009</xdr:rowOff>
    </xdr:from>
    <xdr:ext cx="534377" cy="259045"/>
    <xdr:sp macro="" textlink="">
      <xdr:nvSpPr>
        <xdr:cNvPr id="483" name="テキスト ボックス 482"/>
        <xdr:cNvSpPr txBox="1"/>
      </xdr:nvSpPr>
      <xdr:spPr>
        <a:xfrm>
          <a:off x="6705111" y="1684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100946</xdr:rowOff>
    </xdr:from>
    <xdr:to>
      <xdr:col>85</xdr:col>
      <xdr:colOff>127000</xdr:colOff>
      <xdr:row>37</xdr:row>
      <xdr:rowOff>121066</xdr:rowOff>
    </xdr:to>
    <xdr:cxnSp macro="">
      <xdr:nvCxnSpPr>
        <xdr:cNvPr id="514" name="直線コネクタ 513"/>
        <xdr:cNvCxnSpPr/>
      </xdr:nvCxnSpPr>
      <xdr:spPr>
        <a:xfrm flipV="1">
          <a:off x="15481300" y="6444596"/>
          <a:ext cx="838200" cy="2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20095</xdr:rowOff>
    </xdr:from>
    <xdr:ext cx="534377" cy="259045"/>
    <xdr:sp macro="" textlink="">
      <xdr:nvSpPr>
        <xdr:cNvPr id="515" name="消防費平均値テキスト"/>
        <xdr:cNvSpPr txBox="1"/>
      </xdr:nvSpPr>
      <xdr:spPr>
        <a:xfrm>
          <a:off x="16370300" y="6535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70297</xdr:rowOff>
    </xdr:from>
    <xdr:to>
      <xdr:col>81</xdr:col>
      <xdr:colOff>50800</xdr:colOff>
      <xdr:row>37</xdr:row>
      <xdr:rowOff>121066</xdr:rowOff>
    </xdr:to>
    <xdr:cxnSp macro="">
      <xdr:nvCxnSpPr>
        <xdr:cNvPr id="517" name="直線コネクタ 516"/>
        <xdr:cNvCxnSpPr/>
      </xdr:nvCxnSpPr>
      <xdr:spPr>
        <a:xfrm>
          <a:off x="14592300" y="6413947"/>
          <a:ext cx="889000" cy="5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150841</xdr:rowOff>
    </xdr:from>
    <xdr:ext cx="534377" cy="259045"/>
    <xdr:sp macro="" textlink="">
      <xdr:nvSpPr>
        <xdr:cNvPr id="519" name="テキスト ボックス 518"/>
        <xdr:cNvSpPr txBox="1"/>
      </xdr:nvSpPr>
      <xdr:spPr>
        <a:xfrm>
          <a:off x="15214111" y="666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70297</xdr:rowOff>
    </xdr:from>
    <xdr:to>
      <xdr:col>76</xdr:col>
      <xdr:colOff>114300</xdr:colOff>
      <xdr:row>37</xdr:row>
      <xdr:rowOff>97569</xdr:rowOff>
    </xdr:to>
    <xdr:cxnSp macro="">
      <xdr:nvCxnSpPr>
        <xdr:cNvPr id="520" name="直線コネクタ 519"/>
        <xdr:cNvCxnSpPr/>
      </xdr:nvCxnSpPr>
      <xdr:spPr>
        <a:xfrm flipV="1">
          <a:off x="13703300" y="6413947"/>
          <a:ext cx="889000" cy="2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146060</xdr:rowOff>
    </xdr:from>
    <xdr:ext cx="534377" cy="259045"/>
    <xdr:sp macro="" textlink="">
      <xdr:nvSpPr>
        <xdr:cNvPr id="522" name="テキスト ボックス 521"/>
        <xdr:cNvSpPr txBox="1"/>
      </xdr:nvSpPr>
      <xdr:spPr>
        <a:xfrm>
          <a:off x="14325111" y="66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152740</xdr:rowOff>
    </xdr:from>
    <xdr:to>
      <xdr:col>71</xdr:col>
      <xdr:colOff>177800</xdr:colOff>
      <xdr:row>37</xdr:row>
      <xdr:rowOff>97569</xdr:rowOff>
    </xdr:to>
    <xdr:cxnSp macro="">
      <xdr:nvCxnSpPr>
        <xdr:cNvPr id="523" name="直線コネクタ 522"/>
        <xdr:cNvCxnSpPr/>
      </xdr:nvCxnSpPr>
      <xdr:spPr>
        <a:xfrm>
          <a:off x="12814300" y="6324940"/>
          <a:ext cx="889000" cy="11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144780</xdr:rowOff>
    </xdr:from>
    <xdr:ext cx="534377" cy="259045"/>
    <xdr:sp macro="" textlink="">
      <xdr:nvSpPr>
        <xdr:cNvPr id="525" name="テキスト ボックス 524"/>
        <xdr:cNvSpPr txBox="1"/>
      </xdr:nvSpPr>
      <xdr:spPr>
        <a:xfrm>
          <a:off x="13436111" y="665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118840</xdr:rowOff>
    </xdr:from>
    <xdr:ext cx="534377" cy="259045"/>
    <xdr:sp macro="" textlink="">
      <xdr:nvSpPr>
        <xdr:cNvPr id="527" name="テキスト ボックス 526"/>
        <xdr:cNvSpPr txBox="1"/>
      </xdr:nvSpPr>
      <xdr:spPr>
        <a:xfrm>
          <a:off x="12547111" y="663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50146</xdr:rowOff>
    </xdr:from>
    <xdr:to>
      <xdr:col>85</xdr:col>
      <xdr:colOff>177800</xdr:colOff>
      <xdr:row>37</xdr:row>
      <xdr:rowOff>151746</xdr:rowOff>
    </xdr:to>
    <xdr:sp macro="" textlink="">
      <xdr:nvSpPr>
        <xdr:cNvPr id="533" name="楕円 532"/>
        <xdr:cNvSpPr/>
      </xdr:nvSpPr>
      <xdr:spPr>
        <a:xfrm>
          <a:off x="16268700" y="639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73023</xdr:rowOff>
    </xdr:from>
    <xdr:ext cx="599010" cy="259045"/>
    <xdr:sp macro="" textlink="">
      <xdr:nvSpPr>
        <xdr:cNvPr id="534" name="消防費該当値テキスト"/>
        <xdr:cNvSpPr txBox="1"/>
      </xdr:nvSpPr>
      <xdr:spPr>
        <a:xfrm>
          <a:off x="16370300" y="624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70266</xdr:rowOff>
    </xdr:from>
    <xdr:to>
      <xdr:col>81</xdr:col>
      <xdr:colOff>101600</xdr:colOff>
      <xdr:row>38</xdr:row>
      <xdr:rowOff>415</xdr:rowOff>
    </xdr:to>
    <xdr:sp macro="" textlink="">
      <xdr:nvSpPr>
        <xdr:cNvPr id="535" name="楕円 534"/>
        <xdr:cNvSpPr/>
      </xdr:nvSpPr>
      <xdr:spPr>
        <a:xfrm>
          <a:off x="15430500" y="64139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16943</xdr:rowOff>
    </xdr:from>
    <xdr:ext cx="534377" cy="259045"/>
    <xdr:sp macro="" textlink="">
      <xdr:nvSpPr>
        <xdr:cNvPr id="536" name="テキスト ボックス 535"/>
        <xdr:cNvSpPr txBox="1"/>
      </xdr:nvSpPr>
      <xdr:spPr>
        <a:xfrm>
          <a:off x="15214111" y="618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19497</xdr:rowOff>
    </xdr:from>
    <xdr:to>
      <xdr:col>76</xdr:col>
      <xdr:colOff>165100</xdr:colOff>
      <xdr:row>37</xdr:row>
      <xdr:rowOff>121097</xdr:rowOff>
    </xdr:to>
    <xdr:sp macro="" textlink="">
      <xdr:nvSpPr>
        <xdr:cNvPr id="537" name="楕円 536"/>
        <xdr:cNvSpPr/>
      </xdr:nvSpPr>
      <xdr:spPr>
        <a:xfrm>
          <a:off x="14541500" y="636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137624</xdr:rowOff>
    </xdr:from>
    <xdr:ext cx="599010" cy="259045"/>
    <xdr:sp macro="" textlink="">
      <xdr:nvSpPr>
        <xdr:cNvPr id="538" name="テキスト ボックス 537"/>
        <xdr:cNvSpPr txBox="1"/>
      </xdr:nvSpPr>
      <xdr:spPr>
        <a:xfrm>
          <a:off x="14292795" y="6138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46769</xdr:rowOff>
    </xdr:from>
    <xdr:to>
      <xdr:col>72</xdr:col>
      <xdr:colOff>38100</xdr:colOff>
      <xdr:row>37</xdr:row>
      <xdr:rowOff>148369</xdr:rowOff>
    </xdr:to>
    <xdr:sp macro="" textlink="">
      <xdr:nvSpPr>
        <xdr:cNvPr id="539" name="楕円 538"/>
        <xdr:cNvSpPr/>
      </xdr:nvSpPr>
      <xdr:spPr>
        <a:xfrm>
          <a:off x="13652500" y="639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164896</xdr:rowOff>
    </xdr:from>
    <xdr:ext cx="599010" cy="259045"/>
    <xdr:sp macro="" textlink="">
      <xdr:nvSpPr>
        <xdr:cNvPr id="540" name="テキスト ボックス 539"/>
        <xdr:cNvSpPr txBox="1"/>
      </xdr:nvSpPr>
      <xdr:spPr>
        <a:xfrm>
          <a:off x="13403795" y="6165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101940</xdr:rowOff>
    </xdr:from>
    <xdr:to>
      <xdr:col>67</xdr:col>
      <xdr:colOff>101600</xdr:colOff>
      <xdr:row>37</xdr:row>
      <xdr:rowOff>32090</xdr:rowOff>
    </xdr:to>
    <xdr:sp macro="" textlink="">
      <xdr:nvSpPr>
        <xdr:cNvPr id="541" name="楕円 540"/>
        <xdr:cNvSpPr/>
      </xdr:nvSpPr>
      <xdr:spPr>
        <a:xfrm>
          <a:off x="12763500" y="627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48617</xdr:rowOff>
    </xdr:from>
    <xdr:ext cx="599010" cy="259045"/>
    <xdr:sp macro="" textlink="">
      <xdr:nvSpPr>
        <xdr:cNvPr id="542" name="テキスト ボックス 541"/>
        <xdr:cNvSpPr txBox="1"/>
      </xdr:nvSpPr>
      <xdr:spPr>
        <a:xfrm>
          <a:off x="12514795" y="6049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64305</xdr:rowOff>
    </xdr:from>
    <xdr:to>
      <xdr:col>85</xdr:col>
      <xdr:colOff>127000</xdr:colOff>
      <xdr:row>57</xdr:row>
      <xdr:rowOff>121944</xdr:rowOff>
    </xdr:to>
    <xdr:cxnSp macro="">
      <xdr:nvCxnSpPr>
        <xdr:cNvPr id="569" name="直線コネクタ 568"/>
        <xdr:cNvCxnSpPr/>
      </xdr:nvCxnSpPr>
      <xdr:spPr>
        <a:xfrm flipV="1">
          <a:off x="15481300" y="9836955"/>
          <a:ext cx="838200" cy="5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88471</xdr:rowOff>
    </xdr:from>
    <xdr:to>
      <xdr:col>81</xdr:col>
      <xdr:colOff>50800</xdr:colOff>
      <xdr:row>57</xdr:row>
      <xdr:rowOff>121944</xdr:rowOff>
    </xdr:to>
    <xdr:cxnSp macro="">
      <xdr:nvCxnSpPr>
        <xdr:cNvPr id="572" name="直線コネクタ 571"/>
        <xdr:cNvCxnSpPr/>
      </xdr:nvCxnSpPr>
      <xdr:spPr>
        <a:xfrm>
          <a:off x="14592300" y="9861121"/>
          <a:ext cx="889000" cy="3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133411</xdr:rowOff>
    </xdr:from>
    <xdr:to>
      <xdr:col>76</xdr:col>
      <xdr:colOff>114300</xdr:colOff>
      <xdr:row>57</xdr:row>
      <xdr:rowOff>88471</xdr:rowOff>
    </xdr:to>
    <xdr:cxnSp macro="">
      <xdr:nvCxnSpPr>
        <xdr:cNvPr id="575" name="直線コネクタ 574"/>
        <xdr:cNvCxnSpPr/>
      </xdr:nvCxnSpPr>
      <xdr:spPr>
        <a:xfrm>
          <a:off x="13703300" y="9734611"/>
          <a:ext cx="889000" cy="12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133411</xdr:rowOff>
    </xdr:from>
    <xdr:to>
      <xdr:col>71</xdr:col>
      <xdr:colOff>177800</xdr:colOff>
      <xdr:row>57</xdr:row>
      <xdr:rowOff>80587</xdr:rowOff>
    </xdr:to>
    <xdr:cxnSp macro="">
      <xdr:nvCxnSpPr>
        <xdr:cNvPr id="578" name="直線コネクタ 577"/>
        <xdr:cNvCxnSpPr/>
      </xdr:nvCxnSpPr>
      <xdr:spPr>
        <a:xfrm flipV="1">
          <a:off x="12814300" y="9734611"/>
          <a:ext cx="889000" cy="11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50703</xdr:rowOff>
    </xdr:from>
    <xdr:ext cx="599010" cy="259045"/>
    <xdr:sp macro="" textlink="">
      <xdr:nvSpPr>
        <xdr:cNvPr id="580" name="テキスト ボックス 579"/>
        <xdr:cNvSpPr txBox="1"/>
      </xdr:nvSpPr>
      <xdr:spPr>
        <a:xfrm>
          <a:off x="13403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86779</xdr:rowOff>
    </xdr:from>
    <xdr:ext cx="599010" cy="259045"/>
    <xdr:sp macro="" textlink="">
      <xdr:nvSpPr>
        <xdr:cNvPr id="582" name="テキスト ボックス 581"/>
        <xdr:cNvSpPr txBox="1"/>
      </xdr:nvSpPr>
      <xdr:spPr>
        <a:xfrm>
          <a:off x="12514795" y="95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13505</xdr:rowOff>
    </xdr:from>
    <xdr:to>
      <xdr:col>85</xdr:col>
      <xdr:colOff>177800</xdr:colOff>
      <xdr:row>57</xdr:row>
      <xdr:rowOff>115105</xdr:rowOff>
    </xdr:to>
    <xdr:sp macro="" textlink="">
      <xdr:nvSpPr>
        <xdr:cNvPr id="588" name="楕円 587"/>
        <xdr:cNvSpPr/>
      </xdr:nvSpPr>
      <xdr:spPr>
        <a:xfrm>
          <a:off x="16268700" y="978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163382</xdr:rowOff>
    </xdr:from>
    <xdr:ext cx="599010" cy="259045"/>
    <xdr:sp macro="" textlink="">
      <xdr:nvSpPr>
        <xdr:cNvPr id="589" name="教育費該当値テキスト"/>
        <xdr:cNvSpPr txBox="1"/>
      </xdr:nvSpPr>
      <xdr:spPr>
        <a:xfrm>
          <a:off x="16370300" y="976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71144</xdr:rowOff>
    </xdr:from>
    <xdr:to>
      <xdr:col>81</xdr:col>
      <xdr:colOff>101600</xdr:colOff>
      <xdr:row>58</xdr:row>
      <xdr:rowOff>1294</xdr:rowOff>
    </xdr:to>
    <xdr:sp macro="" textlink="">
      <xdr:nvSpPr>
        <xdr:cNvPr id="590" name="楕円 589"/>
        <xdr:cNvSpPr/>
      </xdr:nvSpPr>
      <xdr:spPr>
        <a:xfrm>
          <a:off x="15430500" y="984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163871</xdr:rowOff>
    </xdr:from>
    <xdr:ext cx="534377" cy="259045"/>
    <xdr:sp macro="" textlink="">
      <xdr:nvSpPr>
        <xdr:cNvPr id="591" name="テキスト ボックス 590"/>
        <xdr:cNvSpPr txBox="1"/>
      </xdr:nvSpPr>
      <xdr:spPr>
        <a:xfrm>
          <a:off x="15214111" y="993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37671</xdr:rowOff>
    </xdr:from>
    <xdr:to>
      <xdr:col>76</xdr:col>
      <xdr:colOff>165100</xdr:colOff>
      <xdr:row>57</xdr:row>
      <xdr:rowOff>139271</xdr:rowOff>
    </xdr:to>
    <xdr:sp macro="" textlink="">
      <xdr:nvSpPr>
        <xdr:cNvPr id="592" name="楕円 591"/>
        <xdr:cNvSpPr/>
      </xdr:nvSpPr>
      <xdr:spPr>
        <a:xfrm>
          <a:off x="14541500" y="981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130398</xdr:rowOff>
    </xdr:from>
    <xdr:ext cx="534377" cy="259045"/>
    <xdr:sp macro="" textlink="">
      <xdr:nvSpPr>
        <xdr:cNvPr id="593" name="テキスト ボックス 592"/>
        <xdr:cNvSpPr txBox="1"/>
      </xdr:nvSpPr>
      <xdr:spPr>
        <a:xfrm>
          <a:off x="14325111" y="990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82611</xdr:rowOff>
    </xdr:from>
    <xdr:to>
      <xdr:col>72</xdr:col>
      <xdr:colOff>38100</xdr:colOff>
      <xdr:row>57</xdr:row>
      <xdr:rowOff>12761</xdr:rowOff>
    </xdr:to>
    <xdr:sp macro="" textlink="">
      <xdr:nvSpPr>
        <xdr:cNvPr id="594" name="楕円 593"/>
        <xdr:cNvSpPr/>
      </xdr:nvSpPr>
      <xdr:spPr>
        <a:xfrm>
          <a:off x="13652500" y="96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29288</xdr:rowOff>
    </xdr:from>
    <xdr:ext cx="599010" cy="259045"/>
    <xdr:sp macro="" textlink="">
      <xdr:nvSpPr>
        <xdr:cNvPr id="595" name="テキスト ボックス 594"/>
        <xdr:cNvSpPr txBox="1"/>
      </xdr:nvSpPr>
      <xdr:spPr>
        <a:xfrm>
          <a:off x="13403795" y="945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29787</xdr:rowOff>
    </xdr:from>
    <xdr:to>
      <xdr:col>67</xdr:col>
      <xdr:colOff>101600</xdr:colOff>
      <xdr:row>57</xdr:row>
      <xdr:rowOff>131387</xdr:rowOff>
    </xdr:to>
    <xdr:sp macro="" textlink="">
      <xdr:nvSpPr>
        <xdr:cNvPr id="596" name="楕円 595"/>
        <xdr:cNvSpPr/>
      </xdr:nvSpPr>
      <xdr:spPr>
        <a:xfrm>
          <a:off x="12763500" y="980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122514</xdr:rowOff>
    </xdr:from>
    <xdr:ext cx="599010" cy="259045"/>
    <xdr:sp macro="" textlink="">
      <xdr:nvSpPr>
        <xdr:cNvPr id="597" name="テキスト ボックス 596"/>
        <xdr:cNvSpPr txBox="1"/>
      </xdr:nvSpPr>
      <xdr:spPr>
        <a:xfrm>
          <a:off x="12514795" y="9895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33968</xdr:rowOff>
    </xdr:from>
    <xdr:to>
      <xdr:col>85</xdr:col>
      <xdr:colOff>127000</xdr:colOff>
      <xdr:row>79</xdr:row>
      <xdr:rowOff>42024</xdr:rowOff>
    </xdr:to>
    <xdr:cxnSp macro="">
      <xdr:nvCxnSpPr>
        <xdr:cNvPr id="626" name="直線コネクタ 625"/>
        <xdr:cNvCxnSpPr/>
      </xdr:nvCxnSpPr>
      <xdr:spPr>
        <a:xfrm>
          <a:off x="15481300" y="13578518"/>
          <a:ext cx="838200" cy="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33968</xdr:rowOff>
    </xdr:from>
    <xdr:to>
      <xdr:col>81</xdr:col>
      <xdr:colOff>50800</xdr:colOff>
      <xdr:row>79</xdr:row>
      <xdr:rowOff>41318</xdr:rowOff>
    </xdr:to>
    <xdr:cxnSp macro="">
      <xdr:nvCxnSpPr>
        <xdr:cNvPr id="629" name="直線コネクタ 628"/>
        <xdr:cNvCxnSpPr/>
      </xdr:nvCxnSpPr>
      <xdr:spPr>
        <a:xfrm flipV="1">
          <a:off x="14592300" y="13578518"/>
          <a:ext cx="889000" cy="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27732</xdr:rowOff>
    </xdr:from>
    <xdr:to>
      <xdr:col>76</xdr:col>
      <xdr:colOff>114300</xdr:colOff>
      <xdr:row>79</xdr:row>
      <xdr:rowOff>41318</xdr:rowOff>
    </xdr:to>
    <xdr:cxnSp macro="">
      <xdr:nvCxnSpPr>
        <xdr:cNvPr id="632" name="直線コネクタ 631"/>
        <xdr:cNvCxnSpPr/>
      </xdr:nvCxnSpPr>
      <xdr:spPr>
        <a:xfrm>
          <a:off x="13703300" y="13572282"/>
          <a:ext cx="889000" cy="1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27732</xdr:rowOff>
    </xdr:from>
    <xdr:to>
      <xdr:col>71</xdr:col>
      <xdr:colOff>177800</xdr:colOff>
      <xdr:row>79</xdr:row>
      <xdr:rowOff>36117</xdr:rowOff>
    </xdr:to>
    <xdr:cxnSp macro="">
      <xdr:nvCxnSpPr>
        <xdr:cNvPr id="635" name="直線コネクタ 634"/>
        <xdr:cNvCxnSpPr/>
      </xdr:nvCxnSpPr>
      <xdr:spPr>
        <a:xfrm flipV="1">
          <a:off x="12814300" y="13572282"/>
          <a:ext cx="889000" cy="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162674</xdr:rowOff>
    </xdr:from>
    <xdr:to>
      <xdr:col>85</xdr:col>
      <xdr:colOff>177800</xdr:colOff>
      <xdr:row>79</xdr:row>
      <xdr:rowOff>92824</xdr:rowOff>
    </xdr:to>
    <xdr:sp macro="" textlink="">
      <xdr:nvSpPr>
        <xdr:cNvPr id="645" name="楕円 644"/>
        <xdr:cNvSpPr/>
      </xdr:nvSpPr>
      <xdr:spPr>
        <a:xfrm>
          <a:off x="16268700" y="1353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77601</xdr:rowOff>
    </xdr:from>
    <xdr:ext cx="378565" cy="259045"/>
    <xdr:sp macro="" textlink="">
      <xdr:nvSpPr>
        <xdr:cNvPr id="646" name="災害復旧費該当値テキスト"/>
        <xdr:cNvSpPr txBox="1"/>
      </xdr:nvSpPr>
      <xdr:spPr>
        <a:xfrm>
          <a:off x="16370300" y="13450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154618</xdr:rowOff>
    </xdr:from>
    <xdr:to>
      <xdr:col>81</xdr:col>
      <xdr:colOff>101600</xdr:colOff>
      <xdr:row>79</xdr:row>
      <xdr:rowOff>84768</xdr:rowOff>
    </xdr:to>
    <xdr:sp macro="" textlink="">
      <xdr:nvSpPr>
        <xdr:cNvPr id="647" name="楕円 646"/>
        <xdr:cNvSpPr/>
      </xdr:nvSpPr>
      <xdr:spPr>
        <a:xfrm>
          <a:off x="15430500" y="1352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75895</xdr:rowOff>
    </xdr:from>
    <xdr:ext cx="469744" cy="259045"/>
    <xdr:sp macro="" textlink="">
      <xdr:nvSpPr>
        <xdr:cNvPr id="648" name="テキスト ボックス 647"/>
        <xdr:cNvSpPr txBox="1"/>
      </xdr:nvSpPr>
      <xdr:spPr>
        <a:xfrm>
          <a:off x="15246428" y="1362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161968</xdr:rowOff>
    </xdr:from>
    <xdr:to>
      <xdr:col>76</xdr:col>
      <xdr:colOff>165100</xdr:colOff>
      <xdr:row>79</xdr:row>
      <xdr:rowOff>92118</xdr:rowOff>
    </xdr:to>
    <xdr:sp macro="" textlink="">
      <xdr:nvSpPr>
        <xdr:cNvPr id="649" name="楕円 648"/>
        <xdr:cNvSpPr/>
      </xdr:nvSpPr>
      <xdr:spPr>
        <a:xfrm>
          <a:off x="14541500" y="1353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83245</xdr:rowOff>
    </xdr:from>
    <xdr:ext cx="378565" cy="259045"/>
    <xdr:sp macro="" textlink="">
      <xdr:nvSpPr>
        <xdr:cNvPr id="650" name="テキスト ボックス 649"/>
        <xdr:cNvSpPr txBox="1"/>
      </xdr:nvSpPr>
      <xdr:spPr>
        <a:xfrm>
          <a:off x="14403017" y="13627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148382</xdr:rowOff>
    </xdr:from>
    <xdr:to>
      <xdr:col>72</xdr:col>
      <xdr:colOff>38100</xdr:colOff>
      <xdr:row>79</xdr:row>
      <xdr:rowOff>78532</xdr:rowOff>
    </xdr:to>
    <xdr:sp macro="" textlink="">
      <xdr:nvSpPr>
        <xdr:cNvPr id="651" name="楕円 650"/>
        <xdr:cNvSpPr/>
      </xdr:nvSpPr>
      <xdr:spPr>
        <a:xfrm>
          <a:off x="13652500" y="1352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69659</xdr:rowOff>
    </xdr:from>
    <xdr:ext cx="469744" cy="259045"/>
    <xdr:sp macro="" textlink="">
      <xdr:nvSpPr>
        <xdr:cNvPr id="652" name="テキスト ボックス 651"/>
        <xdr:cNvSpPr txBox="1"/>
      </xdr:nvSpPr>
      <xdr:spPr>
        <a:xfrm>
          <a:off x="13468428" y="13614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156767</xdr:rowOff>
    </xdr:from>
    <xdr:to>
      <xdr:col>67</xdr:col>
      <xdr:colOff>101600</xdr:colOff>
      <xdr:row>79</xdr:row>
      <xdr:rowOff>86917</xdr:rowOff>
    </xdr:to>
    <xdr:sp macro="" textlink="">
      <xdr:nvSpPr>
        <xdr:cNvPr id="653" name="楕円 652"/>
        <xdr:cNvSpPr/>
      </xdr:nvSpPr>
      <xdr:spPr>
        <a:xfrm>
          <a:off x="12763500" y="135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78044</xdr:rowOff>
    </xdr:from>
    <xdr:ext cx="469744" cy="259045"/>
    <xdr:sp macro="" textlink="">
      <xdr:nvSpPr>
        <xdr:cNvPr id="654" name="テキスト ボックス 653"/>
        <xdr:cNvSpPr txBox="1"/>
      </xdr:nvSpPr>
      <xdr:spPr>
        <a:xfrm>
          <a:off x="12579428" y="13622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138678</xdr:rowOff>
    </xdr:from>
    <xdr:to>
      <xdr:col>85</xdr:col>
      <xdr:colOff>127000</xdr:colOff>
      <xdr:row>98</xdr:row>
      <xdr:rowOff>24516</xdr:rowOff>
    </xdr:to>
    <xdr:cxnSp macro="">
      <xdr:nvCxnSpPr>
        <xdr:cNvPr id="683" name="直線コネクタ 682"/>
        <xdr:cNvCxnSpPr/>
      </xdr:nvCxnSpPr>
      <xdr:spPr>
        <a:xfrm>
          <a:off x="15481300" y="16769328"/>
          <a:ext cx="838200" cy="5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114774</xdr:rowOff>
    </xdr:from>
    <xdr:to>
      <xdr:col>81</xdr:col>
      <xdr:colOff>50800</xdr:colOff>
      <xdr:row>97</xdr:row>
      <xdr:rowOff>138678</xdr:rowOff>
    </xdr:to>
    <xdr:cxnSp macro="">
      <xdr:nvCxnSpPr>
        <xdr:cNvPr id="686" name="直線コネクタ 685"/>
        <xdr:cNvCxnSpPr/>
      </xdr:nvCxnSpPr>
      <xdr:spPr>
        <a:xfrm>
          <a:off x="14592300" y="16745424"/>
          <a:ext cx="889000" cy="2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114774</xdr:rowOff>
    </xdr:from>
    <xdr:to>
      <xdr:col>76</xdr:col>
      <xdr:colOff>114300</xdr:colOff>
      <xdr:row>97</xdr:row>
      <xdr:rowOff>144356</xdr:rowOff>
    </xdr:to>
    <xdr:cxnSp macro="">
      <xdr:nvCxnSpPr>
        <xdr:cNvPr id="689" name="直線コネクタ 688"/>
        <xdr:cNvCxnSpPr/>
      </xdr:nvCxnSpPr>
      <xdr:spPr>
        <a:xfrm flipV="1">
          <a:off x="13703300" y="16745424"/>
          <a:ext cx="889000" cy="2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125228</xdr:rowOff>
    </xdr:from>
    <xdr:to>
      <xdr:col>71</xdr:col>
      <xdr:colOff>177800</xdr:colOff>
      <xdr:row>97</xdr:row>
      <xdr:rowOff>144356</xdr:rowOff>
    </xdr:to>
    <xdr:cxnSp macro="">
      <xdr:nvCxnSpPr>
        <xdr:cNvPr id="692" name="直線コネクタ 691"/>
        <xdr:cNvCxnSpPr/>
      </xdr:nvCxnSpPr>
      <xdr:spPr>
        <a:xfrm>
          <a:off x="12814300" y="16755878"/>
          <a:ext cx="889000" cy="1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4" name="テキスト ボックス 693"/>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170744</xdr:rowOff>
    </xdr:from>
    <xdr:ext cx="599010" cy="259045"/>
    <xdr:sp macro="" textlink="">
      <xdr:nvSpPr>
        <xdr:cNvPr id="696" name="テキスト ボックス 695"/>
        <xdr:cNvSpPr txBox="1"/>
      </xdr:nvSpPr>
      <xdr:spPr>
        <a:xfrm>
          <a:off x="12514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145166</xdr:rowOff>
    </xdr:from>
    <xdr:to>
      <xdr:col>85</xdr:col>
      <xdr:colOff>177800</xdr:colOff>
      <xdr:row>98</xdr:row>
      <xdr:rowOff>75316</xdr:rowOff>
    </xdr:to>
    <xdr:sp macro="" textlink="">
      <xdr:nvSpPr>
        <xdr:cNvPr id="702" name="楕円 701"/>
        <xdr:cNvSpPr/>
      </xdr:nvSpPr>
      <xdr:spPr>
        <a:xfrm>
          <a:off x="16268700" y="1677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123593</xdr:rowOff>
    </xdr:from>
    <xdr:ext cx="599010" cy="259045"/>
    <xdr:sp macro="" textlink="">
      <xdr:nvSpPr>
        <xdr:cNvPr id="703" name="公債費該当値テキスト"/>
        <xdr:cNvSpPr txBox="1"/>
      </xdr:nvSpPr>
      <xdr:spPr>
        <a:xfrm>
          <a:off x="16370300" y="1675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87878</xdr:rowOff>
    </xdr:from>
    <xdr:to>
      <xdr:col>81</xdr:col>
      <xdr:colOff>101600</xdr:colOff>
      <xdr:row>98</xdr:row>
      <xdr:rowOff>18028</xdr:rowOff>
    </xdr:to>
    <xdr:sp macro="" textlink="">
      <xdr:nvSpPr>
        <xdr:cNvPr id="704" name="楕円 703"/>
        <xdr:cNvSpPr/>
      </xdr:nvSpPr>
      <xdr:spPr>
        <a:xfrm>
          <a:off x="15430500" y="1671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9155</xdr:rowOff>
    </xdr:from>
    <xdr:ext cx="599010" cy="259045"/>
    <xdr:sp macro="" textlink="">
      <xdr:nvSpPr>
        <xdr:cNvPr id="705" name="テキスト ボックス 704"/>
        <xdr:cNvSpPr txBox="1"/>
      </xdr:nvSpPr>
      <xdr:spPr>
        <a:xfrm>
          <a:off x="15181795" y="1681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63974</xdr:rowOff>
    </xdr:from>
    <xdr:to>
      <xdr:col>76</xdr:col>
      <xdr:colOff>165100</xdr:colOff>
      <xdr:row>97</xdr:row>
      <xdr:rowOff>165574</xdr:rowOff>
    </xdr:to>
    <xdr:sp macro="" textlink="">
      <xdr:nvSpPr>
        <xdr:cNvPr id="706" name="楕円 705"/>
        <xdr:cNvSpPr/>
      </xdr:nvSpPr>
      <xdr:spPr>
        <a:xfrm>
          <a:off x="14541500" y="1669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156701</xdr:rowOff>
    </xdr:from>
    <xdr:ext cx="599010" cy="259045"/>
    <xdr:sp macro="" textlink="">
      <xdr:nvSpPr>
        <xdr:cNvPr id="707" name="テキスト ボックス 706"/>
        <xdr:cNvSpPr txBox="1"/>
      </xdr:nvSpPr>
      <xdr:spPr>
        <a:xfrm>
          <a:off x="14292795" y="1678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93556</xdr:rowOff>
    </xdr:from>
    <xdr:to>
      <xdr:col>72</xdr:col>
      <xdr:colOff>38100</xdr:colOff>
      <xdr:row>98</xdr:row>
      <xdr:rowOff>23706</xdr:rowOff>
    </xdr:to>
    <xdr:sp macro="" textlink="">
      <xdr:nvSpPr>
        <xdr:cNvPr id="708" name="楕円 707"/>
        <xdr:cNvSpPr/>
      </xdr:nvSpPr>
      <xdr:spPr>
        <a:xfrm>
          <a:off x="13652500" y="1672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14833</xdr:rowOff>
    </xdr:from>
    <xdr:ext cx="599010" cy="259045"/>
    <xdr:sp macro="" textlink="">
      <xdr:nvSpPr>
        <xdr:cNvPr id="709" name="テキスト ボックス 708"/>
        <xdr:cNvSpPr txBox="1"/>
      </xdr:nvSpPr>
      <xdr:spPr>
        <a:xfrm>
          <a:off x="13403795" y="16816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74428</xdr:rowOff>
    </xdr:from>
    <xdr:to>
      <xdr:col>67</xdr:col>
      <xdr:colOff>101600</xdr:colOff>
      <xdr:row>98</xdr:row>
      <xdr:rowOff>4578</xdr:rowOff>
    </xdr:to>
    <xdr:sp macro="" textlink="">
      <xdr:nvSpPr>
        <xdr:cNvPr id="710" name="楕円 709"/>
        <xdr:cNvSpPr/>
      </xdr:nvSpPr>
      <xdr:spPr>
        <a:xfrm>
          <a:off x="12763500" y="1670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167155</xdr:rowOff>
    </xdr:from>
    <xdr:ext cx="599010" cy="259045"/>
    <xdr:sp macro="" textlink="">
      <xdr:nvSpPr>
        <xdr:cNvPr id="711" name="テキスト ボックス 710"/>
        <xdr:cNvSpPr txBox="1"/>
      </xdr:nvSpPr>
      <xdr:spPr>
        <a:xfrm>
          <a:off x="12514795" y="1679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主な構成項目である総務費は、住民一人当たり</a:t>
          </a:r>
          <a:r>
            <a:rPr kumimoji="1" lang="en-US" altLang="ja-JP" sz="1300">
              <a:latin typeface="ＭＳ Ｐゴシック" panose="020B0600070205080204" pitchFamily="50" charset="-128"/>
              <a:ea typeface="ＭＳ Ｐゴシック" panose="020B0600070205080204" pitchFamily="50" charset="-128"/>
            </a:rPr>
            <a:t>289,299</a:t>
          </a:r>
          <a:r>
            <a:rPr kumimoji="1" lang="ja-JP" altLang="en-US" sz="1300">
              <a:latin typeface="ＭＳ Ｐゴシック" panose="020B0600070205080204" pitchFamily="50" charset="-128"/>
              <a:ea typeface="ＭＳ Ｐゴシック" panose="020B0600070205080204" pitchFamily="50" charset="-128"/>
            </a:rPr>
            <a:t>円であり、前年度と比較し</a:t>
          </a:r>
          <a:r>
            <a:rPr kumimoji="1" lang="en-US" altLang="ja-JP" sz="1300">
              <a:latin typeface="ＭＳ Ｐゴシック" panose="020B0600070205080204" pitchFamily="50" charset="-128"/>
              <a:ea typeface="ＭＳ Ｐゴシック" panose="020B0600070205080204" pitchFamily="50" charset="-128"/>
            </a:rPr>
            <a:t>128,427</a:t>
          </a:r>
          <a:r>
            <a:rPr kumimoji="1" lang="ja-JP" altLang="en-US" sz="1300">
              <a:latin typeface="ＭＳ Ｐゴシック" panose="020B0600070205080204" pitchFamily="50" charset="-128"/>
              <a:ea typeface="ＭＳ Ｐゴシック" panose="020B0600070205080204" pitchFamily="50" charset="-128"/>
            </a:rPr>
            <a:t>円もの減額となったが、これは地方創生拠点整備交付金事業の完了によるものである。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消防費は前年度と比較し</a:t>
          </a:r>
          <a:r>
            <a:rPr kumimoji="1" lang="en-US" altLang="ja-JP" sz="1300">
              <a:latin typeface="ＭＳ Ｐゴシック" panose="020B0600070205080204" pitchFamily="50" charset="-128"/>
              <a:ea typeface="ＭＳ Ｐゴシック" panose="020B0600070205080204" pitchFamily="50" charset="-128"/>
            </a:rPr>
            <a:t>6,161</a:t>
          </a:r>
          <a:r>
            <a:rPr kumimoji="1" lang="ja-JP" altLang="en-US" sz="1300">
              <a:latin typeface="ＭＳ Ｐゴシック" panose="020B0600070205080204" pitchFamily="50" charset="-128"/>
              <a:ea typeface="ＭＳ Ｐゴシック" panose="020B0600070205080204" pitchFamily="50" charset="-128"/>
            </a:rPr>
            <a:t>円の増額となり依然として類似団体平均を大きく上回っている。これは、一部事務組合の負担が大きいこと、また各地区消防施設の補修・更新が影響しているため、他の事業と調整を図りながら村財政に負担が伴わないよう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教育費は類似団体平均と比較し</a:t>
          </a:r>
          <a:r>
            <a:rPr kumimoji="1" lang="en-US" altLang="ja-JP" sz="1300">
              <a:latin typeface="ＭＳ Ｐゴシック" panose="020B0600070205080204" pitchFamily="50" charset="-128"/>
              <a:ea typeface="ＭＳ Ｐゴシック" panose="020B0600070205080204" pitchFamily="50" charset="-128"/>
            </a:rPr>
            <a:t>14,454</a:t>
          </a:r>
          <a:r>
            <a:rPr kumimoji="1" lang="ja-JP" altLang="en-US" sz="1300">
              <a:latin typeface="ＭＳ Ｐゴシック" panose="020B0600070205080204" pitchFamily="50" charset="-128"/>
              <a:ea typeface="ＭＳ Ｐゴシック" panose="020B0600070205080204" pitchFamily="50" charset="-128"/>
            </a:rPr>
            <a:t>円下回っているが、前年度と比較すると</a:t>
          </a:r>
          <a:r>
            <a:rPr kumimoji="1" lang="en-US" altLang="ja-JP" sz="1300">
              <a:latin typeface="ＭＳ Ｐゴシック" panose="020B0600070205080204" pitchFamily="50" charset="-128"/>
              <a:ea typeface="ＭＳ Ｐゴシック" panose="020B0600070205080204" pitchFamily="50" charset="-128"/>
            </a:rPr>
            <a:t>25,214</a:t>
          </a:r>
          <a:r>
            <a:rPr kumimoji="1" lang="ja-JP" altLang="en-US" sz="1300">
              <a:latin typeface="ＭＳ Ｐゴシック" panose="020B0600070205080204" pitchFamily="50" charset="-128"/>
              <a:ea typeface="ＭＳ Ｐゴシック" panose="020B0600070205080204" pitchFamily="50" charset="-128"/>
            </a:rPr>
            <a:t>円の増額となっている。これは、教員住宅の建築・解体工事及び児童生徒送迎車両の購入によるものである。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農林水産費は前年度と比較し</a:t>
          </a:r>
          <a:r>
            <a:rPr kumimoji="1" lang="en-US" altLang="ja-JP" sz="1300">
              <a:latin typeface="ＭＳ Ｐゴシック" panose="020B0600070205080204" pitchFamily="50" charset="-128"/>
              <a:ea typeface="ＭＳ Ｐゴシック" panose="020B0600070205080204" pitchFamily="50" charset="-128"/>
            </a:rPr>
            <a:t>34,614</a:t>
          </a:r>
          <a:r>
            <a:rPr kumimoji="1" lang="ja-JP" altLang="en-US" sz="1300">
              <a:latin typeface="ＭＳ Ｐゴシック" panose="020B0600070205080204" pitchFamily="50" charset="-128"/>
              <a:ea typeface="ＭＳ Ｐゴシック" panose="020B0600070205080204" pitchFamily="50" charset="-128"/>
            </a:rPr>
            <a:t>円の減額となっている。これは村漁業協同組合のナマコ稚仔放流事業において、購入元の稚仔が全滅したことにより実施できなかったことから、補助金の支出が減額となったためである。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は常に類似団体を上回っているが、これは簡易水道と下水道への特別会計繰出金や一部事務組合への負担金によるものであるため、大幅な抑制はできないものの、事業の必要性を検討し最小限の事業実施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青森県佐井村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標準財政規模に対する実質収支割合は、年度により増減はあるものの、</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年間平均では</a:t>
          </a:r>
          <a:r>
            <a:rPr kumimoji="1" lang="en-US" altLang="ja-JP" sz="1300">
              <a:latin typeface="ＭＳ ゴシック" pitchFamily="49" charset="-128"/>
              <a:ea typeface="ＭＳ ゴシック" pitchFamily="49" charset="-128"/>
            </a:rPr>
            <a:t>3.90%</a:t>
          </a:r>
          <a:r>
            <a:rPr kumimoji="1" lang="ja-JP" altLang="en-US" sz="1300">
              <a:latin typeface="ＭＳ ゴシック" pitchFamily="49" charset="-128"/>
              <a:ea typeface="ＭＳ ゴシック" pitchFamily="49" charset="-128"/>
            </a:rPr>
            <a:t>となり、一般的に適正な範囲といわれている</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の範囲であることから、財政運営の健全性は維持されている。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決算において前年度と同様、目的基金に積み立てるために財政調整基金を取り崩したが、収入は下がっているものの経費も同様に抑えられているため、取り崩した額も抑えられたことからマイナスにはならなかった。</a:t>
          </a:r>
          <a:endParaRPr kumimoji="1" lang="en-US" altLang="ja-JP"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青森県佐井村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国民健康保険特別会計において、平成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年度は約</a:t>
          </a:r>
          <a:r>
            <a:rPr kumimoji="1" lang="en-US" altLang="ja-JP" sz="1400">
              <a:latin typeface="ＭＳ ゴシック" pitchFamily="49" charset="-128"/>
              <a:ea typeface="ＭＳ ゴシック" pitchFamily="49" charset="-128"/>
            </a:rPr>
            <a:t>1,200</a:t>
          </a:r>
          <a:r>
            <a:rPr kumimoji="1" lang="ja-JP" altLang="en-US" sz="1400">
              <a:latin typeface="ＭＳ ゴシック" pitchFamily="49" charset="-128"/>
              <a:ea typeface="ＭＳ ゴシック" pitchFamily="49" charset="-128"/>
            </a:rPr>
            <a:t>万円の赤字となっており、平成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年度では単年度約</a:t>
          </a:r>
          <a:r>
            <a:rPr kumimoji="1" lang="en-US" altLang="ja-JP" sz="1400">
              <a:latin typeface="ＭＳ ゴシック" pitchFamily="49" charset="-128"/>
              <a:ea typeface="ＭＳ ゴシック" pitchFamily="49" charset="-128"/>
            </a:rPr>
            <a:t>300</a:t>
          </a:r>
          <a:r>
            <a:rPr kumimoji="1" lang="ja-JP" altLang="en-US" sz="1400">
              <a:latin typeface="ＭＳ ゴシック" pitchFamily="49" charset="-128"/>
              <a:ea typeface="ＭＳ ゴシック" pitchFamily="49" charset="-128"/>
            </a:rPr>
            <a:t>万円の黒字となったものの、累積で約</a:t>
          </a:r>
          <a:r>
            <a:rPr kumimoji="1" lang="en-US" altLang="ja-JP" sz="1400">
              <a:latin typeface="ＭＳ ゴシック" pitchFamily="49" charset="-128"/>
              <a:ea typeface="ＭＳ ゴシック" pitchFamily="49" charset="-128"/>
            </a:rPr>
            <a:t>900</a:t>
          </a:r>
          <a:r>
            <a:rPr kumimoji="1" lang="ja-JP" altLang="en-US" sz="1400">
              <a:latin typeface="ＭＳ ゴシック" pitchFamily="49" charset="-128"/>
              <a:ea typeface="ＭＳ ゴシック" pitchFamily="49" charset="-128"/>
            </a:rPr>
            <a:t>万円の赤字となったことから、平成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年度で一般会計から赤字分を補てんした状況である。平成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年度においては、国民健康保険税の改正等により、黒字決算に転じている。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会計においても、一般会計に頼った状況にあり、簡易水道施設及び排水処理施設は、経年によるものや立地による塩害等により老朽化が進んでいる状況のため、今後の維持補修経費の増大が見込まれていることから、計画的な補修を行うこと、また独立採算の原則に立ち返った料金の見直し、下水道事業については加入促進を図り、健全な経営の確保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2391922</v>
      </c>
      <c r="BO4" s="430"/>
      <c r="BP4" s="430"/>
      <c r="BQ4" s="430"/>
      <c r="BR4" s="430"/>
      <c r="BS4" s="430"/>
      <c r="BT4" s="430"/>
      <c r="BU4" s="431"/>
      <c r="BV4" s="429">
        <v>2783301</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4</v>
      </c>
      <c r="CU4" s="436"/>
      <c r="CV4" s="436"/>
      <c r="CW4" s="436"/>
      <c r="CX4" s="436"/>
      <c r="CY4" s="436"/>
      <c r="CZ4" s="436"/>
      <c r="DA4" s="437"/>
      <c r="DB4" s="435">
        <v>3.3</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2318456</v>
      </c>
      <c r="BO5" s="467"/>
      <c r="BP5" s="467"/>
      <c r="BQ5" s="467"/>
      <c r="BR5" s="467"/>
      <c r="BS5" s="467"/>
      <c r="BT5" s="467"/>
      <c r="BU5" s="468"/>
      <c r="BV5" s="466">
        <v>2730945</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85.1</v>
      </c>
      <c r="CU5" s="464"/>
      <c r="CV5" s="464"/>
      <c r="CW5" s="464"/>
      <c r="CX5" s="464"/>
      <c r="CY5" s="464"/>
      <c r="CZ5" s="464"/>
      <c r="DA5" s="465"/>
      <c r="DB5" s="463">
        <v>85.5</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73466</v>
      </c>
      <c r="BO6" s="467"/>
      <c r="BP6" s="467"/>
      <c r="BQ6" s="467"/>
      <c r="BR6" s="467"/>
      <c r="BS6" s="467"/>
      <c r="BT6" s="467"/>
      <c r="BU6" s="468"/>
      <c r="BV6" s="466">
        <v>52356</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88.2</v>
      </c>
      <c r="CU6" s="504"/>
      <c r="CV6" s="504"/>
      <c r="CW6" s="504"/>
      <c r="CX6" s="504"/>
      <c r="CY6" s="504"/>
      <c r="CZ6" s="504"/>
      <c r="DA6" s="505"/>
      <c r="DB6" s="503">
        <v>88.8</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12861</v>
      </c>
      <c r="BO7" s="467"/>
      <c r="BP7" s="467"/>
      <c r="BQ7" s="467"/>
      <c r="BR7" s="467"/>
      <c r="BS7" s="467"/>
      <c r="BT7" s="467"/>
      <c r="BU7" s="468"/>
      <c r="BV7" s="466">
        <v>0</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1524475</v>
      </c>
      <c r="CU7" s="467"/>
      <c r="CV7" s="467"/>
      <c r="CW7" s="467"/>
      <c r="CX7" s="467"/>
      <c r="CY7" s="467"/>
      <c r="CZ7" s="467"/>
      <c r="DA7" s="468"/>
      <c r="DB7" s="466">
        <v>1564683</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60605</v>
      </c>
      <c r="BO8" s="467"/>
      <c r="BP8" s="467"/>
      <c r="BQ8" s="467"/>
      <c r="BR8" s="467"/>
      <c r="BS8" s="467"/>
      <c r="BT8" s="467"/>
      <c r="BU8" s="468"/>
      <c r="BV8" s="466">
        <v>52356</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0.11</v>
      </c>
      <c r="CU8" s="507"/>
      <c r="CV8" s="507"/>
      <c r="CW8" s="507"/>
      <c r="CX8" s="507"/>
      <c r="CY8" s="507"/>
      <c r="CZ8" s="507"/>
      <c r="DA8" s="508"/>
      <c r="DB8" s="506">
        <v>0.11</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2148</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94</v>
      </c>
      <c r="AV9" s="499"/>
      <c r="AW9" s="499"/>
      <c r="AX9" s="499"/>
      <c r="AY9" s="500" t="s">
        <v>116</v>
      </c>
      <c r="AZ9" s="501"/>
      <c r="BA9" s="501"/>
      <c r="BB9" s="501"/>
      <c r="BC9" s="501"/>
      <c r="BD9" s="501"/>
      <c r="BE9" s="501"/>
      <c r="BF9" s="501"/>
      <c r="BG9" s="501"/>
      <c r="BH9" s="501"/>
      <c r="BI9" s="501"/>
      <c r="BJ9" s="501"/>
      <c r="BK9" s="501"/>
      <c r="BL9" s="501"/>
      <c r="BM9" s="502"/>
      <c r="BN9" s="466">
        <v>8249</v>
      </c>
      <c r="BO9" s="467"/>
      <c r="BP9" s="467"/>
      <c r="BQ9" s="467"/>
      <c r="BR9" s="467"/>
      <c r="BS9" s="467"/>
      <c r="BT9" s="467"/>
      <c r="BU9" s="468"/>
      <c r="BV9" s="466">
        <v>-7876</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11.4</v>
      </c>
      <c r="CU9" s="464"/>
      <c r="CV9" s="464"/>
      <c r="CW9" s="464"/>
      <c r="CX9" s="464"/>
      <c r="CY9" s="464"/>
      <c r="CZ9" s="464"/>
      <c r="DA9" s="465"/>
      <c r="DB9" s="463">
        <v>13.7</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2422</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251</v>
      </c>
      <c r="BO10" s="467"/>
      <c r="BP10" s="467"/>
      <c r="BQ10" s="467"/>
      <c r="BR10" s="467"/>
      <c r="BS10" s="467"/>
      <c r="BT10" s="467"/>
      <c r="BU10" s="468"/>
      <c r="BV10" s="466">
        <v>249</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126</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2042</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135</v>
      </c>
      <c r="AV12" s="499"/>
      <c r="AW12" s="499"/>
      <c r="AX12" s="499"/>
      <c r="AY12" s="500" t="s">
        <v>136</v>
      </c>
      <c r="AZ12" s="501"/>
      <c r="BA12" s="501"/>
      <c r="BB12" s="501"/>
      <c r="BC12" s="501"/>
      <c r="BD12" s="501"/>
      <c r="BE12" s="501"/>
      <c r="BF12" s="501"/>
      <c r="BG12" s="501"/>
      <c r="BH12" s="501"/>
      <c r="BI12" s="501"/>
      <c r="BJ12" s="501"/>
      <c r="BK12" s="501"/>
      <c r="BL12" s="501"/>
      <c r="BM12" s="502"/>
      <c r="BN12" s="466">
        <v>5000</v>
      </c>
      <c r="BO12" s="467"/>
      <c r="BP12" s="467"/>
      <c r="BQ12" s="467"/>
      <c r="BR12" s="467"/>
      <c r="BS12" s="467"/>
      <c r="BT12" s="467"/>
      <c r="BU12" s="468"/>
      <c r="BV12" s="466">
        <v>10000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129</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139</v>
      </c>
      <c r="N13" s="555"/>
      <c r="O13" s="555"/>
      <c r="P13" s="555"/>
      <c r="Q13" s="556"/>
      <c r="R13" s="547">
        <v>2038</v>
      </c>
      <c r="S13" s="548"/>
      <c r="T13" s="548"/>
      <c r="U13" s="548"/>
      <c r="V13" s="549"/>
      <c r="W13" s="482" t="s">
        <v>140</v>
      </c>
      <c r="X13" s="483"/>
      <c r="Y13" s="483"/>
      <c r="Z13" s="483"/>
      <c r="AA13" s="483"/>
      <c r="AB13" s="473"/>
      <c r="AC13" s="517">
        <v>233</v>
      </c>
      <c r="AD13" s="518"/>
      <c r="AE13" s="518"/>
      <c r="AF13" s="518"/>
      <c r="AG13" s="557"/>
      <c r="AH13" s="517">
        <v>240</v>
      </c>
      <c r="AI13" s="518"/>
      <c r="AJ13" s="518"/>
      <c r="AK13" s="518"/>
      <c r="AL13" s="519"/>
      <c r="AM13" s="495" t="s">
        <v>141</v>
      </c>
      <c r="AN13" s="496"/>
      <c r="AO13" s="496"/>
      <c r="AP13" s="496"/>
      <c r="AQ13" s="496"/>
      <c r="AR13" s="496"/>
      <c r="AS13" s="496"/>
      <c r="AT13" s="497"/>
      <c r="AU13" s="498" t="s">
        <v>120</v>
      </c>
      <c r="AV13" s="499"/>
      <c r="AW13" s="499"/>
      <c r="AX13" s="499"/>
      <c r="AY13" s="500" t="s">
        <v>142</v>
      </c>
      <c r="AZ13" s="501"/>
      <c r="BA13" s="501"/>
      <c r="BB13" s="501"/>
      <c r="BC13" s="501"/>
      <c r="BD13" s="501"/>
      <c r="BE13" s="501"/>
      <c r="BF13" s="501"/>
      <c r="BG13" s="501"/>
      <c r="BH13" s="501"/>
      <c r="BI13" s="501"/>
      <c r="BJ13" s="501"/>
      <c r="BK13" s="501"/>
      <c r="BL13" s="501"/>
      <c r="BM13" s="502"/>
      <c r="BN13" s="466">
        <v>3500</v>
      </c>
      <c r="BO13" s="467"/>
      <c r="BP13" s="467"/>
      <c r="BQ13" s="467"/>
      <c r="BR13" s="467"/>
      <c r="BS13" s="467"/>
      <c r="BT13" s="467"/>
      <c r="BU13" s="468"/>
      <c r="BV13" s="466">
        <v>-17627</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8.9</v>
      </c>
      <c r="CU13" s="464"/>
      <c r="CV13" s="464"/>
      <c r="CW13" s="464"/>
      <c r="CX13" s="464"/>
      <c r="CY13" s="464"/>
      <c r="CZ13" s="464"/>
      <c r="DA13" s="465"/>
      <c r="DB13" s="463">
        <v>9.8000000000000007</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144</v>
      </c>
      <c r="M14" s="545"/>
      <c r="N14" s="545"/>
      <c r="O14" s="545"/>
      <c r="P14" s="545"/>
      <c r="Q14" s="546"/>
      <c r="R14" s="547">
        <v>2102</v>
      </c>
      <c r="S14" s="548"/>
      <c r="T14" s="548"/>
      <c r="U14" s="548"/>
      <c r="V14" s="549"/>
      <c r="W14" s="456"/>
      <c r="X14" s="457"/>
      <c r="Y14" s="457"/>
      <c r="Z14" s="457"/>
      <c r="AA14" s="457"/>
      <c r="AB14" s="446"/>
      <c r="AC14" s="550">
        <v>24.3</v>
      </c>
      <c r="AD14" s="551"/>
      <c r="AE14" s="551"/>
      <c r="AF14" s="551"/>
      <c r="AG14" s="552"/>
      <c r="AH14" s="550">
        <v>22.2</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t="s">
        <v>146</v>
      </c>
      <c r="CU14" s="562"/>
      <c r="CV14" s="562"/>
      <c r="CW14" s="562"/>
      <c r="CX14" s="562"/>
      <c r="CY14" s="562"/>
      <c r="CZ14" s="562"/>
      <c r="DA14" s="563"/>
      <c r="DB14" s="561" t="s">
        <v>146</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147</v>
      </c>
      <c r="N15" s="555"/>
      <c r="O15" s="555"/>
      <c r="P15" s="555"/>
      <c r="Q15" s="556"/>
      <c r="R15" s="547">
        <v>2100</v>
      </c>
      <c r="S15" s="548"/>
      <c r="T15" s="548"/>
      <c r="U15" s="548"/>
      <c r="V15" s="549"/>
      <c r="W15" s="482" t="s">
        <v>148</v>
      </c>
      <c r="X15" s="483"/>
      <c r="Y15" s="483"/>
      <c r="Z15" s="483"/>
      <c r="AA15" s="483"/>
      <c r="AB15" s="473"/>
      <c r="AC15" s="517">
        <v>233</v>
      </c>
      <c r="AD15" s="518"/>
      <c r="AE15" s="518"/>
      <c r="AF15" s="518"/>
      <c r="AG15" s="557"/>
      <c r="AH15" s="517">
        <v>340</v>
      </c>
      <c r="AI15" s="518"/>
      <c r="AJ15" s="518"/>
      <c r="AK15" s="518"/>
      <c r="AL15" s="519"/>
      <c r="AM15" s="495"/>
      <c r="AN15" s="496"/>
      <c r="AO15" s="496"/>
      <c r="AP15" s="496"/>
      <c r="AQ15" s="496"/>
      <c r="AR15" s="496"/>
      <c r="AS15" s="496"/>
      <c r="AT15" s="497"/>
      <c r="AU15" s="498"/>
      <c r="AV15" s="499"/>
      <c r="AW15" s="499"/>
      <c r="AX15" s="499"/>
      <c r="AY15" s="426" t="s">
        <v>149</v>
      </c>
      <c r="AZ15" s="427"/>
      <c r="BA15" s="427"/>
      <c r="BB15" s="427"/>
      <c r="BC15" s="427"/>
      <c r="BD15" s="427"/>
      <c r="BE15" s="427"/>
      <c r="BF15" s="427"/>
      <c r="BG15" s="427"/>
      <c r="BH15" s="427"/>
      <c r="BI15" s="427"/>
      <c r="BJ15" s="427"/>
      <c r="BK15" s="427"/>
      <c r="BL15" s="427"/>
      <c r="BM15" s="428"/>
      <c r="BN15" s="429">
        <v>176340</v>
      </c>
      <c r="BO15" s="430"/>
      <c r="BP15" s="430"/>
      <c r="BQ15" s="430"/>
      <c r="BR15" s="430"/>
      <c r="BS15" s="430"/>
      <c r="BT15" s="430"/>
      <c r="BU15" s="431"/>
      <c r="BV15" s="429">
        <v>164003</v>
      </c>
      <c r="BW15" s="430"/>
      <c r="BX15" s="430"/>
      <c r="BY15" s="430"/>
      <c r="BZ15" s="430"/>
      <c r="CA15" s="430"/>
      <c r="CB15" s="430"/>
      <c r="CC15" s="431"/>
      <c r="CD15" s="564" t="s">
        <v>150</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151</v>
      </c>
      <c r="M16" s="575"/>
      <c r="N16" s="575"/>
      <c r="O16" s="575"/>
      <c r="P16" s="575"/>
      <c r="Q16" s="576"/>
      <c r="R16" s="567" t="s">
        <v>152</v>
      </c>
      <c r="S16" s="568"/>
      <c r="T16" s="568"/>
      <c r="U16" s="568"/>
      <c r="V16" s="569"/>
      <c r="W16" s="456"/>
      <c r="X16" s="457"/>
      <c r="Y16" s="457"/>
      <c r="Z16" s="457"/>
      <c r="AA16" s="457"/>
      <c r="AB16" s="446"/>
      <c r="AC16" s="550">
        <v>24.3</v>
      </c>
      <c r="AD16" s="551"/>
      <c r="AE16" s="551"/>
      <c r="AF16" s="551"/>
      <c r="AG16" s="552"/>
      <c r="AH16" s="550">
        <v>31.5</v>
      </c>
      <c r="AI16" s="551"/>
      <c r="AJ16" s="551"/>
      <c r="AK16" s="551"/>
      <c r="AL16" s="553"/>
      <c r="AM16" s="495"/>
      <c r="AN16" s="496"/>
      <c r="AO16" s="496"/>
      <c r="AP16" s="496"/>
      <c r="AQ16" s="496"/>
      <c r="AR16" s="496"/>
      <c r="AS16" s="496"/>
      <c r="AT16" s="497"/>
      <c r="AU16" s="498"/>
      <c r="AV16" s="499"/>
      <c r="AW16" s="499"/>
      <c r="AX16" s="499"/>
      <c r="AY16" s="500" t="s">
        <v>153</v>
      </c>
      <c r="AZ16" s="501"/>
      <c r="BA16" s="501"/>
      <c r="BB16" s="501"/>
      <c r="BC16" s="501"/>
      <c r="BD16" s="501"/>
      <c r="BE16" s="501"/>
      <c r="BF16" s="501"/>
      <c r="BG16" s="501"/>
      <c r="BH16" s="501"/>
      <c r="BI16" s="501"/>
      <c r="BJ16" s="501"/>
      <c r="BK16" s="501"/>
      <c r="BL16" s="501"/>
      <c r="BM16" s="502"/>
      <c r="BN16" s="466">
        <v>1423211</v>
      </c>
      <c r="BO16" s="467"/>
      <c r="BP16" s="467"/>
      <c r="BQ16" s="467"/>
      <c r="BR16" s="467"/>
      <c r="BS16" s="467"/>
      <c r="BT16" s="467"/>
      <c r="BU16" s="468"/>
      <c r="BV16" s="466">
        <v>1467101</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154</v>
      </c>
      <c r="N17" s="571"/>
      <c r="O17" s="571"/>
      <c r="P17" s="571"/>
      <c r="Q17" s="572"/>
      <c r="R17" s="567" t="s">
        <v>155</v>
      </c>
      <c r="S17" s="568"/>
      <c r="T17" s="568"/>
      <c r="U17" s="568"/>
      <c r="V17" s="569"/>
      <c r="W17" s="482" t="s">
        <v>156</v>
      </c>
      <c r="X17" s="483"/>
      <c r="Y17" s="483"/>
      <c r="Z17" s="483"/>
      <c r="AA17" s="483"/>
      <c r="AB17" s="473"/>
      <c r="AC17" s="517">
        <v>491</v>
      </c>
      <c r="AD17" s="518"/>
      <c r="AE17" s="518"/>
      <c r="AF17" s="518"/>
      <c r="AG17" s="557"/>
      <c r="AH17" s="517">
        <v>499</v>
      </c>
      <c r="AI17" s="518"/>
      <c r="AJ17" s="518"/>
      <c r="AK17" s="518"/>
      <c r="AL17" s="519"/>
      <c r="AM17" s="495"/>
      <c r="AN17" s="496"/>
      <c r="AO17" s="496"/>
      <c r="AP17" s="496"/>
      <c r="AQ17" s="496"/>
      <c r="AR17" s="496"/>
      <c r="AS17" s="496"/>
      <c r="AT17" s="497"/>
      <c r="AU17" s="498"/>
      <c r="AV17" s="499"/>
      <c r="AW17" s="499"/>
      <c r="AX17" s="499"/>
      <c r="AY17" s="500" t="s">
        <v>157</v>
      </c>
      <c r="AZ17" s="501"/>
      <c r="BA17" s="501"/>
      <c r="BB17" s="501"/>
      <c r="BC17" s="501"/>
      <c r="BD17" s="501"/>
      <c r="BE17" s="501"/>
      <c r="BF17" s="501"/>
      <c r="BG17" s="501"/>
      <c r="BH17" s="501"/>
      <c r="BI17" s="501"/>
      <c r="BJ17" s="501"/>
      <c r="BK17" s="501"/>
      <c r="BL17" s="501"/>
      <c r="BM17" s="502"/>
      <c r="BN17" s="466">
        <v>222517</v>
      </c>
      <c r="BO17" s="467"/>
      <c r="BP17" s="467"/>
      <c r="BQ17" s="467"/>
      <c r="BR17" s="467"/>
      <c r="BS17" s="467"/>
      <c r="BT17" s="467"/>
      <c r="BU17" s="468"/>
      <c r="BV17" s="466">
        <v>206159</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158</v>
      </c>
      <c r="C18" s="509"/>
      <c r="D18" s="509"/>
      <c r="E18" s="578"/>
      <c r="F18" s="578"/>
      <c r="G18" s="578"/>
      <c r="H18" s="578"/>
      <c r="I18" s="578"/>
      <c r="J18" s="578"/>
      <c r="K18" s="578"/>
      <c r="L18" s="579">
        <v>135.04</v>
      </c>
      <c r="M18" s="579"/>
      <c r="N18" s="579"/>
      <c r="O18" s="579"/>
      <c r="P18" s="579"/>
      <c r="Q18" s="579"/>
      <c r="R18" s="580"/>
      <c r="S18" s="580"/>
      <c r="T18" s="580"/>
      <c r="U18" s="580"/>
      <c r="V18" s="581"/>
      <c r="W18" s="484"/>
      <c r="X18" s="485"/>
      <c r="Y18" s="485"/>
      <c r="Z18" s="485"/>
      <c r="AA18" s="485"/>
      <c r="AB18" s="476"/>
      <c r="AC18" s="582">
        <v>51.3</v>
      </c>
      <c r="AD18" s="583"/>
      <c r="AE18" s="583"/>
      <c r="AF18" s="583"/>
      <c r="AG18" s="584"/>
      <c r="AH18" s="582">
        <v>46.2</v>
      </c>
      <c r="AI18" s="583"/>
      <c r="AJ18" s="583"/>
      <c r="AK18" s="583"/>
      <c r="AL18" s="585"/>
      <c r="AM18" s="495"/>
      <c r="AN18" s="496"/>
      <c r="AO18" s="496"/>
      <c r="AP18" s="496"/>
      <c r="AQ18" s="496"/>
      <c r="AR18" s="496"/>
      <c r="AS18" s="496"/>
      <c r="AT18" s="497"/>
      <c r="AU18" s="498"/>
      <c r="AV18" s="499"/>
      <c r="AW18" s="499"/>
      <c r="AX18" s="499"/>
      <c r="AY18" s="500" t="s">
        <v>159</v>
      </c>
      <c r="AZ18" s="501"/>
      <c r="BA18" s="501"/>
      <c r="BB18" s="501"/>
      <c r="BC18" s="501"/>
      <c r="BD18" s="501"/>
      <c r="BE18" s="501"/>
      <c r="BF18" s="501"/>
      <c r="BG18" s="501"/>
      <c r="BH18" s="501"/>
      <c r="BI18" s="501"/>
      <c r="BJ18" s="501"/>
      <c r="BK18" s="501"/>
      <c r="BL18" s="501"/>
      <c r="BM18" s="502"/>
      <c r="BN18" s="466">
        <v>1298696</v>
      </c>
      <c r="BO18" s="467"/>
      <c r="BP18" s="467"/>
      <c r="BQ18" s="467"/>
      <c r="BR18" s="467"/>
      <c r="BS18" s="467"/>
      <c r="BT18" s="467"/>
      <c r="BU18" s="468"/>
      <c r="BV18" s="466">
        <v>1338832</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160</v>
      </c>
      <c r="C19" s="509"/>
      <c r="D19" s="509"/>
      <c r="E19" s="578"/>
      <c r="F19" s="578"/>
      <c r="G19" s="578"/>
      <c r="H19" s="578"/>
      <c r="I19" s="578"/>
      <c r="J19" s="578"/>
      <c r="K19" s="578"/>
      <c r="L19" s="586">
        <v>16</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161</v>
      </c>
      <c r="AZ19" s="501"/>
      <c r="BA19" s="501"/>
      <c r="BB19" s="501"/>
      <c r="BC19" s="501"/>
      <c r="BD19" s="501"/>
      <c r="BE19" s="501"/>
      <c r="BF19" s="501"/>
      <c r="BG19" s="501"/>
      <c r="BH19" s="501"/>
      <c r="BI19" s="501"/>
      <c r="BJ19" s="501"/>
      <c r="BK19" s="501"/>
      <c r="BL19" s="501"/>
      <c r="BM19" s="502"/>
      <c r="BN19" s="466">
        <v>1781494</v>
      </c>
      <c r="BO19" s="467"/>
      <c r="BP19" s="467"/>
      <c r="BQ19" s="467"/>
      <c r="BR19" s="467"/>
      <c r="BS19" s="467"/>
      <c r="BT19" s="467"/>
      <c r="BU19" s="468"/>
      <c r="BV19" s="466">
        <v>2008097</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162</v>
      </c>
      <c r="C20" s="509"/>
      <c r="D20" s="509"/>
      <c r="E20" s="578"/>
      <c r="F20" s="578"/>
      <c r="G20" s="578"/>
      <c r="H20" s="578"/>
      <c r="I20" s="578"/>
      <c r="J20" s="578"/>
      <c r="K20" s="578"/>
      <c r="L20" s="586">
        <v>906</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163</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164</v>
      </c>
      <c r="C22" s="601"/>
      <c r="D22" s="602"/>
      <c r="E22" s="478" t="s">
        <v>1</v>
      </c>
      <c r="F22" s="483"/>
      <c r="G22" s="483"/>
      <c r="H22" s="483"/>
      <c r="I22" s="483"/>
      <c r="J22" s="483"/>
      <c r="K22" s="473"/>
      <c r="L22" s="478" t="s">
        <v>165</v>
      </c>
      <c r="M22" s="483"/>
      <c r="N22" s="483"/>
      <c r="O22" s="483"/>
      <c r="P22" s="473"/>
      <c r="Q22" s="609" t="s">
        <v>166</v>
      </c>
      <c r="R22" s="610"/>
      <c r="S22" s="610"/>
      <c r="T22" s="610"/>
      <c r="U22" s="610"/>
      <c r="V22" s="611"/>
      <c r="W22" s="615" t="s">
        <v>167</v>
      </c>
      <c r="X22" s="601"/>
      <c r="Y22" s="602"/>
      <c r="Z22" s="478" t="s">
        <v>1</v>
      </c>
      <c r="AA22" s="483"/>
      <c r="AB22" s="483"/>
      <c r="AC22" s="483"/>
      <c r="AD22" s="483"/>
      <c r="AE22" s="483"/>
      <c r="AF22" s="483"/>
      <c r="AG22" s="473"/>
      <c r="AH22" s="628" t="s">
        <v>168</v>
      </c>
      <c r="AI22" s="483"/>
      <c r="AJ22" s="483"/>
      <c r="AK22" s="483"/>
      <c r="AL22" s="473"/>
      <c r="AM22" s="628" t="s">
        <v>169</v>
      </c>
      <c r="AN22" s="629"/>
      <c r="AO22" s="629"/>
      <c r="AP22" s="629"/>
      <c r="AQ22" s="629"/>
      <c r="AR22" s="630"/>
      <c r="AS22" s="609" t="s">
        <v>166</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170</v>
      </c>
      <c r="AZ23" s="427"/>
      <c r="BA23" s="427"/>
      <c r="BB23" s="427"/>
      <c r="BC23" s="427"/>
      <c r="BD23" s="427"/>
      <c r="BE23" s="427"/>
      <c r="BF23" s="427"/>
      <c r="BG23" s="427"/>
      <c r="BH23" s="427"/>
      <c r="BI23" s="427"/>
      <c r="BJ23" s="427"/>
      <c r="BK23" s="427"/>
      <c r="BL23" s="427"/>
      <c r="BM23" s="428"/>
      <c r="BN23" s="466">
        <v>1336805</v>
      </c>
      <c r="BO23" s="467"/>
      <c r="BP23" s="467"/>
      <c r="BQ23" s="467"/>
      <c r="BR23" s="467"/>
      <c r="BS23" s="467"/>
      <c r="BT23" s="467"/>
      <c r="BU23" s="468"/>
      <c r="BV23" s="466">
        <v>1432539</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171</v>
      </c>
      <c r="F24" s="496"/>
      <c r="G24" s="496"/>
      <c r="H24" s="496"/>
      <c r="I24" s="496"/>
      <c r="J24" s="496"/>
      <c r="K24" s="497"/>
      <c r="L24" s="517">
        <v>1</v>
      </c>
      <c r="M24" s="518"/>
      <c r="N24" s="518"/>
      <c r="O24" s="518"/>
      <c r="P24" s="557"/>
      <c r="Q24" s="517">
        <v>6808</v>
      </c>
      <c r="R24" s="518"/>
      <c r="S24" s="518"/>
      <c r="T24" s="518"/>
      <c r="U24" s="518"/>
      <c r="V24" s="557"/>
      <c r="W24" s="616"/>
      <c r="X24" s="604"/>
      <c r="Y24" s="605"/>
      <c r="Z24" s="516" t="s">
        <v>172</v>
      </c>
      <c r="AA24" s="496"/>
      <c r="AB24" s="496"/>
      <c r="AC24" s="496"/>
      <c r="AD24" s="496"/>
      <c r="AE24" s="496"/>
      <c r="AF24" s="496"/>
      <c r="AG24" s="497"/>
      <c r="AH24" s="517">
        <v>42</v>
      </c>
      <c r="AI24" s="518"/>
      <c r="AJ24" s="518"/>
      <c r="AK24" s="518"/>
      <c r="AL24" s="557"/>
      <c r="AM24" s="517">
        <v>118566</v>
      </c>
      <c r="AN24" s="518"/>
      <c r="AO24" s="518"/>
      <c r="AP24" s="518"/>
      <c r="AQ24" s="518"/>
      <c r="AR24" s="557"/>
      <c r="AS24" s="517">
        <v>2823</v>
      </c>
      <c r="AT24" s="518"/>
      <c r="AU24" s="518"/>
      <c r="AV24" s="518"/>
      <c r="AW24" s="518"/>
      <c r="AX24" s="519"/>
      <c r="AY24" s="636" t="s">
        <v>173</v>
      </c>
      <c r="AZ24" s="637"/>
      <c r="BA24" s="637"/>
      <c r="BB24" s="637"/>
      <c r="BC24" s="637"/>
      <c r="BD24" s="637"/>
      <c r="BE24" s="637"/>
      <c r="BF24" s="637"/>
      <c r="BG24" s="637"/>
      <c r="BH24" s="637"/>
      <c r="BI24" s="637"/>
      <c r="BJ24" s="637"/>
      <c r="BK24" s="637"/>
      <c r="BL24" s="637"/>
      <c r="BM24" s="638"/>
      <c r="BN24" s="466">
        <v>1256048</v>
      </c>
      <c r="BO24" s="467"/>
      <c r="BP24" s="467"/>
      <c r="BQ24" s="467"/>
      <c r="BR24" s="467"/>
      <c r="BS24" s="467"/>
      <c r="BT24" s="467"/>
      <c r="BU24" s="468"/>
      <c r="BV24" s="466">
        <v>1342559</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174</v>
      </c>
      <c r="F25" s="496"/>
      <c r="G25" s="496"/>
      <c r="H25" s="496"/>
      <c r="I25" s="496"/>
      <c r="J25" s="496"/>
      <c r="K25" s="497"/>
      <c r="L25" s="517">
        <v>1</v>
      </c>
      <c r="M25" s="518"/>
      <c r="N25" s="518"/>
      <c r="O25" s="518"/>
      <c r="P25" s="557"/>
      <c r="Q25" s="517">
        <v>5529</v>
      </c>
      <c r="R25" s="518"/>
      <c r="S25" s="518"/>
      <c r="T25" s="518"/>
      <c r="U25" s="518"/>
      <c r="V25" s="557"/>
      <c r="W25" s="616"/>
      <c r="X25" s="604"/>
      <c r="Y25" s="605"/>
      <c r="Z25" s="516" t="s">
        <v>175</v>
      </c>
      <c r="AA25" s="496"/>
      <c r="AB25" s="496"/>
      <c r="AC25" s="496"/>
      <c r="AD25" s="496"/>
      <c r="AE25" s="496"/>
      <c r="AF25" s="496"/>
      <c r="AG25" s="497"/>
      <c r="AH25" s="517" t="s">
        <v>146</v>
      </c>
      <c r="AI25" s="518"/>
      <c r="AJ25" s="518"/>
      <c r="AK25" s="518"/>
      <c r="AL25" s="557"/>
      <c r="AM25" s="517" t="s">
        <v>176</v>
      </c>
      <c r="AN25" s="518"/>
      <c r="AO25" s="518"/>
      <c r="AP25" s="518"/>
      <c r="AQ25" s="518"/>
      <c r="AR25" s="557"/>
      <c r="AS25" s="517" t="s">
        <v>146</v>
      </c>
      <c r="AT25" s="518"/>
      <c r="AU25" s="518"/>
      <c r="AV25" s="518"/>
      <c r="AW25" s="518"/>
      <c r="AX25" s="519"/>
      <c r="AY25" s="426" t="s">
        <v>177</v>
      </c>
      <c r="AZ25" s="427"/>
      <c r="BA25" s="427"/>
      <c r="BB25" s="427"/>
      <c r="BC25" s="427"/>
      <c r="BD25" s="427"/>
      <c r="BE25" s="427"/>
      <c r="BF25" s="427"/>
      <c r="BG25" s="427"/>
      <c r="BH25" s="427"/>
      <c r="BI25" s="427"/>
      <c r="BJ25" s="427"/>
      <c r="BK25" s="427"/>
      <c r="BL25" s="427"/>
      <c r="BM25" s="428"/>
      <c r="BN25" s="429">
        <v>219549</v>
      </c>
      <c r="BO25" s="430"/>
      <c r="BP25" s="430"/>
      <c r="BQ25" s="430"/>
      <c r="BR25" s="430"/>
      <c r="BS25" s="430"/>
      <c r="BT25" s="430"/>
      <c r="BU25" s="431"/>
      <c r="BV25" s="429">
        <v>288951</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178</v>
      </c>
      <c r="F26" s="496"/>
      <c r="G26" s="496"/>
      <c r="H26" s="496"/>
      <c r="I26" s="496"/>
      <c r="J26" s="496"/>
      <c r="K26" s="497"/>
      <c r="L26" s="517">
        <v>1</v>
      </c>
      <c r="M26" s="518"/>
      <c r="N26" s="518"/>
      <c r="O26" s="518"/>
      <c r="P26" s="557"/>
      <c r="Q26" s="517">
        <v>5225</v>
      </c>
      <c r="R26" s="518"/>
      <c r="S26" s="518"/>
      <c r="T26" s="518"/>
      <c r="U26" s="518"/>
      <c r="V26" s="557"/>
      <c r="W26" s="616"/>
      <c r="X26" s="604"/>
      <c r="Y26" s="605"/>
      <c r="Z26" s="516" t="s">
        <v>179</v>
      </c>
      <c r="AA26" s="626"/>
      <c r="AB26" s="626"/>
      <c r="AC26" s="626"/>
      <c r="AD26" s="626"/>
      <c r="AE26" s="626"/>
      <c r="AF26" s="626"/>
      <c r="AG26" s="627"/>
      <c r="AH26" s="517">
        <v>1</v>
      </c>
      <c r="AI26" s="518"/>
      <c r="AJ26" s="518"/>
      <c r="AK26" s="518"/>
      <c r="AL26" s="557"/>
      <c r="AM26" s="517" t="s">
        <v>180</v>
      </c>
      <c r="AN26" s="518"/>
      <c r="AO26" s="518"/>
      <c r="AP26" s="518"/>
      <c r="AQ26" s="518"/>
      <c r="AR26" s="557"/>
      <c r="AS26" s="517" t="s">
        <v>180</v>
      </c>
      <c r="AT26" s="518"/>
      <c r="AU26" s="518"/>
      <c r="AV26" s="518"/>
      <c r="AW26" s="518"/>
      <c r="AX26" s="519"/>
      <c r="AY26" s="469" t="s">
        <v>181</v>
      </c>
      <c r="AZ26" s="470"/>
      <c r="BA26" s="470"/>
      <c r="BB26" s="470"/>
      <c r="BC26" s="470"/>
      <c r="BD26" s="470"/>
      <c r="BE26" s="470"/>
      <c r="BF26" s="470"/>
      <c r="BG26" s="470"/>
      <c r="BH26" s="470"/>
      <c r="BI26" s="470"/>
      <c r="BJ26" s="470"/>
      <c r="BK26" s="470"/>
      <c r="BL26" s="470"/>
      <c r="BM26" s="471"/>
      <c r="BN26" s="466" t="s">
        <v>146</v>
      </c>
      <c r="BO26" s="467"/>
      <c r="BP26" s="467"/>
      <c r="BQ26" s="467"/>
      <c r="BR26" s="467"/>
      <c r="BS26" s="467"/>
      <c r="BT26" s="467"/>
      <c r="BU26" s="468"/>
      <c r="BV26" s="466" t="s">
        <v>146</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182</v>
      </c>
      <c r="F27" s="496"/>
      <c r="G27" s="496"/>
      <c r="H27" s="496"/>
      <c r="I27" s="496"/>
      <c r="J27" s="496"/>
      <c r="K27" s="497"/>
      <c r="L27" s="517">
        <v>1</v>
      </c>
      <c r="M27" s="518"/>
      <c r="N27" s="518"/>
      <c r="O27" s="518"/>
      <c r="P27" s="557"/>
      <c r="Q27" s="517">
        <v>2690</v>
      </c>
      <c r="R27" s="518"/>
      <c r="S27" s="518"/>
      <c r="T27" s="518"/>
      <c r="U27" s="518"/>
      <c r="V27" s="557"/>
      <c r="W27" s="616"/>
      <c r="X27" s="604"/>
      <c r="Y27" s="605"/>
      <c r="Z27" s="516" t="s">
        <v>183</v>
      </c>
      <c r="AA27" s="496"/>
      <c r="AB27" s="496"/>
      <c r="AC27" s="496"/>
      <c r="AD27" s="496"/>
      <c r="AE27" s="496"/>
      <c r="AF27" s="496"/>
      <c r="AG27" s="497"/>
      <c r="AH27" s="517" t="s">
        <v>146</v>
      </c>
      <c r="AI27" s="518"/>
      <c r="AJ27" s="518"/>
      <c r="AK27" s="518"/>
      <c r="AL27" s="557"/>
      <c r="AM27" s="517" t="s">
        <v>146</v>
      </c>
      <c r="AN27" s="518"/>
      <c r="AO27" s="518"/>
      <c r="AP27" s="518"/>
      <c r="AQ27" s="518"/>
      <c r="AR27" s="557"/>
      <c r="AS27" s="517" t="s">
        <v>146</v>
      </c>
      <c r="AT27" s="518"/>
      <c r="AU27" s="518"/>
      <c r="AV27" s="518"/>
      <c r="AW27" s="518"/>
      <c r="AX27" s="519"/>
      <c r="AY27" s="558" t="s">
        <v>184</v>
      </c>
      <c r="AZ27" s="559"/>
      <c r="BA27" s="559"/>
      <c r="BB27" s="559"/>
      <c r="BC27" s="559"/>
      <c r="BD27" s="559"/>
      <c r="BE27" s="559"/>
      <c r="BF27" s="559"/>
      <c r="BG27" s="559"/>
      <c r="BH27" s="559"/>
      <c r="BI27" s="559"/>
      <c r="BJ27" s="559"/>
      <c r="BK27" s="559"/>
      <c r="BL27" s="559"/>
      <c r="BM27" s="560"/>
      <c r="BN27" s="639">
        <v>1300</v>
      </c>
      <c r="BO27" s="640"/>
      <c r="BP27" s="640"/>
      <c r="BQ27" s="640"/>
      <c r="BR27" s="640"/>
      <c r="BS27" s="640"/>
      <c r="BT27" s="640"/>
      <c r="BU27" s="641"/>
      <c r="BV27" s="639">
        <v>1300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185</v>
      </c>
      <c r="F28" s="496"/>
      <c r="G28" s="496"/>
      <c r="H28" s="496"/>
      <c r="I28" s="496"/>
      <c r="J28" s="496"/>
      <c r="K28" s="497"/>
      <c r="L28" s="517">
        <v>1</v>
      </c>
      <c r="M28" s="518"/>
      <c r="N28" s="518"/>
      <c r="O28" s="518"/>
      <c r="P28" s="557"/>
      <c r="Q28" s="517">
        <v>2240</v>
      </c>
      <c r="R28" s="518"/>
      <c r="S28" s="518"/>
      <c r="T28" s="518"/>
      <c r="U28" s="518"/>
      <c r="V28" s="557"/>
      <c r="W28" s="616"/>
      <c r="X28" s="604"/>
      <c r="Y28" s="605"/>
      <c r="Z28" s="516" t="s">
        <v>186</v>
      </c>
      <c r="AA28" s="496"/>
      <c r="AB28" s="496"/>
      <c r="AC28" s="496"/>
      <c r="AD28" s="496"/>
      <c r="AE28" s="496"/>
      <c r="AF28" s="496"/>
      <c r="AG28" s="497"/>
      <c r="AH28" s="517" t="s">
        <v>146</v>
      </c>
      <c r="AI28" s="518"/>
      <c r="AJ28" s="518"/>
      <c r="AK28" s="518"/>
      <c r="AL28" s="557"/>
      <c r="AM28" s="517" t="s">
        <v>146</v>
      </c>
      <c r="AN28" s="518"/>
      <c r="AO28" s="518"/>
      <c r="AP28" s="518"/>
      <c r="AQ28" s="518"/>
      <c r="AR28" s="557"/>
      <c r="AS28" s="517" t="s">
        <v>146</v>
      </c>
      <c r="AT28" s="518"/>
      <c r="AU28" s="518"/>
      <c r="AV28" s="518"/>
      <c r="AW28" s="518"/>
      <c r="AX28" s="519"/>
      <c r="AY28" s="642" t="s">
        <v>187</v>
      </c>
      <c r="AZ28" s="643"/>
      <c r="BA28" s="643"/>
      <c r="BB28" s="644"/>
      <c r="BC28" s="426" t="s">
        <v>48</v>
      </c>
      <c r="BD28" s="427"/>
      <c r="BE28" s="427"/>
      <c r="BF28" s="427"/>
      <c r="BG28" s="427"/>
      <c r="BH28" s="427"/>
      <c r="BI28" s="427"/>
      <c r="BJ28" s="427"/>
      <c r="BK28" s="427"/>
      <c r="BL28" s="427"/>
      <c r="BM28" s="428"/>
      <c r="BN28" s="429">
        <v>715212</v>
      </c>
      <c r="BO28" s="430"/>
      <c r="BP28" s="430"/>
      <c r="BQ28" s="430"/>
      <c r="BR28" s="430"/>
      <c r="BS28" s="430"/>
      <c r="BT28" s="430"/>
      <c r="BU28" s="431"/>
      <c r="BV28" s="429">
        <v>719961</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188</v>
      </c>
      <c r="F29" s="496"/>
      <c r="G29" s="496"/>
      <c r="H29" s="496"/>
      <c r="I29" s="496"/>
      <c r="J29" s="496"/>
      <c r="K29" s="497"/>
      <c r="L29" s="517">
        <v>6</v>
      </c>
      <c r="M29" s="518"/>
      <c r="N29" s="518"/>
      <c r="O29" s="518"/>
      <c r="P29" s="557"/>
      <c r="Q29" s="517">
        <v>2140</v>
      </c>
      <c r="R29" s="518"/>
      <c r="S29" s="518"/>
      <c r="T29" s="518"/>
      <c r="U29" s="518"/>
      <c r="V29" s="557"/>
      <c r="W29" s="617"/>
      <c r="X29" s="618"/>
      <c r="Y29" s="619"/>
      <c r="Z29" s="516" t="s">
        <v>189</v>
      </c>
      <c r="AA29" s="496"/>
      <c r="AB29" s="496"/>
      <c r="AC29" s="496"/>
      <c r="AD29" s="496"/>
      <c r="AE29" s="496"/>
      <c r="AF29" s="496"/>
      <c r="AG29" s="497"/>
      <c r="AH29" s="517">
        <v>42</v>
      </c>
      <c r="AI29" s="518"/>
      <c r="AJ29" s="518"/>
      <c r="AK29" s="518"/>
      <c r="AL29" s="557"/>
      <c r="AM29" s="517">
        <v>118566</v>
      </c>
      <c r="AN29" s="518"/>
      <c r="AO29" s="518"/>
      <c r="AP29" s="518"/>
      <c r="AQ29" s="518"/>
      <c r="AR29" s="557"/>
      <c r="AS29" s="517">
        <v>2823</v>
      </c>
      <c r="AT29" s="518"/>
      <c r="AU29" s="518"/>
      <c r="AV29" s="518"/>
      <c r="AW29" s="518"/>
      <c r="AX29" s="519"/>
      <c r="AY29" s="645"/>
      <c r="AZ29" s="646"/>
      <c r="BA29" s="646"/>
      <c r="BB29" s="647"/>
      <c r="BC29" s="500" t="s">
        <v>190</v>
      </c>
      <c r="BD29" s="501"/>
      <c r="BE29" s="501"/>
      <c r="BF29" s="501"/>
      <c r="BG29" s="501"/>
      <c r="BH29" s="501"/>
      <c r="BI29" s="501"/>
      <c r="BJ29" s="501"/>
      <c r="BK29" s="501"/>
      <c r="BL29" s="501"/>
      <c r="BM29" s="502"/>
      <c r="BN29" s="466">
        <v>303104</v>
      </c>
      <c r="BO29" s="467"/>
      <c r="BP29" s="467"/>
      <c r="BQ29" s="467"/>
      <c r="BR29" s="467"/>
      <c r="BS29" s="467"/>
      <c r="BT29" s="467"/>
      <c r="BU29" s="468"/>
      <c r="BV29" s="466">
        <v>276712</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191</v>
      </c>
      <c r="X30" s="624"/>
      <c r="Y30" s="624"/>
      <c r="Z30" s="624"/>
      <c r="AA30" s="624"/>
      <c r="AB30" s="624"/>
      <c r="AC30" s="624"/>
      <c r="AD30" s="624"/>
      <c r="AE30" s="624"/>
      <c r="AF30" s="624"/>
      <c r="AG30" s="625"/>
      <c r="AH30" s="582">
        <v>95.7</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817985</v>
      </c>
      <c r="BO30" s="640"/>
      <c r="BP30" s="640"/>
      <c r="BQ30" s="640"/>
      <c r="BR30" s="640"/>
      <c r="BS30" s="640"/>
      <c r="BT30" s="640"/>
      <c r="BU30" s="641"/>
      <c r="BV30" s="639">
        <v>839085</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198</v>
      </c>
      <c r="D33" s="490"/>
      <c r="E33" s="455" t="s">
        <v>199</v>
      </c>
      <c r="F33" s="455"/>
      <c r="G33" s="455"/>
      <c r="H33" s="455"/>
      <c r="I33" s="455"/>
      <c r="J33" s="455"/>
      <c r="K33" s="455"/>
      <c r="L33" s="455"/>
      <c r="M33" s="455"/>
      <c r="N33" s="455"/>
      <c r="O33" s="455"/>
      <c r="P33" s="455"/>
      <c r="Q33" s="455"/>
      <c r="R33" s="455"/>
      <c r="S33" s="455"/>
      <c r="T33" s="215"/>
      <c r="U33" s="490" t="s">
        <v>198</v>
      </c>
      <c r="V33" s="490"/>
      <c r="W33" s="455" t="s">
        <v>199</v>
      </c>
      <c r="X33" s="455"/>
      <c r="Y33" s="455"/>
      <c r="Z33" s="455"/>
      <c r="AA33" s="455"/>
      <c r="AB33" s="455"/>
      <c r="AC33" s="455"/>
      <c r="AD33" s="455"/>
      <c r="AE33" s="455"/>
      <c r="AF33" s="455"/>
      <c r="AG33" s="455"/>
      <c r="AH33" s="455"/>
      <c r="AI33" s="455"/>
      <c r="AJ33" s="455"/>
      <c r="AK33" s="455"/>
      <c r="AL33" s="215"/>
      <c r="AM33" s="490" t="s">
        <v>198</v>
      </c>
      <c r="AN33" s="490"/>
      <c r="AO33" s="455" t="s">
        <v>199</v>
      </c>
      <c r="AP33" s="455"/>
      <c r="AQ33" s="455"/>
      <c r="AR33" s="455"/>
      <c r="AS33" s="455"/>
      <c r="AT33" s="455"/>
      <c r="AU33" s="455"/>
      <c r="AV33" s="455"/>
      <c r="AW33" s="455"/>
      <c r="AX33" s="455"/>
      <c r="AY33" s="455"/>
      <c r="AZ33" s="455"/>
      <c r="BA33" s="455"/>
      <c r="BB33" s="455"/>
      <c r="BC33" s="455"/>
      <c r="BD33" s="216"/>
      <c r="BE33" s="455" t="s">
        <v>200</v>
      </c>
      <c r="BF33" s="455"/>
      <c r="BG33" s="455" t="s">
        <v>201</v>
      </c>
      <c r="BH33" s="455"/>
      <c r="BI33" s="455"/>
      <c r="BJ33" s="455"/>
      <c r="BK33" s="455"/>
      <c r="BL33" s="455"/>
      <c r="BM33" s="455"/>
      <c r="BN33" s="455"/>
      <c r="BO33" s="455"/>
      <c r="BP33" s="455"/>
      <c r="BQ33" s="455"/>
      <c r="BR33" s="455"/>
      <c r="BS33" s="455"/>
      <c r="BT33" s="455"/>
      <c r="BU33" s="455"/>
      <c r="BV33" s="216"/>
      <c r="BW33" s="490" t="s">
        <v>200</v>
      </c>
      <c r="BX33" s="490"/>
      <c r="BY33" s="455" t="s">
        <v>202</v>
      </c>
      <c r="BZ33" s="455"/>
      <c r="CA33" s="455"/>
      <c r="CB33" s="455"/>
      <c r="CC33" s="455"/>
      <c r="CD33" s="455"/>
      <c r="CE33" s="455"/>
      <c r="CF33" s="455"/>
      <c r="CG33" s="455"/>
      <c r="CH33" s="455"/>
      <c r="CI33" s="455"/>
      <c r="CJ33" s="455"/>
      <c r="CK33" s="455"/>
      <c r="CL33" s="455"/>
      <c r="CM33" s="455"/>
      <c r="CN33" s="215"/>
      <c r="CO33" s="490" t="s">
        <v>198</v>
      </c>
      <c r="CP33" s="490"/>
      <c r="CQ33" s="455" t="s">
        <v>203</v>
      </c>
      <c r="CR33" s="455"/>
      <c r="CS33" s="455"/>
      <c r="CT33" s="455"/>
      <c r="CU33" s="455"/>
      <c r="CV33" s="455"/>
      <c r="CW33" s="455"/>
      <c r="CX33" s="455"/>
      <c r="CY33" s="455"/>
      <c r="CZ33" s="455"/>
      <c r="DA33" s="455"/>
      <c r="DB33" s="455"/>
      <c r="DC33" s="455"/>
      <c r="DD33" s="455"/>
      <c r="DE33" s="455"/>
      <c r="DF33" s="215"/>
      <c r="DG33" s="651" t="s">
        <v>204</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5</v>
      </c>
      <c r="BF34" s="652"/>
      <c r="BG34" s="653" t="str">
        <f>IF('各会計、関係団体の財政状況及び健全化判断比率'!B31="","",'各会計、関係団体の財政状況及び健全化判断比率'!B31)</f>
        <v>簡易水道事業特別会計</v>
      </c>
      <c r="BH34" s="653"/>
      <c r="BI34" s="653"/>
      <c r="BJ34" s="653"/>
      <c r="BK34" s="653"/>
      <c r="BL34" s="653"/>
      <c r="BM34" s="653"/>
      <c r="BN34" s="653"/>
      <c r="BO34" s="653"/>
      <c r="BP34" s="653"/>
      <c r="BQ34" s="653"/>
      <c r="BR34" s="653"/>
      <c r="BS34" s="653"/>
      <c r="BT34" s="653"/>
      <c r="BU34" s="653"/>
      <c r="BV34" s="213"/>
      <c r="BW34" s="652">
        <f>IF(BY34="","",MAX(C34:D43,U34:V43,AM34:AN43,BE34:BF43)+1)</f>
        <v>7</v>
      </c>
      <c r="BX34" s="652"/>
      <c r="BY34" s="653" t="str">
        <f>IF('各会計、関係団体の財政状況及び健全化判断比率'!B68="","",'各会計、関係団体の財政状況及び健全化判断比率'!B68)</f>
        <v>一部事務組合下北医療センター</v>
      </c>
      <c r="BZ34" s="653"/>
      <c r="CA34" s="653"/>
      <c r="CB34" s="653"/>
      <c r="CC34" s="653"/>
      <c r="CD34" s="653"/>
      <c r="CE34" s="653"/>
      <c r="CF34" s="653"/>
      <c r="CG34" s="653"/>
      <c r="CH34" s="653"/>
      <c r="CI34" s="653"/>
      <c r="CJ34" s="653"/>
      <c r="CK34" s="653"/>
      <c r="CL34" s="653"/>
      <c r="CM34" s="653"/>
      <c r="CN34" s="213"/>
      <c r="CO34" s="652">
        <f>IF(CQ34="","",MAX(C34:D43,U34:V43,AM34:AN43,BE34:BF43,BW34:BX43)+1)</f>
        <v>14</v>
      </c>
      <c r="CP34" s="652"/>
      <c r="CQ34" s="653" t="str">
        <f>IF('各会計、関係団体の財政状況及び健全化判断比率'!BS7="","",'各会計、関係団体の財政状況及び健全化判断比率'!BS7)</f>
        <v>佐井定期観光株式会社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6</v>
      </c>
      <c r="BF35" s="652"/>
      <c r="BG35" s="653" t="str">
        <f>IF('各会計、関係団体の財政状況及び健全化判断比率'!B32="","",'各会計、関係団体の財政状況及び健全化判断比率'!B32)</f>
        <v>下水道事業特別会計</v>
      </c>
      <c r="BH35" s="653"/>
      <c r="BI35" s="653"/>
      <c r="BJ35" s="653"/>
      <c r="BK35" s="653"/>
      <c r="BL35" s="653"/>
      <c r="BM35" s="653"/>
      <c r="BN35" s="653"/>
      <c r="BO35" s="653"/>
      <c r="BP35" s="653"/>
      <c r="BQ35" s="653"/>
      <c r="BR35" s="653"/>
      <c r="BS35" s="653"/>
      <c r="BT35" s="653"/>
      <c r="BU35" s="653"/>
      <c r="BV35" s="213"/>
      <c r="BW35" s="652">
        <f t="shared" ref="BW35:BW43" si="2">IF(BY35="","",BW34+1)</f>
        <v>8</v>
      </c>
      <c r="BX35" s="652"/>
      <c r="BY35" s="653" t="str">
        <f>IF('各会計、関係団体の財政状況及び健全化判断比率'!B69="","",'各会計、関係団体の財政状況及び健全化判断比率'!B69)</f>
        <v>下北地域広域行政事務組合</v>
      </c>
      <c r="BZ35" s="653"/>
      <c r="CA35" s="653"/>
      <c r="CB35" s="653"/>
      <c r="CC35" s="653"/>
      <c r="CD35" s="653"/>
      <c r="CE35" s="653"/>
      <c r="CF35" s="653"/>
      <c r="CG35" s="653"/>
      <c r="CH35" s="653"/>
      <c r="CI35" s="653"/>
      <c r="CJ35" s="653"/>
      <c r="CK35" s="653"/>
      <c r="CL35" s="653"/>
      <c r="CM35" s="653"/>
      <c r="CN35" s="213"/>
      <c r="CO35" s="652">
        <f t="shared" ref="CO35:CO43" si="3">IF(CQ35="","",CO34+1)</f>
        <v>15</v>
      </c>
      <c r="CP35" s="652"/>
      <c r="CQ35" s="653" t="str">
        <f>IF('各会計、関係団体の財政状況及び健全化判断比率'!BS8="","",'各会計、関係団体の財政状況及び健全化判断比率'!BS8)</f>
        <v>シィライン株式会社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9</v>
      </c>
      <c r="BX36" s="652"/>
      <c r="BY36" s="653" t="str">
        <f>IF('各会計、関係団体の財政状況及び健全化判断比率'!B70="","",'各会計、関係団体の財政状況及び健全化判断比率'!B70)</f>
        <v>青森県後期高齢者医療広域連合（一般会計分）</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10</v>
      </c>
      <c r="BX37" s="652"/>
      <c r="BY37" s="653" t="str">
        <f>IF('各会計、関係団体の財政状況及び健全化判断比率'!B71="","",'各会計、関係団体の財政状況及び健全化判断比率'!B71)</f>
        <v>青森県後期高齢者医療広域連合（特別会計分）</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11</v>
      </c>
      <c r="BX38" s="652"/>
      <c r="BY38" s="653" t="str">
        <f>IF('各会計、関係団体の財政状況及び健全化判断比率'!B72="","",'各会計、関係団体の財政状況及び健全化判断比率'!B72)</f>
        <v>青森県市町村総合事務組合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12</v>
      </c>
      <c r="BX39" s="652"/>
      <c r="BY39" s="653" t="str">
        <f>IF('各会計、関係団体の財政状況及び健全化判断比率'!B73="","",'各会計、関係団体の財政状況及び健全化判断比率'!B73)</f>
        <v>青森県交通災害共済組合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13</v>
      </c>
      <c r="BX40" s="652"/>
      <c r="BY40" s="653" t="str">
        <f>IF('各会計、関係団体の財政状況及び健全化判断比率'!B74="","",'各会計、関係団体の財政状況及び健全化判断比率'!B74)</f>
        <v>青森県市町村職員退職手当組合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i4z936DzQCInd1XWSYoyVxwkDkvrb9CQe2eflxZfIznituw2DlnvDm5HvkEbHQAoQZOKdtMv7LHEfixtC44jg==" saltValue="YoMEqe4kI7sZ7histRvGl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4" zoomScale="55" zoomScaleNormal="55" zoomScaleSheetLayoutView="100" workbookViewId="0">
      <selection activeCell="L19" sqref="L19:V1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51" t="s">
        <v>566</v>
      </c>
      <c r="D34" s="1251"/>
      <c r="E34" s="1252"/>
      <c r="F34" s="32">
        <v>4.3</v>
      </c>
      <c r="G34" s="33">
        <v>4.1500000000000004</v>
      </c>
      <c r="H34" s="33">
        <v>3.7</v>
      </c>
      <c r="I34" s="33">
        <v>3.34</v>
      </c>
      <c r="J34" s="34">
        <v>3.97</v>
      </c>
      <c r="K34" s="22"/>
      <c r="L34" s="22"/>
      <c r="M34" s="22"/>
      <c r="N34" s="22"/>
      <c r="O34" s="22"/>
      <c r="P34" s="22"/>
    </row>
    <row r="35" spans="1:16" ht="39" customHeight="1" x14ac:dyDescent="0.15">
      <c r="A35" s="22"/>
      <c r="B35" s="35"/>
      <c r="C35" s="1245" t="s">
        <v>567</v>
      </c>
      <c r="D35" s="1246"/>
      <c r="E35" s="1247"/>
      <c r="F35" s="36" t="s">
        <v>568</v>
      </c>
      <c r="G35" s="37" t="s">
        <v>569</v>
      </c>
      <c r="H35" s="37">
        <v>0</v>
      </c>
      <c r="I35" s="37">
        <v>0.96</v>
      </c>
      <c r="J35" s="38">
        <v>0.77</v>
      </c>
      <c r="K35" s="22"/>
      <c r="L35" s="22"/>
      <c r="M35" s="22"/>
      <c r="N35" s="22"/>
      <c r="O35" s="22"/>
      <c r="P35" s="22"/>
    </row>
    <row r="36" spans="1:16" ht="39" customHeight="1" x14ac:dyDescent="0.15">
      <c r="A36" s="22"/>
      <c r="B36" s="35"/>
      <c r="C36" s="1245" t="s">
        <v>570</v>
      </c>
      <c r="D36" s="1246"/>
      <c r="E36" s="1247"/>
      <c r="F36" s="36">
        <v>0.91</v>
      </c>
      <c r="G36" s="37">
        <v>0.28000000000000003</v>
      </c>
      <c r="H36" s="37">
        <v>0.25</v>
      </c>
      <c r="I36" s="37">
        <v>0</v>
      </c>
      <c r="J36" s="38">
        <v>0</v>
      </c>
      <c r="K36" s="22"/>
      <c r="L36" s="22"/>
      <c r="M36" s="22"/>
      <c r="N36" s="22"/>
      <c r="O36" s="22"/>
      <c r="P36" s="22"/>
    </row>
    <row r="37" spans="1:16" ht="39" customHeight="1" x14ac:dyDescent="0.15">
      <c r="A37" s="22"/>
      <c r="B37" s="35"/>
      <c r="C37" s="1245" t="s">
        <v>571</v>
      </c>
      <c r="D37" s="1246"/>
      <c r="E37" s="1247"/>
      <c r="F37" s="36">
        <v>0</v>
      </c>
      <c r="G37" s="37">
        <v>0</v>
      </c>
      <c r="H37" s="37">
        <v>0</v>
      </c>
      <c r="I37" s="37">
        <v>0</v>
      </c>
      <c r="J37" s="38">
        <v>0</v>
      </c>
      <c r="K37" s="22"/>
      <c r="L37" s="22"/>
      <c r="M37" s="22"/>
      <c r="N37" s="22"/>
      <c r="O37" s="22"/>
      <c r="P37" s="22"/>
    </row>
    <row r="38" spans="1:16" ht="39" customHeight="1" x14ac:dyDescent="0.15">
      <c r="A38" s="22"/>
      <c r="B38" s="35"/>
      <c r="C38" s="1245" t="s">
        <v>572</v>
      </c>
      <c r="D38" s="1246"/>
      <c r="E38" s="1247"/>
      <c r="F38" s="36">
        <v>0</v>
      </c>
      <c r="G38" s="37">
        <v>0</v>
      </c>
      <c r="H38" s="37">
        <v>0</v>
      </c>
      <c r="I38" s="37">
        <v>0</v>
      </c>
      <c r="J38" s="38">
        <v>0</v>
      </c>
      <c r="K38" s="22"/>
      <c r="L38" s="22"/>
      <c r="M38" s="22"/>
      <c r="N38" s="22"/>
      <c r="O38" s="22"/>
      <c r="P38" s="22"/>
    </row>
    <row r="39" spans="1:16" ht="39" customHeight="1" x14ac:dyDescent="0.15">
      <c r="A39" s="22"/>
      <c r="B39" s="35"/>
      <c r="C39" s="1245" t="s">
        <v>573</v>
      </c>
      <c r="D39" s="1246"/>
      <c r="E39" s="1247"/>
      <c r="F39" s="36">
        <v>0</v>
      </c>
      <c r="G39" s="37">
        <v>0</v>
      </c>
      <c r="H39" s="37">
        <v>0</v>
      </c>
      <c r="I39" s="37">
        <v>0</v>
      </c>
      <c r="J39" s="38">
        <v>0</v>
      </c>
      <c r="K39" s="22"/>
      <c r="L39" s="22"/>
      <c r="M39" s="22"/>
      <c r="N39" s="22"/>
      <c r="O39" s="22"/>
      <c r="P39" s="22"/>
    </row>
    <row r="40" spans="1:16" ht="39" customHeight="1" x14ac:dyDescent="0.15">
      <c r="A40" s="22"/>
      <c r="B40" s="35"/>
      <c r="C40" s="1245"/>
      <c r="D40" s="1246"/>
      <c r="E40" s="1247"/>
      <c r="F40" s="36"/>
      <c r="G40" s="37"/>
      <c r="H40" s="37"/>
      <c r="I40" s="37"/>
      <c r="J40" s="38"/>
      <c r="K40" s="22"/>
      <c r="L40" s="22"/>
      <c r="M40" s="22"/>
      <c r="N40" s="22"/>
      <c r="O40" s="22"/>
      <c r="P40" s="22"/>
    </row>
    <row r="41" spans="1:16" ht="39" customHeight="1" x14ac:dyDescent="0.15">
      <c r="A41" s="22"/>
      <c r="B41" s="35"/>
      <c r="C41" s="1245"/>
      <c r="D41" s="1246"/>
      <c r="E41" s="1247"/>
      <c r="F41" s="36"/>
      <c r="G41" s="37"/>
      <c r="H41" s="37"/>
      <c r="I41" s="37"/>
      <c r="J41" s="38"/>
      <c r="K41" s="22"/>
      <c r="L41" s="22"/>
      <c r="M41" s="22"/>
      <c r="N41" s="22"/>
      <c r="O41" s="22"/>
      <c r="P41" s="22"/>
    </row>
    <row r="42" spans="1:16" ht="39" customHeight="1" x14ac:dyDescent="0.15">
      <c r="A42" s="22"/>
      <c r="B42" s="39"/>
      <c r="C42" s="1245" t="s">
        <v>574</v>
      </c>
      <c r="D42" s="1246"/>
      <c r="E42" s="1247"/>
      <c r="F42" s="36" t="s">
        <v>519</v>
      </c>
      <c r="G42" s="37" t="s">
        <v>519</v>
      </c>
      <c r="H42" s="37" t="s">
        <v>519</v>
      </c>
      <c r="I42" s="37" t="s">
        <v>519</v>
      </c>
      <c r="J42" s="38" t="s">
        <v>519</v>
      </c>
      <c r="K42" s="22"/>
      <c r="L42" s="22"/>
      <c r="M42" s="22"/>
      <c r="N42" s="22"/>
      <c r="O42" s="22"/>
      <c r="P42" s="22"/>
    </row>
    <row r="43" spans="1:16" ht="39" customHeight="1" thickBot="1" x14ac:dyDescent="0.2">
      <c r="A43" s="22"/>
      <c r="B43" s="40"/>
      <c r="C43" s="1248" t="s">
        <v>575</v>
      </c>
      <c r="D43" s="1249"/>
      <c r="E43" s="1250"/>
      <c r="F43" s="41" t="s">
        <v>519</v>
      </c>
      <c r="G43" s="42" t="s">
        <v>519</v>
      </c>
      <c r="H43" s="42" t="s">
        <v>519</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pfqHPYTfHAQSCaQExCTHJr4DPf8BiRnqqJaVMp3BbF0zsRBpkQFwsLj82XGNCKAeZzpnT5gw9zvuNfvluvCkg==" saltValue="u5vcqTEd3O8Tvxq7tsG3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1" zoomScale="55" zoomScaleNormal="55" zoomScaleSheetLayoutView="55" workbookViewId="0">
      <selection activeCell="L19" sqref="L19:V1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53" t="s">
        <v>11</v>
      </c>
      <c r="C45" s="1254"/>
      <c r="D45" s="58"/>
      <c r="E45" s="1259" t="s">
        <v>12</v>
      </c>
      <c r="F45" s="1259"/>
      <c r="G45" s="1259"/>
      <c r="H45" s="1259"/>
      <c r="I45" s="1259"/>
      <c r="J45" s="1260"/>
      <c r="K45" s="59">
        <v>315</v>
      </c>
      <c r="L45" s="60">
        <v>285</v>
      </c>
      <c r="M45" s="60">
        <v>258</v>
      </c>
      <c r="N45" s="60">
        <v>231</v>
      </c>
      <c r="O45" s="61">
        <v>204</v>
      </c>
      <c r="P45" s="48"/>
      <c r="Q45" s="48"/>
      <c r="R45" s="48"/>
      <c r="S45" s="48"/>
      <c r="T45" s="48"/>
      <c r="U45" s="48"/>
    </row>
    <row r="46" spans="1:21" ht="30.75" customHeight="1" x14ac:dyDescent="0.15">
      <c r="A46" s="48"/>
      <c r="B46" s="1255"/>
      <c r="C46" s="1256"/>
      <c r="D46" s="62"/>
      <c r="E46" s="1261" t="s">
        <v>13</v>
      </c>
      <c r="F46" s="1261"/>
      <c r="G46" s="1261"/>
      <c r="H46" s="1261"/>
      <c r="I46" s="1261"/>
      <c r="J46" s="1262"/>
      <c r="K46" s="63" t="s">
        <v>519</v>
      </c>
      <c r="L46" s="64" t="s">
        <v>519</v>
      </c>
      <c r="M46" s="64" t="s">
        <v>519</v>
      </c>
      <c r="N46" s="64" t="s">
        <v>519</v>
      </c>
      <c r="O46" s="65" t="s">
        <v>519</v>
      </c>
      <c r="P46" s="48"/>
      <c r="Q46" s="48"/>
      <c r="R46" s="48"/>
      <c r="S46" s="48"/>
      <c r="T46" s="48"/>
      <c r="U46" s="48"/>
    </row>
    <row r="47" spans="1:21" ht="30.75" customHeight="1" x14ac:dyDescent="0.15">
      <c r="A47" s="48"/>
      <c r="B47" s="1255"/>
      <c r="C47" s="1256"/>
      <c r="D47" s="62"/>
      <c r="E47" s="1261" t="s">
        <v>14</v>
      </c>
      <c r="F47" s="1261"/>
      <c r="G47" s="1261"/>
      <c r="H47" s="1261"/>
      <c r="I47" s="1261"/>
      <c r="J47" s="1262"/>
      <c r="K47" s="63" t="s">
        <v>519</v>
      </c>
      <c r="L47" s="64" t="s">
        <v>519</v>
      </c>
      <c r="M47" s="64" t="s">
        <v>519</v>
      </c>
      <c r="N47" s="64" t="s">
        <v>519</v>
      </c>
      <c r="O47" s="65" t="s">
        <v>519</v>
      </c>
      <c r="P47" s="48"/>
      <c r="Q47" s="48"/>
      <c r="R47" s="48"/>
      <c r="S47" s="48"/>
      <c r="T47" s="48"/>
      <c r="U47" s="48"/>
    </row>
    <row r="48" spans="1:21" ht="30.75" customHeight="1" x14ac:dyDescent="0.15">
      <c r="A48" s="48"/>
      <c r="B48" s="1255"/>
      <c r="C48" s="1256"/>
      <c r="D48" s="62"/>
      <c r="E48" s="1261" t="s">
        <v>15</v>
      </c>
      <c r="F48" s="1261"/>
      <c r="G48" s="1261"/>
      <c r="H48" s="1261"/>
      <c r="I48" s="1261"/>
      <c r="J48" s="1262"/>
      <c r="K48" s="63">
        <v>107</v>
      </c>
      <c r="L48" s="64">
        <v>107</v>
      </c>
      <c r="M48" s="64">
        <v>116</v>
      </c>
      <c r="N48" s="64">
        <v>121</v>
      </c>
      <c r="O48" s="65">
        <v>117</v>
      </c>
      <c r="P48" s="48"/>
      <c r="Q48" s="48"/>
      <c r="R48" s="48"/>
      <c r="S48" s="48"/>
      <c r="T48" s="48"/>
      <c r="U48" s="48"/>
    </row>
    <row r="49" spans="1:21" ht="30.75" customHeight="1" x14ac:dyDescent="0.15">
      <c r="A49" s="48"/>
      <c r="B49" s="1255"/>
      <c r="C49" s="1256"/>
      <c r="D49" s="62"/>
      <c r="E49" s="1261" t="s">
        <v>16</v>
      </c>
      <c r="F49" s="1261"/>
      <c r="G49" s="1261"/>
      <c r="H49" s="1261"/>
      <c r="I49" s="1261"/>
      <c r="J49" s="1262"/>
      <c r="K49" s="63">
        <v>36</v>
      </c>
      <c r="L49" s="64">
        <v>45</v>
      </c>
      <c r="M49" s="64">
        <v>44</v>
      </c>
      <c r="N49" s="64">
        <v>45</v>
      </c>
      <c r="O49" s="65">
        <v>28</v>
      </c>
      <c r="P49" s="48"/>
      <c r="Q49" s="48"/>
      <c r="R49" s="48"/>
      <c r="S49" s="48"/>
      <c r="T49" s="48"/>
      <c r="U49" s="48"/>
    </row>
    <row r="50" spans="1:21" ht="30.75" customHeight="1" x14ac:dyDescent="0.15">
      <c r="A50" s="48"/>
      <c r="B50" s="1255"/>
      <c r="C50" s="1256"/>
      <c r="D50" s="62"/>
      <c r="E50" s="1261" t="s">
        <v>17</v>
      </c>
      <c r="F50" s="1261"/>
      <c r="G50" s="1261"/>
      <c r="H50" s="1261"/>
      <c r="I50" s="1261"/>
      <c r="J50" s="1262"/>
      <c r="K50" s="63" t="s">
        <v>519</v>
      </c>
      <c r="L50" s="64" t="s">
        <v>519</v>
      </c>
      <c r="M50" s="64" t="s">
        <v>519</v>
      </c>
      <c r="N50" s="64" t="s">
        <v>519</v>
      </c>
      <c r="O50" s="65" t="s">
        <v>519</v>
      </c>
      <c r="P50" s="48"/>
      <c r="Q50" s="48"/>
      <c r="R50" s="48"/>
      <c r="S50" s="48"/>
      <c r="T50" s="48"/>
      <c r="U50" s="48"/>
    </row>
    <row r="51" spans="1:21" ht="30.75" customHeight="1" x14ac:dyDescent="0.15">
      <c r="A51" s="48"/>
      <c r="B51" s="1257"/>
      <c r="C51" s="1258"/>
      <c r="D51" s="66"/>
      <c r="E51" s="1261" t="s">
        <v>18</v>
      </c>
      <c r="F51" s="1261"/>
      <c r="G51" s="1261"/>
      <c r="H51" s="1261"/>
      <c r="I51" s="1261"/>
      <c r="J51" s="1262"/>
      <c r="K51" s="63">
        <v>0</v>
      </c>
      <c r="L51" s="64">
        <v>0</v>
      </c>
      <c r="M51" s="64">
        <v>0</v>
      </c>
      <c r="N51" s="64">
        <v>0</v>
      </c>
      <c r="O51" s="65">
        <v>0</v>
      </c>
      <c r="P51" s="48"/>
      <c r="Q51" s="48"/>
      <c r="R51" s="48"/>
      <c r="S51" s="48"/>
      <c r="T51" s="48"/>
      <c r="U51" s="48"/>
    </row>
    <row r="52" spans="1:21" ht="30.75" customHeight="1" x14ac:dyDescent="0.15">
      <c r="A52" s="48"/>
      <c r="B52" s="1263" t="s">
        <v>19</v>
      </c>
      <c r="C52" s="1264"/>
      <c r="D52" s="66"/>
      <c r="E52" s="1261" t="s">
        <v>20</v>
      </c>
      <c r="F52" s="1261"/>
      <c r="G52" s="1261"/>
      <c r="H52" s="1261"/>
      <c r="I52" s="1261"/>
      <c r="J52" s="1262"/>
      <c r="K52" s="63">
        <v>304</v>
      </c>
      <c r="L52" s="64">
        <v>298</v>
      </c>
      <c r="M52" s="64">
        <v>289</v>
      </c>
      <c r="N52" s="64">
        <v>272</v>
      </c>
      <c r="O52" s="65">
        <v>256</v>
      </c>
      <c r="P52" s="48"/>
      <c r="Q52" s="48"/>
      <c r="R52" s="48"/>
      <c r="S52" s="48"/>
      <c r="T52" s="48"/>
      <c r="U52" s="48"/>
    </row>
    <row r="53" spans="1:21" ht="30.75" customHeight="1" thickBot="1" x14ac:dyDescent="0.2">
      <c r="A53" s="48"/>
      <c r="B53" s="1265" t="s">
        <v>21</v>
      </c>
      <c r="C53" s="1266"/>
      <c r="D53" s="67"/>
      <c r="E53" s="1267" t="s">
        <v>22</v>
      </c>
      <c r="F53" s="1267"/>
      <c r="G53" s="1267"/>
      <c r="H53" s="1267"/>
      <c r="I53" s="1267"/>
      <c r="J53" s="1268"/>
      <c r="K53" s="68">
        <v>154</v>
      </c>
      <c r="L53" s="69">
        <v>139</v>
      </c>
      <c r="M53" s="69">
        <v>129</v>
      </c>
      <c r="N53" s="69">
        <v>125</v>
      </c>
      <c r="O53" s="70">
        <v>93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576</v>
      </c>
      <c r="L56" s="80" t="s">
        <v>577</v>
      </c>
      <c r="M56" s="80" t="s">
        <v>578</v>
      </c>
      <c r="N56" s="80" t="s">
        <v>579</v>
      </c>
      <c r="O56" s="81" t="s">
        <v>580</v>
      </c>
      <c r="P56" s="48"/>
      <c r="Q56" s="48"/>
      <c r="R56" s="48"/>
      <c r="S56" s="48"/>
      <c r="T56" s="48"/>
      <c r="U56" s="48"/>
    </row>
    <row r="57" spans="1:21" ht="31.5" customHeight="1" x14ac:dyDescent="0.15">
      <c r="B57" s="1269" t="s">
        <v>25</v>
      </c>
      <c r="C57" s="1270"/>
      <c r="D57" s="1273" t="s">
        <v>26</v>
      </c>
      <c r="E57" s="1274"/>
      <c r="F57" s="1274"/>
      <c r="G57" s="1274"/>
      <c r="H57" s="1274"/>
      <c r="I57" s="1274"/>
      <c r="J57" s="1275"/>
      <c r="K57" s="82"/>
      <c r="L57" s="83"/>
      <c r="M57" s="83"/>
      <c r="N57" s="83"/>
      <c r="O57" s="84"/>
    </row>
    <row r="58" spans="1:21" ht="31.5" customHeight="1" thickBot="1" x14ac:dyDescent="0.2">
      <c r="B58" s="1271"/>
      <c r="C58" s="1272"/>
      <c r="D58" s="1276" t="s">
        <v>27</v>
      </c>
      <c r="E58" s="1277"/>
      <c r="F58" s="1277"/>
      <c r="G58" s="1277"/>
      <c r="H58" s="1277"/>
      <c r="I58" s="1277"/>
      <c r="J58" s="1278"/>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7VsaW6Swdvg/OKogd6djLkblZwTrpOH1ht1HhkbW2ygjOX57Cj2lYuXYY5EFAgrdS61vGNaUYjEOUvWT6NH7Q==" saltValue="Q60lpgoSTlXREtqAS8TAN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AN65" sqref="AN65:DC69"/>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560</v>
      </c>
      <c r="J40" s="99" t="s">
        <v>561</v>
      </c>
      <c r="K40" s="99" t="s">
        <v>562</v>
      </c>
      <c r="L40" s="99" t="s">
        <v>563</v>
      </c>
      <c r="M40" s="100" t="s">
        <v>564</v>
      </c>
    </row>
    <row r="41" spans="2:13" ht="27.75" customHeight="1" x14ac:dyDescent="0.15">
      <c r="B41" s="1279" t="s">
        <v>30</v>
      </c>
      <c r="C41" s="1280"/>
      <c r="D41" s="101"/>
      <c r="E41" s="1285" t="s">
        <v>31</v>
      </c>
      <c r="F41" s="1285"/>
      <c r="G41" s="1285"/>
      <c r="H41" s="1286"/>
      <c r="I41" s="102">
        <v>1893</v>
      </c>
      <c r="J41" s="103">
        <v>1736</v>
      </c>
      <c r="K41" s="103">
        <v>1534</v>
      </c>
      <c r="L41" s="103">
        <v>1433</v>
      </c>
      <c r="M41" s="104">
        <v>1337</v>
      </c>
    </row>
    <row r="42" spans="2:13" ht="27.75" customHeight="1" x14ac:dyDescent="0.15">
      <c r="B42" s="1281"/>
      <c r="C42" s="1282"/>
      <c r="D42" s="105"/>
      <c r="E42" s="1287" t="s">
        <v>32</v>
      </c>
      <c r="F42" s="1287"/>
      <c r="G42" s="1287"/>
      <c r="H42" s="1288"/>
      <c r="I42" s="106" t="s">
        <v>519</v>
      </c>
      <c r="J42" s="107" t="s">
        <v>519</v>
      </c>
      <c r="K42" s="107" t="s">
        <v>519</v>
      </c>
      <c r="L42" s="107" t="s">
        <v>519</v>
      </c>
      <c r="M42" s="108" t="s">
        <v>519</v>
      </c>
    </row>
    <row r="43" spans="2:13" ht="27.75" customHeight="1" x14ac:dyDescent="0.15">
      <c r="B43" s="1281"/>
      <c r="C43" s="1282"/>
      <c r="D43" s="105"/>
      <c r="E43" s="1287" t="s">
        <v>33</v>
      </c>
      <c r="F43" s="1287"/>
      <c r="G43" s="1287"/>
      <c r="H43" s="1288"/>
      <c r="I43" s="106">
        <v>595</v>
      </c>
      <c r="J43" s="107">
        <v>518</v>
      </c>
      <c r="K43" s="107">
        <v>444</v>
      </c>
      <c r="L43" s="107">
        <v>401</v>
      </c>
      <c r="M43" s="108">
        <v>449</v>
      </c>
    </row>
    <row r="44" spans="2:13" ht="27.75" customHeight="1" x14ac:dyDescent="0.15">
      <c r="B44" s="1281"/>
      <c r="C44" s="1282"/>
      <c r="D44" s="105"/>
      <c r="E44" s="1287" t="s">
        <v>34</v>
      </c>
      <c r="F44" s="1287"/>
      <c r="G44" s="1287"/>
      <c r="H44" s="1288"/>
      <c r="I44" s="106">
        <v>293</v>
      </c>
      <c r="J44" s="107">
        <v>251</v>
      </c>
      <c r="K44" s="107">
        <v>207</v>
      </c>
      <c r="L44" s="107">
        <v>172</v>
      </c>
      <c r="M44" s="108">
        <v>145</v>
      </c>
    </row>
    <row r="45" spans="2:13" ht="27.75" customHeight="1" x14ac:dyDescent="0.15">
      <c r="B45" s="1281"/>
      <c r="C45" s="1282"/>
      <c r="D45" s="105"/>
      <c r="E45" s="1287" t="s">
        <v>35</v>
      </c>
      <c r="F45" s="1287"/>
      <c r="G45" s="1287"/>
      <c r="H45" s="1288"/>
      <c r="I45" s="106">
        <v>313</v>
      </c>
      <c r="J45" s="107">
        <v>368</v>
      </c>
      <c r="K45" s="107">
        <v>401</v>
      </c>
      <c r="L45" s="107">
        <v>378</v>
      </c>
      <c r="M45" s="108">
        <v>397</v>
      </c>
    </row>
    <row r="46" spans="2:13" ht="27.75" customHeight="1" x14ac:dyDescent="0.15">
      <c r="B46" s="1281"/>
      <c r="C46" s="1282"/>
      <c r="D46" s="109"/>
      <c r="E46" s="1287" t="s">
        <v>36</v>
      </c>
      <c r="F46" s="1287"/>
      <c r="G46" s="1287"/>
      <c r="H46" s="1288"/>
      <c r="I46" s="106">
        <v>15</v>
      </c>
      <c r="J46" s="107" t="s">
        <v>519</v>
      </c>
      <c r="K46" s="107" t="s">
        <v>519</v>
      </c>
      <c r="L46" s="107" t="s">
        <v>519</v>
      </c>
      <c r="M46" s="108" t="s">
        <v>519</v>
      </c>
    </row>
    <row r="47" spans="2:13" ht="27.75" customHeight="1" x14ac:dyDescent="0.15">
      <c r="B47" s="1281"/>
      <c r="C47" s="1282"/>
      <c r="D47" s="110"/>
      <c r="E47" s="1289" t="s">
        <v>37</v>
      </c>
      <c r="F47" s="1290"/>
      <c r="G47" s="1290"/>
      <c r="H47" s="1291"/>
      <c r="I47" s="106" t="s">
        <v>519</v>
      </c>
      <c r="J47" s="107" t="s">
        <v>519</v>
      </c>
      <c r="K47" s="107" t="s">
        <v>519</v>
      </c>
      <c r="L47" s="107" t="s">
        <v>519</v>
      </c>
      <c r="M47" s="108" t="s">
        <v>519</v>
      </c>
    </row>
    <row r="48" spans="2:13" ht="27.75" customHeight="1" x14ac:dyDescent="0.15">
      <c r="B48" s="1281"/>
      <c r="C48" s="1282"/>
      <c r="D48" s="105"/>
      <c r="E48" s="1287" t="s">
        <v>38</v>
      </c>
      <c r="F48" s="1287"/>
      <c r="G48" s="1287"/>
      <c r="H48" s="1288"/>
      <c r="I48" s="106" t="s">
        <v>519</v>
      </c>
      <c r="J48" s="107" t="s">
        <v>519</v>
      </c>
      <c r="K48" s="107" t="s">
        <v>519</v>
      </c>
      <c r="L48" s="107" t="s">
        <v>519</v>
      </c>
      <c r="M48" s="108" t="s">
        <v>519</v>
      </c>
    </row>
    <row r="49" spans="2:13" ht="27.75" customHeight="1" x14ac:dyDescent="0.15">
      <c r="B49" s="1283"/>
      <c r="C49" s="1284"/>
      <c r="D49" s="105"/>
      <c r="E49" s="1287" t="s">
        <v>39</v>
      </c>
      <c r="F49" s="1287"/>
      <c r="G49" s="1287"/>
      <c r="H49" s="1288"/>
      <c r="I49" s="106" t="s">
        <v>519</v>
      </c>
      <c r="J49" s="107" t="s">
        <v>519</v>
      </c>
      <c r="K49" s="107" t="s">
        <v>519</v>
      </c>
      <c r="L49" s="107" t="s">
        <v>519</v>
      </c>
      <c r="M49" s="108" t="s">
        <v>519</v>
      </c>
    </row>
    <row r="50" spans="2:13" ht="27.75" customHeight="1" x14ac:dyDescent="0.15">
      <c r="B50" s="1292" t="s">
        <v>40</v>
      </c>
      <c r="C50" s="1293"/>
      <c r="D50" s="111"/>
      <c r="E50" s="1287" t="s">
        <v>41</v>
      </c>
      <c r="F50" s="1287"/>
      <c r="G50" s="1287"/>
      <c r="H50" s="1288"/>
      <c r="I50" s="106">
        <v>1420</v>
      </c>
      <c r="J50" s="107">
        <v>1423</v>
      </c>
      <c r="K50" s="107">
        <v>1639</v>
      </c>
      <c r="L50" s="107">
        <v>1837</v>
      </c>
      <c r="M50" s="108">
        <v>1838</v>
      </c>
    </row>
    <row r="51" spans="2:13" ht="27.75" customHeight="1" x14ac:dyDescent="0.15">
      <c r="B51" s="1281"/>
      <c r="C51" s="1282"/>
      <c r="D51" s="105"/>
      <c r="E51" s="1287" t="s">
        <v>42</v>
      </c>
      <c r="F51" s="1287"/>
      <c r="G51" s="1287"/>
      <c r="H51" s="1288"/>
      <c r="I51" s="106">
        <v>10</v>
      </c>
      <c r="J51" s="107">
        <v>6</v>
      </c>
      <c r="K51" s="107">
        <v>3</v>
      </c>
      <c r="L51" s="107">
        <v>2</v>
      </c>
      <c r="M51" s="108">
        <v>1</v>
      </c>
    </row>
    <row r="52" spans="2:13" ht="27.75" customHeight="1" x14ac:dyDescent="0.15">
      <c r="B52" s="1283"/>
      <c r="C52" s="1284"/>
      <c r="D52" s="105"/>
      <c r="E52" s="1287" t="s">
        <v>43</v>
      </c>
      <c r="F52" s="1287"/>
      <c r="G52" s="1287"/>
      <c r="H52" s="1288"/>
      <c r="I52" s="106">
        <v>2581</v>
      </c>
      <c r="J52" s="107">
        <v>2389</v>
      </c>
      <c r="K52" s="107">
        <v>2489</v>
      </c>
      <c r="L52" s="107">
        <v>2200</v>
      </c>
      <c r="M52" s="108">
        <v>1922</v>
      </c>
    </row>
    <row r="53" spans="2:13" ht="27.75" customHeight="1" thickBot="1" x14ac:dyDescent="0.2">
      <c r="B53" s="1294" t="s">
        <v>44</v>
      </c>
      <c r="C53" s="1295"/>
      <c r="D53" s="112"/>
      <c r="E53" s="1296" t="s">
        <v>45</v>
      </c>
      <c r="F53" s="1296"/>
      <c r="G53" s="1296"/>
      <c r="H53" s="1297"/>
      <c r="I53" s="113">
        <v>-901</v>
      </c>
      <c r="J53" s="114">
        <v>-946</v>
      </c>
      <c r="K53" s="114">
        <v>-1543</v>
      </c>
      <c r="L53" s="114">
        <v>-1655</v>
      </c>
      <c r="M53" s="115">
        <v>-1432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jbs86+DO6OpkpF9VQrM5tgf5FR0lov/sI7k8QEhoVOR2YAemeym9qdNvlILb4Hywrj1bBeD2uR2qpqAN/p8VA==" saltValue="yuj/ijkwS/wfTdkRUzocb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85" zoomScaleNormal="85" zoomScaleSheetLayoutView="100" workbookViewId="0">
      <selection activeCell="AN65" sqref="AN65:DC6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562</v>
      </c>
      <c r="G54" s="124" t="s">
        <v>563</v>
      </c>
      <c r="H54" s="125" t="s">
        <v>564</v>
      </c>
    </row>
    <row r="55" spans="2:8" ht="52.5" customHeight="1" x14ac:dyDescent="0.15">
      <c r="B55" s="126"/>
      <c r="C55" s="1306" t="s">
        <v>48</v>
      </c>
      <c r="D55" s="1306"/>
      <c r="E55" s="1307"/>
      <c r="F55" s="127">
        <v>730</v>
      </c>
      <c r="G55" s="127">
        <v>720</v>
      </c>
      <c r="H55" s="128">
        <v>715</v>
      </c>
    </row>
    <row r="56" spans="2:8" ht="52.5" customHeight="1" x14ac:dyDescent="0.15">
      <c r="B56" s="129"/>
      <c r="C56" s="1308" t="s">
        <v>49</v>
      </c>
      <c r="D56" s="1308"/>
      <c r="E56" s="1309"/>
      <c r="F56" s="130">
        <v>289</v>
      </c>
      <c r="G56" s="130">
        <v>277</v>
      </c>
      <c r="H56" s="131">
        <v>303</v>
      </c>
    </row>
    <row r="57" spans="2:8" ht="53.25" customHeight="1" x14ac:dyDescent="0.15">
      <c r="B57" s="129"/>
      <c r="C57" s="1310" t="s">
        <v>50</v>
      </c>
      <c r="D57" s="1310"/>
      <c r="E57" s="1311"/>
      <c r="F57" s="132">
        <v>619</v>
      </c>
      <c r="G57" s="132">
        <v>839</v>
      </c>
      <c r="H57" s="133">
        <v>818</v>
      </c>
    </row>
    <row r="58" spans="2:8" ht="45.75" customHeight="1" x14ac:dyDescent="0.15">
      <c r="B58" s="134"/>
      <c r="C58" s="1298" t="s">
        <v>599</v>
      </c>
      <c r="D58" s="1299"/>
      <c r="E58" s="1300"/>
      <c r="F58" s="135">
        <v>394</v>
      </c>
      <c r="G58" s="135">
        <v>348</v>
      </c>
      <c r="H58" s="136">
        <v>365</v>
      </c>
    </row>
    <row r="59" spans="2:8" ht="45.75" customHeight="1" x14ac:dyDescent="0.15">
      <c r="B59" s="134"/>
      <c r="C59" s="1298" t="s">
        <v>598</v>
      </c>
      <c r="D59" s="1299"/>
      <c r="E59" s="1300"/>
      <c r="F59" s="135">
        <v>94</v>
      </c>
      <c r="G59" s="135">
        <v>280</v>
      </c>
      <c r="H59" s="136">
        <v>247</v>
      </c>
    </row>
    <row r="60" spans="2:8" ht="45.75" customHeight="1" x14ac:dyDescent="0.15">
      <c r="B60" s="134"/>
      <c r="C60" s="1298" t="s">
        <v>602</v>
      </c>
      <c r="D60" s="1299"/>
      <c r="E60" s="1300"/>
      <c r="F60" s="135">
        <v>1</v>
      </c>
      <c r="G60" s="135">
        <v>81</v>
      </c>
      <c r="H60" s="136">
        <v>81</v>
      </c>
    </row>
    <row r="61" spans="2:8" ht="45.75" customHeight="1" x14ac:dyDescent="0.15">
      <c r="B61" s="134"/>
      <c r="C61" s="1298" t="s">
        <v>600</v>
      </c>
      <c r="D61" s="1299"/>
      <c r="E61" s="1300"/>
      <c r="F61" s="135">
        <v>29</v>
      </c>
      <c r="G61" s="135">
        <v>35</v>
      </c>
      <c r="H61" s="136">
        <v>39</v>
      </c>
    </row>
    <row r="62" spans="2:8" ht="45.75" customHeight="1" thickBot="1" x14ac:dyDescent="0.2">
      <c r="B62" s="137"/>
      <c r="C62" s="1301" t="s">
        <v>601</v>
      </c>
      <c r="D62" s="1302"/>
      <c r="E62" s="1303"/>
      <c r="F62" s="138">
        <v>20</v>
      </c>
      <c r="G62" s="138">
        <v>31</v>
      </c>
      <c r="H62" s="139">
        <v>36</v>
      </c>
    </row>
    <row r="63" spans="2:8" ht="52.5" customHeight="1" thickBot="1" x14ac:dyDescent="0.2">
      <c r="B63" s="140"/>
      <c r="C63" s="1304" t="s">
        <v>51</v>
      </c>
      <c r="D63" s="1304"/>
      <c r="E63" s="1305"/>
      <c r="F63" s="141">
        <v>1637</v>
      </c>
      <c r="G63" s="141">
        <v>1836</v>
      </c>
      <c r="H63" s="142">
        <v>1836</v>
      </c>
    </row>
    <row r="64" spans="2:8" ht="15" customHeight="1" x14ac:dyDescent="0.15"/>
    <row r="65" ht="0" hidden="1" customHeight="1" x14ac:dyDescent="0.15"/>
    <row r="66" ht="0" hidden="1" customHeight="1" x14ac:dyDescent="0.15"/>
  </sheetData>
  <sheetProtection algorithmName="SHA-512" hashValue="yqMv+z5+4WHDWi3eRZjZvOHPuqRn0RcVfcxhfaKc6M42QdslWJKxj9jHD3ZQ04M+JxPJGGUfETaMM0Xnyxtx1A==" saltValue="GVL1Lj3XovZSet9CJl2s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607</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607</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2"/>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x14ac:dyDescent="0.15">
      <c r="B44" s="394"/>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x14ac:dyDescent="0.15">
      <c r="B45" s="394"/>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x14ac:dyDescent="0.15">
      <c r="B46" s="394"/>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x14ac:dyDescent="0.15">
      <c r="B47" s="394"/>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610</v>
      </c>
    </row>
    <row r="50" spans="1:109" x14ac:dyDescent="0.15">
      <c r="B50" s="394"/>
      <c r="G50" s="1321"/>
      <c r="H50" s="1321"/>
      <c r="I50" s="1321"/>
      <c r="J50" s="1321"/>
      <c r="K50" s="404"/>
      <c r="L50" s="404"/>
      <c r="M50" s="405"/>
      <c r="N50" s="405"/>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560</v>
      </c>
      <c r="BQ50" s="1325"/>
      <c r="BR50" s="1325"/>
      <c r="BS50" s="1325"/>
      <c r="BT50" s="1325"/>
      <c r="BU50" s="1325"/>
      <c r="BV50" s="1325"/>
      <c r="BW50" s="1325"/>
      <c r="BX50" s="1325" t="s">
        <v>561</v>
      </c>
      <c r="BY50" s="1325"/>
      <c r="BZ50" s="1325"/>
      <c r="CA50" s="1325"/>
      <c r="CB50" s="1325"/>
      <c r="CC50" s="1325"/>
      <c r="CD50" s="1325"/>
      <c r="CE50" s="1325"/>
      <c r="CF50" s="1325" t="s">
        <v>562</v>
      </c>
      <c r="CG50" s="1325"/>
      <c r="CH50" s="1325"/>
      <c r="CI50" s="1325"/>
      <c r="CJ50" s="1325"/>
      <c r="CK50" s="1325"/>
      <c r="CL50" s="1325"/>
      <c r="CM50" s="1325"/>
      <c r="CN50" s="1325" t="s">
        <v>563</v>
      </c>
      <c r="CO50" s="1325"/>
      <c r="CP50" s="1325"/>
      <c r="CQ50" s="1325"/>
      <c r="CR50" s="1325"/>
      <c r="CS50" s="1325"/>
      <c r="CT50" s="1325"/>
      <c r="CU50" s="1325"/>
      <c r="CV50" s="1325" t="s">
        <v>564</v>
      </c>
      <c r="CW50" s="1325"/>
      <c r="CX50" s="1325"/>
      <c r="CY50" s="1325"/>
      <c r="CZ50" s="1325"/>
      <c r="DA50" s="1325"/>
      <c r="DB50" s="1325"/>
      <c r="DC50" s="1325"/>
    </row>
    <row r="51" spans="1:109" ht="13.5" customHeight="1" x14ac:dyDescent="0.15">
      <c r="B51" s="394"/>
      <c r="G51" s="1332"/>
      <c r="H51" s="1332"/>
      <c r="I51" s="1330"/>
      <c r="J51" s="1330"/>
      <c r="K51" s="1327"/>
      <c r="L51" s="1327"/>
      <c r="M51" s="1327"/>
      <c r="N51" s="1327"/>
      <c r="AM51" s="403"/>
      <c r="AN51" s="1328" t="s">
        <v>611</v>
      </c>
      <c r="AO51" s="1328"/>
      <c r="AP51" s="1328"/>
      <c r="AQ51" s="1328"/>
      <c r="AR51" s="1328"/>
      <c r="AS51" s="1328"/>
      <c r="AT51" s="1328"/>
      <c r="AU51" s="1328"/>
      <c r="AV51" s="1328"/>
      <c r="AW51" s="1328"/>
      <c r="AX51" s="1328"/>
      <c r="AY51" s="1328"/>
      <c r="AZ51" s="1328"/>
      <c r="BA51" s="1328"/>
      <c r="BB51" s="1328" t="s">
        <v>612</v>
      </c>
      <c r="BC51" s="1328"/>
      <c r="BD51" s="1328"/>
      <c r="BE51" s="1328"/>
      <c r="BF51" s="1328"/>
      <c r="BG51" s="1328"/>
      <c r="BH51" s="1328"/>
      <c r="BI51" s="1328"/>
      <c r="BJ51" s="1328"/>
      <c r="BK51" s="1328"/>
      <c r="BL51" s="1328"/>
      <c r="BM51" s="1328"/>
      <c r="BN51" s="1328"/>
      <c r="BO51" s="1328"/>
      <c r="BP51" s="1329"/>
      <c r="BQ51" s="1326"/>
      <c r="BR51" s="1326"/>
      <c r="BS51" s="1326"/>
      <c r="BT51" s="1326"/>
      <c r="BU51" s="1326"/>
      <c r="BV51" s="1326"/>
      <c r="BW51" s="1326"/>
      <c r="BX51" s="1329"/>
      <c r="BY51" s="1326"/>
      <c r="BZ51" s="1326"/>
      <c r="CA51" s="1326"/>
      <c r="CB51" s="1326"/>
      <c r="CC51" s="1326"/>
      <c r="CD51" s="1326"/>
      <c r="CE51" s="1326"/>
      <c r="CF51" s="1326"/>
      <c r="CG51" s="1326"/>
      <c r="CH51" s="1326"/>
      <c r="CI51" s="1326"/>
      <c r="CJ51" s="1326"/>
      <c r="CK51" s="1326"/>
      <c r="CL51" s="1326"/>
      <c r="CM51" s="1326"/>
      <c r="CN51" s="1326"/>
      <c r="CO51" s="1326"/>
      <c r="CP51" s="1326"/>
      <c r="CQ51" s="1326"/>
      <c r="CR51" s="1326"/>
      <c r="CS51" s="1326"/>
      <c r="CT51" s="1326"/>
      <c r="CU51" s="1326"/>
      <c r="CV51" s="1326"/>
      <c r="CW51" s="1326"/>
      <c r="CX51" s="1326"/>
      <c r="CY51" s="1326"/>
      <c r="CZ51" s="1326"/>
      <c r="DA51" s="1326"/>
      <c r="DB51" s="1326"/>
      <c r="DC51" s="1326"/>
    </row>
    <row r="52" spans="1:109" x14ac:dyDescent="0.15">
      <c r="B52" s="394"/>
      <c r="G52" s="1332"/>
      <c r="H52" s="1332"/>
      <c r="I52" s="1330"/>
      <c r="J52" s="1330"/>
      <c r="K52" s="1327"/>
      <c r="L52" s="1327"/>
      <c r="M52" s="1327"/>
      <c r="N52" s="1327"/>
      <c r="AM52" s="403"/>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26"/>
      <c r="BQ52" s="1326"/>
      <c r="BR52" s="1326"/>
      <c r="BS52" s="1326"/>
      <c r="BT52" s="1326"/>
      <c r="BU52" s="1326"/>
      <c r="BV52" s="1326"/>
      <c r="BW52" s="1326"/>
      <c r="BX52" s="1326"/>
      <c r="BY52" s="1326"/>
      <c r="BZ52" s="1326"/>
      <c r="CA52" s="1326"/>
      <c r="CB52" s="1326"/>
      <c r="CC52" s="1326"/>
      <c r="CD52" s="1326"/>
      <c r="CE52" s="1326"/>
      <c r="CF52" s="1326"/>
      <c r="CG52" s="1326"/>
      <c r="CH52" s="1326"/>
      <c r="CI52" s="1326"/>
      <c r="CJ52" s="1326"/>
      <c r="CK52" s="1326"/>
      <c r="CL52" s="1326"/>
      <c r="CM52" s="1326"/>
      <c r="CN52" s="1326"/>
      <c r="CO52" s="1326"/>
      <c r="CP52" s="1326"/>
      <c r="CQ52" s="1326"/>
      <c r="CR52" s="1326"/>
      <c r="CS52" s="1326"/>
      <c r="CT52" s="1326"/>
      <c r="CU52" s="1326"/>
      <c r="CV52" s="1326"/>
      <c r="CW52" s="1326"/>
      <c r="CX52" s="1326"/>
      <c r="CY52" s="1326"/>
      <c r="CZ52" s="1326"/>
      <c r="DA52" s="1326"/>
      <c r="DB52" s="1326"/>
      <c r="DC52" s="1326"/>
    </row>
    <row r="53" spans="1:109" x14ac:dyDescent="0.15">
      <c r="A53" s="402"/>
      <c r="B53" s="394"/>
      <c r="G53" s="1332"/>
      <c r="H53" s="1332"/>
      <c r="I53" s="1321"/>
      <c r="J53" s="1321"/>
      <c r="K53" s="1327"/>
      <c r="L53" s="1327"/>
      <c r="M53" s="1327"/>
      <c r="N53" s="1327"/>
      <c r="AM53" s="403"/>
      <c r="AN53" s="1328"/>
      <c r="AO53" s="1328"/>
      <c r="AP53" s="1328"/>
      <c r="AQ53" s="1328"/>
      <c r="AR53" s="1328"/>
      <c r="AS53" s="1328"/>
      <c r="AT53" s="1328"/>
      <c r="AU53" s="1328"/>
      <c r="AV53" s="1328"/>
      <c r="AW53" s="1328"/>
      <c r="AX53" s="1328"/>
      <c r="AY53" s="1328"/>
      <c r="AZ53" s="1328"/>
      <c r="BA53" s="1328"/>
      <c r="BB53" s="1328" t="s">
        <v>613</v>
      </c>
      <c r="BC53" s="1328"/>
      <c r="BD53" s="1328"/>
      <c r="BE53" s="1328"/>
      <c r="BF53" s="1328"/>
      <c r="BG53" s="1328"/>
      <c r="BH53" s="1328"/>
      <c r="BI53" s="1328"/>
      <c r="BJ53" s="1328"/>
      <c r="BK53" s="1328"/>
      <c r="BL53" s="1328"/>
      <c r="BM53" s="1328"/>
      <c r="BN53" s="1328"/>
      <c r="BO53" s="1328"/>
      <c r="BP53" s="1329"/>
      <c r="BQ53" s="1326"/>
      <c r="BR53" s="1326"/>
      <c r="BS53" s="1326"/>
      <c r="BT53" s="1326"/>
      <c r="BU53" s="1326"/>
      <c r="BV53" s="1326"/>
      <c r="BW53" s="1326"/>
      <c r="BX53" s="1329"/>
      <c r="BY53" s="1326"/>
      <c r="BZ53" s="1326"/>
      <c r="CA53" s="1326"/>
      <c r="CB53" s="1326"/>
      <c r="CC53" s="1326"/>
      <c r="CD53" s="1326"/>
      <c r="CE53" s="1326"/>
      <c r="CF53" s="1326">
        <v>64.8</v>
      </c>
      <c r="CG53" s="1326"/>
      <c r="CH53" s="1326"/>
      <c r="CI53" s="1326"/>
      <c r="CJ53" s="1326"/>
      <c r="CK53" s="1326"/>
      <c r="CL53" s="1326"/>
      <c r="CM53" s="1326"/>
      <c r="CN53" s="1326">
        <v>64.8</v>
      </c>
      <c r="CO53" s="1326"/>
      <c r="CP53" s="1326"/>
      <c r="CQ53" s="1326"/>
      <c r="CR53" s="1326"/>
      <c r="CS53" s="1326"/>
      <c r="CT53" s="1326"/>
      <c r="CU53" s="1326"/>
      <c r="CV53" s="1326">
        <v>66.400000000000006</v>
      </c>
      <c r="CW53" s="1326"/>
      <c r="CX53" s="1326"/>
      <c r="CY53" s="1326"/>
      <c r="CZ53" s="1326"/>
      <c r="DA53" s="1326"/>
      <c r="DB53" s="1326"/>
      <c r="DC53" s="1326"/>
    </row>
    <row r="54" spans="1:109" x14ac:dyDescent="0.15">
      <c r="A54" s="402"/>
      <c r="B54" s="394"/>
      <c r="G54" s="1332"/>
      <c r="H54" s="1332"/>
      <c r="I54" s="1321"/>
      <c r="J54" s="1321"/>
      <c r="K54" s="1327"/>
      <c r="L54" s="1327"/>
      <c r="M54" s="1327"/>
      <c r="N54" s="1327"/>
      <c r="AM54" s="403"/>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26"/>
      <c r="BQ54" s="1326"/>
      <c r="BR54" s="1326"/>
      <c r="BS54" s="1326"/>
      <c r="BT54" s="1326"/>
      <c r="BU54" s="1326"/>
      <c r="BV54" s="1326"/>
      <c r="BW54" s="1326"/>
      <c r="BX54" s="1326"/>
      <c r="BY54" s="1326"/>
      <c r="BZ54" s="1326"/>
      <c r="CA54" s="1326"/>
      <c r="CB54" s="1326"/>
      <c r="CC54" s="1326"/>
      <c r="CD54" s="1326"/>
      <c r="CE54" s="1326"/>
      <c r="CF54" s="1326"/>
      <c r="CG54" s="1326"/>
      <c r="CH54" s="1326"/>
      <c r="CI54" s="1326"/>
      <c r="CJ54" s="1326"/>
      <c r="CK54" s="1326"/>
      <c r="CL54" s="1326"/>
      <c r="CM54" s="1326"/>
      <c r="CN54" s="1326"/>
      <c r="CO54" s="1326"/>
      <c r="CP54" s="1326"/>
      <c r="CQ54" s="1326"/>
      <c r="CR54" s="1326"/>
      <c r="CS54" s="1326"/>
      <c r="CT54" s="1326"/>
      <c r="CU54" s="1326"/>
      <c r="CV54" s="1326"/>
      <c r="CW54" s="1326"/>
      <c r="CX54" s="1326"/>
      <c r="CY54" s="1326"/>
      <c r="CZ54" s="1326"/>
      <c r="DA54" s="1326"/>
      <c r="DB54" s="1326"/>
      <c r="DC54" s="1326"/>
    </row>
    <row r="55" spans="1:109" x14ac:dyDescent="0.15">
      <c r="A55" s="402"/>
      <c r="B55" s="394"/>
      <c r="G55" s="1321"/>
      <c r="H55" s="1321"/>
      <c r="I55" s="1321"/>
      <c r="J55" s="1321"/>
      <c r="K55" s="1327"/>
      <c r="L55" s="1327"/>
      <c r="M55" s="1327"/>
      <c r="N55" s="1327"/>
      <c r="AN55" s="1325" t="s">
        <v>614</v>
      </c>
      <c r="AO55" s="1325"/>
      <c r="AP55" s="1325"/>
      <c r="AQ55" s="1325"/>
      <c r="AR55" s="1325"/>
      <c r="AS55" s="1325"/>
      <c r="AT55" s="1325"/>
      <c r="AU55" s="1325"/>
      <c r="AV55" s="1325"/>
      <c r="AW55" s="1325"/>
      <c r="AX55" s="1325"/>
      <c r="AY55" s="1325"/>
      <c r="AZ55" s="1325"/>
      <c r="BA55" s="1325"/>
      <c r="BB55" s="1328" t="s">
        <v>612</v>
      </c>
      <c r="BC55" s="1328"/>
      <c r="BD55" s="1328"/>
      <c r="BE55" s="1328"/>
      <c r="BF55" s="1328"/>
      <c r="BG55" s="1328"/>
      <c r="BH55" s="1328"/>
      <c r="BI55" s="1328"/>
      <c r="BJ55" s="1328"/>
      <c r="BK55" s="1328"/>
      <c r="BL55" s="1328"/>
      <c r="BM55" s="1328"/>
      <c r="BN55" s="1328"/>
      <c r="BO55" s="1328"/>
      <c r="BP55" s="1329"/>
      <c r="BQ55" s="1326"/>
      <c r="BR55" s="1326"/>
      <c r="BS55" s="1326"/>
      <c r="BT55" s="1326"/>
      <c r="BU55" s="1326"/>
      <c r="BV55" s="1326"/>
      <c r="BW55" s="1326"/>
      <c r="BX55" s="1329"/>
      <c r="BY55" s="1326"/>
      <c r="BZ55" s="1326"/>
      <c r="CA55" s="1326"/>
      <c r="CB55" s="1326"/>
      <c r="CC55" s="1326"/>
      <c r="CD55" s="1326"/>
      <c r="CE55" s="1326"/>
      <c r="CF55" s="1326">
        <v>0</v>
      </c>
      <c r="CG55" s="1326"/>
      <c r="CH55" s="1326"/>
      <c r="CI55" s="1326"/>
      <c r="CJ55" s="1326"/>
      <c r="CK55" s="1326"/>
      <c r="CL55" s="1326"/>
      <c r="CM55" s="1326"/>
      <c r="CN55" s="1326">
        <v>0</v>
      </c>
      <c r="CO55" s="1326"/>
      <c r="CP55" s="1326"/>
      <c r="CQ55" s="1326"/>
      <c r="CR55" s="1326"/>
      <c r="CS55" s="1326"/>
      <c r="CT55" s="1326"/>
      <c r="CU55" s="1326"/>
      <c r="CV55" s="1326">
        <v>0</v>
      </c>
      <c r="CW55" s="1326"/>
      <c r="CX55" s="1326"/>
      <c r="CY55" s="1326"/>
      <c r="CZ55" s="1326"/>
      <c r="DA55" s="1326"/>
      <c r="DB55" s="1326"/>
      <c r="DC55" s="1326"/>
    </row>
    <row r="56" spans="1:109" x14ac:dyDescent="0.15">
      <c r="A56" s="402"/>
      <c r="B56" s="394"/>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8"/>
      <c r="BC56" s="1328"/>
      <c r="BD56" s="1328"/>
      <c r="BE56" s="1328"/>
      <c r="BF56" s="1328"/>
      <c r="BG56" s="1328"/>
      <c r="BH56" s="1328"/>
      <c r="BI56" s="1328"/>
      <c r="BJ56" s="1328"/>
      <c r="BK56" s="1328"/>
      <c r="BL56" s="1328"/>
      <c r="BM56" s="1328"/>
      <c r="BN56" s="1328"/>
      <c r="BO56" s="1328"/>
      <c r="BP56" s="1326"/>
      <c r="BQ56" s="1326"/>
      <c r="BR56" s="1326"/>
      <c r="BS56" s="1326"/>
      <c r="BT56" s="1326"/>
      <c r="BU56" s="1326"/>
      <c r="BV56" s="1326"/>
      <c r="BW56" s="1326"/>
      <c r="BX56" s="1326"/>
      <c r="BY56" s="1326"/>
      <c r="BZ56" s="1326"/>
      <c r="CA56" s="1326"/>
      <c r="CB56" s="1326"/>
      <c r="CC56" s="1326"/>
      <c r="CD56" s="1326"/>
      <c r="CE56" s="1326"/>
      <c r="CF56" s="1326"/>
      <c r="CG56" s="1326"/>
      <c r="CH56" s="1326"/>
      <c r="CI56" s="1326"/>
      <c r="CJ56" s="1326"/>
      <c r="CK56" s="1326"/>
      <c r="CL56" s="1326"/>
      <c r="CM56" s="1326"/>
      <c r="CN56" s="1326"/>
      <c r="CO56" s="1326"/>
      <c r="CP56" s="1326"/>
      <c r="CQ56" s="1326"/>
      <c r="CR56" s="1326"/>
      <c r="CS56" s="1326"/>
      <c r="CT56" s="1326"/>
      <c r="CU56" s="1326"/>
      <c r="CV56" s="1326"/>
      <c r="CW56" s="1326"/>
      <c r="CX56" s="1326"/>
      <c r="CY56" s="1326"/>
      <c r="CZ56" s="1326"/>
      <c r="DA56" s="1326"/>
      <c r="DB56" s="1326"/>
      <c r="DC56" s="1326"/>
    </row>
    <row r="57" spans="1:109" s="402" customFormat="1" x14ac:dyDescent="0.15">
      <c r="B57" s="406"/>
      <c r="G57" s="1321"/>
      <c r="H57" s="1321"/>
      <c r="I57" s="1331"/>
      <c r="J57" s="1331"/>
      <c r="K57" s="1327"/>
      <c r="L57" s="1327"/>
      <c r="M57" s="1327"/>
      <c r="N57" s="1327"/>
      <c r="AM57" s="387"/>
      <c r="AN57" s="1325"/>
      <c r="AO57" s="1325"/>
      <c r="AP57" s="1325"/>
      <c r="AQ57" s="1325"/>
      <c r="AR57" s="1325"/>
      <c r="AS57" s="1325"/>
      <c r="AT57" s="1325"/>
      <c r="AU57" s="1325"/>
      <c r="AV57" s="1325"/>
      <c r="AW57" s="1325"/>
      <c r="AX57" s="1325"/>
      <c r="AY57" s="1325"/>
      <c r="AZ57" s="1325"/>
      <c r="BA57" s="1325"/>
      <c r="BB57" s="1328" t="s">
        <v>613</v>
      </c>
      <c r="BC57" s="1328"/>
      <c r="BD57" s="1328"/>
      <c r="BE57" s="1328"/>
      <c r="BF57" s="1328"/>
      <c r="BG57" s="1328"/>
      <c r="BH57" s="1328"/>
      <c r="BI57" s="1328"/>
      <c r="BJ57" s="1328"/>
      <c r="BK57" s="1328"/>
      <c r="BL57" s="1328"/>
      <c r="BM57" s="1328"/>
      <c r="BN57" s="1328"/>
      <c r="BO57" s="1328"/>
      <c r="BP57" s="1329"/>
      <c r="BQ57" s="1326"/>
      <c r="BR57" s="1326"/>
      <c r="BS57" s="1326"/>
      <c r="BT57" s="1326"/>
      <c r="BU57" s="1326"/>
      <c r="BV57" s="1326"/>
      <c r="BW57" s="1326"/>
      <c r="BX57" s="1329"/>
      <c r="BY57" s="1326"/>
      <c r="BZ57" s="1326"/>
      <c r="CA57" s="1326"/>
      <c r="CB57" s="1326"/>
      <c r="CC57" s="1326"/>
      <c r="CD57" s="1326"/>
      <c r="CE57" s="1326"/>
      <c r="CF57" s="1326">
        <v>56.3</v>
      </c>
      <c r="CG57" s="1326"/>
      <c r="CH57" s="1326"/>
      <c r="CI57" s="1326"/>
      <c r="CJ57" s="1326"/>
      <c r="CK57" s="1326"/>
      <c r="CL57" s="1326"/>
      <c r="CM57" s="1326"/>
      <c r="CN57" s="1326">
        <v>57.6</v>
      </c>
      <c r="CO57" s="1326"/>
      <c r="CP57" s="1326"/>
      <c r="CQ57" s="1326"/>
      <c r="CR57" s="1326"/>
      <c r="CS57" s="1326"/>
      <c r="CT57" s="1326"/>
      <c r="CU57" s="1326"/>
      <c r="CV57" s="1326">
        <v>58.7</v>
      </c>
      <c r="CW57" s="1326"/>
      <c r="CX57" s="1326"/>
      <c r="CY57" s="1326"/>
      <c r="CZ57" s="1326"/>
      <c r="DA57" s="1326"/>
      <c r="DB57" s="1326"/>
      <c r="DC57" s="1326"/>
      <c r="DD57" s="407"/>
      <c r="DE57" s="406"/>
    </row>
    <row r="58" spans="1:109" s="402" customFormat="1" x14ac:dyDescent="0.15">
      <c r="A58" s="387"/>
      <c r="B58" s="406"/>
      <c r="G58" s="1321"/>
      <c r="H58" s="1321"/>
      <c r="I58" s="1331"/>
      <c r="J58" s="1331"/>
      <c r="K58" s="1327"/>
      <c r="L58" s="1327"/>
      <c r="M58" s="1327"/>
      <c r="N58" s="1327"/>
      <c r="AM58" s="387"/>
      <c r="AN58" s="1325"/>
      <c r="AO58" s="1325"/>
      <c r="AP58" s="1325"/>
      <c r="AQ58" s="1325"/>
      <c r="AR58" s="1325"/>
      <c r="AS58" s="1325"/>
      <c r="AT58" s="1325"/>
      <c r="AU58" s="1325"/>
      <c r="AV58" s="1325"/>
      <c r="AW58" s="1325"/>
      <c r="AX58" s="1325"/>
      <c r="AY58" s="1325"/>
      <c r="AZ58" s="1325"/>
      <c r="BA58" s="1325"/>
      <c r="BB58" s="1328"/>
      <c r="BC58" s="1328"/>
      <c r="BD58" s="1328"/>
      <c r="BE58" s="1328"/>
      <c r="BF58" s="1328"/>
      <c r="BG58" s="1328"/>
      <c r="BH58" s="1328"/>
      <c r="BI58" s="1328"/>
      <c r="BJ58" s="1328"/>
      <c r="BK58" s="1328"/>
      <c r="BL58" s="1328"/>
      <c r="BM58" s="1328"/>
      <c r="BN58" s="1328"/>
      <c r="BO58" s="1328"/>
      <c r="BP58" s="1326"/>
      <c r="BQ58" s="1326"/>
      <c r="BR58" s="1326"/>
      <c r="BS58" s="1326"/>
      <c r="BT58" s="1326"/>
      <c r="BU58" s="1326"/>
      <c r="BV58" s="1326"/>
      <c r="BW58" s="1326"/>
      <c r="BX58" s="1326"/>
      <c r="BY58" s="1326"/>
      <c r="BZ58" s="1326"/>
      <c r="CA58" s="1326"/>
      <c r="CB58" s="1326"/>
      <c r="CC58" s="1326"/>
      <c r="CD58" s="1326"/>
      <c r="CE58" s="1326"/>
      <c r="CF58" s="1326"/>
      <c r="CG58" s="1326"/>
      <c r="CH58" s="1326"/>
      <c r="CI58" s="1326"/>
      <c r="CJ58" s="1326"/>
      <c r="CK58" s="1326"/>
      <c r="CL58" s="1326"/>
      <c r="CM58" s="1326"/>
      <c r="CN58" s="1326"/>
      <c r="CO58" s="1326"/>
      <c r="CP58" s="1326"/>
      <c r="CQ58" s="1326"/>
      <c r="CR58" s="1326"/>
      <c r="CS58" s="1326"/>
      <c r="CT58" s="1326"/>
      <c r="CU58" s="1326"/>
      <c r="CV58" s="1326"/>
      <c r="CW58" s="1326"/>
      <c r="CX58" s="1326"/>
      <c r="CY58" s="1326"/>
      <c r="CZ58" s="1326"/>
      <c r="DA58" s="1326"/>
      <c r="DB58" s="1326"/>
      <c r="DC58" s="1326"/>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615</v>
      </c>
    </row>
    <row r="64" spans="1:109" x14ac:dyDescent="0.15">
      <c r="B64" s="394"/>
      <c r="G64" s="401"/>
      <c r="I64" s="414"/>
      <c r="J64" s="414"/>
      <c r="K64" s="414"/>
      <c r="L64" s="414"/>
      <c r="M64" s="414"/>
      <c r="N64" s="415"/>
      <c r="AM64" s="401"/>
      <c r="AN64" s="401" t="s">
        <v>609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2"/>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x14ac:dyDescent="0.15">
      <c r="B66" s="394"/>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x14ac:dyDescent="0.15">
      <c r="B67" s="394"/>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x14ac:dyDescent="0.15">
      <c r="B68" s="394"/>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x14ac:dyDescent="0.15">
      <c r="B69" s="394"/>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610</v>
      </c>
    </row>
    <row r="72" spans="2:107" x14ac:dyDescent="0.15">
      <c r="B72" s="394"/>
      <c r="G72" s="1321"/>
      <c r="H72" s="1321"/>
      <c r="I72" s="1321"/>
      <c r="J72" s="1321"/>
      <c r="K72" s="404"/>
      <c r="L72" s="404"/>
      <c r="M72" s="405"/>
      <c r="N72" s="405"/>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560</v>
      </c>
      <c r="BQ72" s="1325"/>
      <c r="BR72" s="1325"/>
      <c r="BS72" s="1325"/>
      <c r="BT72" s="1325"/>
      <c r="BU72" s="1325"/>
      <c r="BV72" s="1325"/>
      <c r="BW72" s="1325"/>
      <c r="BX72" s="1325" t="s">
        <v>561</v>
      </c>
      <c r="BY72" s="1325"/>
      <c r="BZ72" s="1325"/>
      <c r="CA72" s="1325"/>
      <c r="CB72" s="1325"/>
      <c r="CC72" s="1325"/>
      <c r="CD72" s="1325"/>
      <c r="CE72" s="1325"/>
      <c r="CF72" s="1325" t="s">
        <v>562</v>
      </c>
      <c r="CG72" s="1325"/>
      <c r="CH72" s="1325"/>
      <c r="CI72" s="1325"/>
      <c r="CJ72" s="1325"/>
      <c r="CK72" s="1325"/>
      <c r="CL72" s="1325"/>
      <c r="CM72" s="1325"/>
      <c r="CN72" s="1325" t="s">
        <v>563</v>
      </c>
      <c r="CO72" s="1325"/>
      <c r="CP72" s="1325"/>
      <c r="CQ72" s="1325"/>
      <c r="CR72" s="1325"/>
      <c r="CS72" s="1325"/>
      <c r="CT72" s="1325"/>
      <c r="CU72" s="1325"/>
      <c r="CV72" s="1325" t="s">
        <v>564</v>
      </c>
      <c r="CW72" s="1325"/>
      <c r="CX72" s="1325"/>
      <c r="CY72" s="1325"/>
      <c r="CZ72" s="1325"/>
      <c r="DA72" s="1325"/>
      <c r="DB72" s="1325"/>
      <c r="DC72" s="1325"/>
    </row>
    <row r="73" spans="2:107" x14ac:dyDescent="0.15">
      <c r="B73" s="394"/>
      <c r="G73" s="1332"/>
      <c r="H73" s="1332"/>
      <c r="I73" s="1332"/>
      <c r="J73" s="1332"/>
      <c r="K73" s="1333"/>
      <c r="L73" s="1333"/>
      <c r="M73" s="1333"/>
      <c r="N73" s="1333"/>
      <c r="AM73" s="403"/>
      <c r="AN73" s="1328" t="s">
        <v>611</v>
      </c>
      <c r="AO73" s="1328"/>
      <c r="AP73" s="1328"/>
      <c r="AQ73" s="1328"/>
      <c r="AR73" s="1328"/>
      <c r="AS73" s="1328"/>
      <c r="AT73" s="1328"/>
      <c r="AU73" s="1328"/>
      <c r="AV73" s="1328"/>
      <c r="AW73" s="1328"/>
      <c r="AX73" s="1328"/>
      <c r="AY73" s="1328"/>
      <c r="AZ73" s="1328"/>
      <c r="BA73" s="1328"/>
      <c r="BB73" s="1328" t="s">
        <v>612</v>
      </c>
      <c r="BC73" s="1328"/>
      <c r="BD73" s="1328"/>
      <c r="BE73" s="1328"/>
      <c r="BF73" s="1328"/>
      <c r="BG73" s="1328"/>
      <c r="BH73" s="1328"/>
      <c r="BI73" s="1328"/>
      <c r="BJ73" s="1328"/>
      <c r="BK73" s="1328"/>
      <c r="BL73" s="1328"/>
      <c r="BM73" s="1328"/>
      <c r="BN73" s="1328"/>
      <c r="BO73" s="1328"/>
      <c r="BP73" s="1326"/>
      <c r="BQ73" s="1326"/>
      <c r="BR73" s="1326"/>
      <c r="BS73" s="1326"/>
      <c r="BT73" s="1326"/>
      <c r="BU73" s="1326"/>
      <c r="BV73" s="1326"/>
      <c r="BW73" s="1326"/>
      <c r="BX73" s="1326"/>
      <c r="BY73" s="1326"/>
      <c r="BZ73" s="1326"/>
      <c r="CA73" s="1326"/>
      <c r="CB73" s="1326"/>
      <c r="CC73" s="1326"/>
      <c r="CD73" s="1326"/>
      <c r="CE73" s="1326"/>
      <c r="CF73" s="1326"/>
      <c r="CG73" s="1326"/>
      <c r="CH73" s="1326"/>
      <c r="CI73" s="1326"/>
      <c r="CJ73" s="1326"/>
      <c r="CK73" s="1326"/>
      <c r="CL73" s="1326"/>
      <c r="CM73" s="1326"/>
      <c r="CN73" s="1326"/>
      <c r="CO73" s="1326"/>
      <c r="CP73" s="1326"/>
      <c r="CQ73" s="1326"/>
      <c r="CR73" s="1326"/>
      <c r="CS73" s="1326"/>
      <c r="CT73" s="1326"/>
      <c r="CU73" s="1326"/>
      <c r="CV73" s="1326"/>
      <c r="CW73" s="1326"/>
      <c r="CX73" s="1326"/>
      <c r="CY73" s="1326"/>
      <c r="CZ73" s="1326"/>
      <c r="DA73" s="1326"/>
      <c r="DB73" s="1326"/>
      <c r="DC73" s="1326"/>
    </row>
    <row r="74" spans="2:107" x14ac:dyDescent="0.15">
      <c r="B74" s="394"/>
      <c r="G74" s="1332"/>
      <c r="H74" s="1332"/>
      <c r="I74" s="1332"/>
      <c r="J74" s="1332"/>
      <c r="K74" s="1333"/>
      <c r="L74" s="1333"/>
      <c r="M74" s="1333"/>
      <c r="N74" s="1333"/>
      <c r="AM74" s="403"/>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26"/>
      <c r="BQ74" s="1326"/>
      <c r="BR74" s="1326"/>
      <c r="BS74" s="1326"/>
      <c r="BT74" s="1326"/>
      <c r="BU74" s="1326"/>
      <c r="BV74" s="1326"/>
      <c r="BW74" s="1326"/>
      <c r="BX74" s="1326"/>
      <c r="BY74" s="1326"/>
      <c r="BZ74" s="1326"/>
      <c r="CA74" s="1326"/>
      <c r="CB74" s="1326"/>
      <c r="CC74" s="1326"/>
      <c r="CD74" s="1326"/>
      <c r="CE74" s="1326"/>
      <c r="CF74" s="1326"/>
      <c r="CG74" s="1326"/>
      <c r="CH74" s="1326"/>
      <c r="CI74" s="1326"/>
      <c r="CJ74" s="1326"/>
      <c r="CK74" s="1326"/>
      <c r="CL74" s="1326"/>
      <c r="CM74" s="1326"/>
      <c r="CN74" s="1326"/>
      <c r="CO74" s="1326"/>
      <c r="CP74" s="1326"/>
      <c r="CQ74" s="1326"/>
      <c r="CR74" s="1326"/>
      <c r="CS74" s="1326"/>
      <c r="CT74" s="1326"/>
      <c r="CU74" s="1326"/>
      <c r="CV74" s="1326"/>
      <c r="CW74" s="1326"/>
      <c r="CX74" s="1326"/>
      <c r="CY74" s="1326"/>
      <c r="CZ74" s="1326"/>
      <c r="DA74" s="1326"/>
      <c r="DB74" s="1326"/>
      <c r="DC74" s="1326"/>
    </row>
    <row r="75" spans="2:107" x14ac:dyDescent="0.15">
      <c r="B75" s="394"/>
      <c r="G75" s="1332"/>
      <c r="H75" s="1332"/>
      <c r="I75" s="1321"/>
      <c r="J75" s="1321"/>
      <c r="K75" s="1327"/>
      <c r="L75" s="1327"/>
      <c r="M75" s="1327"/>
      <c r="N75" s="1327"/>
      <c r="AM75" s="403"/>
      <c r="AN75" s="1328"/>
      <c r="AO75" s="1328"/>
      <c r="AP75" s="1328"/>
      <c r="AQ75" s="1328"/>
      <c r="AR75" s="1328"/>
      <c r="AS75" s="1328"/>
      <c r="AT75" s="1328"/>
      <c r="AU75" s="1328"/>
      <c r="AV75" s="1328"/>
      <c r="AW75" s="1328"/>
      <c r="AX75" s="1328"/>
      <c r="AY75" s="1328"/>
      <c r="AZ75" s="1328"/>
      <c r="BA75" s="1328"/>
      <c r="BB75" s="1328" t="s">
        <v>616</v>
      </c>
      <c r="BC75" s="1328"/>
      <c r="BD75" s="1328"/>
      <c r="BE75" s="1328"/>
      <c r="BF75" s="1328"/>
      <c r="BG75" s="1328"/>
      <c r="BH75" s="1328"/>
      <c r="BI75" s="1328"/>
      <c r="BJ75" s="1328"/>
      <c r="BK75" s="1328"/>
      <c r="BL75" s="1328"/>
      <c r="BM75" s="1328"/>
      <c r="BN75" s="1328"/>
      <c r="BO75" s="1328"/>
      <c r="BP75" s="1326">
        <v>14</v>
      </c>
      <c r="BQ75" s="1326"/>
      <c r="BR75" s="1326"/>
      <c r="BS75" s="1326"/>
      <c r="BT75" s="1326"/>
      <c r="BU75" s="1326"/>
      <c r="BV75" s="1326"/>
      <c r="BW75" s="1326"/>
      <c r="BX75" s="1326">
        <v>12.8</v>
      </c>
      <c r="BY75" s="1326"/>
      <c r="BZ75" s="1326"/>
      <c r="CA75" s="1326"/>
      <c r="CB75" s="1326"/>
      <c r="CC75" s="1326"/>
      <c r="CD75" s="1326"/>
      <c r="CE75" s="1326"/>
      <c r="CF75" s="1326">
        <v>10.4</v>
      </c>
      <c r="CG75" s="1326"/>
      <c r="CH75" s="1326"/>
      <c r="CI75" s="1326"/>
      <c r="CJ75" s="1326"/>
      <c r="CK75" s="1326"/>
      <c r="CL75" s="1326"/>
      <c r="CM75" s="1326"/>
      <c r="CN75" s="1326">
        <v>9.8000000000000007</v>
      </c>
      <c r="CO75" s="1326"/>
      <c r="CP75" s="1326"/>
      <c r="CQ75" s="1326"/>
      <c r="CR75" s="1326"/>
      <c r="CS75" s="1326"/>
      <c r="CT75" s="1326"/>
      <c r="CU75" s="1326"/>
      <c r="CV75" s="1326">
        <v>8.9</v>
      </c>
      <c r="CW75" s="1326"/>
      <c r="CX75" s="1326"/>
      <c r="CY75" s="1326"/>
      <c r="CZ75" s="1326"/>
      <c r="DA75" s="1326"/>
      <c r="DB75" s="1326"/>
      <c r="DC75" s="1326"/>
    </row>
    <row r="76" spans="2:107" x14ac:dyDescent="0.15">
      <c r="B76" s="394"/>
      <c r="G76" s="1332"/>
      <c r="H76" s="1332"/>
      <c r="I76" s="1321"/>
      <c r="J76" s="1321"/>
      <c r="K76" s="1327"/>
      <c r="L76" s="1327"/>
      <c r="M76" s="1327"/>
      <c r="N76" s="1327"/>
      <c r="AM76" s="403"/>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26"/>
      <c r="BQ76" s="1326"/>
      <c r="BR76" s="1326"/>
      <c r="BS76" s="1326"/>
      <c r="BT76" s="1326"/>
      <c r="BU76" s="1326"/>
      <c r="BV76" s="1326"/>
      <c r="BW76" s="1326"/>
      <c r="BX76" s="1326"/>
      <c r="BY76" s="1326"/>
      <c r="BZ76" s="1326"/>
      <c r="CA76" s="1326"/>
      <c r="CB76" s="1326"/>
      <c r="CC76" s="1326"/>
      <c r="CD76" s="1326"/>
      <c r="CE76" s="1326"/>
      <c r="CF76" s="1326"/>
      <c r="CG76" s="1326"/>
      <c r="CH76" s="1326"/>
      <c r="CI76" s="1326"/>
      <c r="CJ76" s="1326"/>
      <c r="CK76" s="1326"/>
      <c r="CL76" s="1326"/>
      <c r="CM76" s="1326"/>
      <c r="CN76" s="1326"/>
      <c r="CO76" s="1326"/>
      <c r="CP76" s="1326"/>
      <c r="CQ76" s="1326"/>
      <c r="CR76" s="1326"/>
      <c r="CS76" s="1326"/>
      <c r="CT76" s="1326"/>
      <c r="CU76" s="1326"/>
      <c r="CV76" s="1326"/>
      <c r="CW76" s="1326"/>
      <c r="CX76" s="1326"/>
      <c r="CY76" s="1326"/>
      <c r="CZ76" s="1326"/>
      <c r="DA76" s="1326"/>
      <c r="DB76" s="1326"/>
      <c r="DC76" s="1326"/>
    </row>
    <row r="77" spans="2:107" x14ac:dyDescent="0.15">
      <c r="B77" s="394"/>
      <c r="G77" s="1321"/>
      <c r="H77" s="1321"/>
      <c r="I77" s="1321"/>
      <c r="J77" s="1321"/>
      <c r="K77" s="1333"/>
      <c r="L77" s="1333"/>
      <c r="M77" s="1333"/>
      <c r="N77" s="1333"/>
      <c r="AN77" s="1325" t="s">
        <v>617</v>
      </c>
      <c r="AO77" s="1325"/>
      <c r="AP77" s="1325"/>
      <c r="AQ77" s="1325"/>
      <c r="AR77" s="1325"/>
      <c r="AS77" s="1325"/>
      <c r="AT77" s="1325"/>
      <c r="AU77" s="1325"/>
      <c r="AV77" s="1325"/>
      <c r="AW77" s="1325"/>
      <c r="AX77" s="1325"/>
      <c r="AY77" s="1325"/>
      <c r="AZ77" s="1325"/>
      <c r="BA77" s="1325"/>
      <c r="BB77" s="1328" t="s">
        <v>618</v>
      </c>
      <c r="BC77" s="1328"/>
      <c r="BD77" s="1328"/>
      <c r="BE77" s="1328"/>
      <c r="BF77" s="1328"/>
      <c r="BG77" s="1328"/>
      <c r="BH77" s="1328"/>
      <c r="BI77" s="1328"/>
      <c r="BJ77" s="1328"/>
      <c r="BK77" s="1328"/>
      <c r="BL77" s="1328"/>
      <c r="BM77" s="1328"/>
      <c r="BN77" s="1328"/>
      <c r="BO77" s="1328"/>
      <c r="BP77" s="1326">
        <v>0</v>
      </c>
      <c r="BQ77" s="1326"/>
      <c r="BR77" s="1326"/>
      <c r="BS77" s="1326"/>
      <c r="BT77" s="1326"/>
      <c r="BU77" s="1326"/>
      <c r="BV77" s="1326"/>
      <c r="BW77" s="1326"/>
      <c r="BX77" s="1326">
        <v>0</v>
      </c>
      <c r="BY77" s="1326"/>
      <c r="BZ77" s="1326"/>
      <c r="CA77" s="1326"/>
      <c r="CB77" s="1326"/>
      <c r="CC77" s="1326"/>
      <c r="CD77" s="1326"/>
      <c r="CE77" s="1326"/>
      <c r="CF77" s="1326">
        <v>0</v>
      </c>
      <c r="CG77" s="1326"/>
      <c r="CH77" s="1326"/>
      <c r="CI77" s="1326"/>
      <c r="CJ77" s="1326"/>
      <c r="CK77" s="1326"/>
      <c r="CL77" s="1326"/>
      <c r="CM77" s="1326"/>
      <c r="CN77" s="1326">
        <v>0</v>
      </c>
      <c r="CO77" s="1326"/>
      <c r="CP77" s="1326"/>
      <c r="CQ77" s="1326"/>
      <c r="CR77" s="1326"/>
      <c r="CS77" s="1326"/>
      <c r="CT77" s="1326"/>
      <c r="CU77" s="1326"/>
      <c r="CV77" s="1326">
        <v>0</v>
      </c>
      <c r="CW77" s="1326"/>
      <c r="CX77" s="1326"/>
      <c r="CY77" s="1326"/>
      <c r="CZ77" s="1326"/>
      <c r="DA77" s="1326"/>
      <c r="DB77" s="1326"/>
      <c r="DC77" s="1326"/>
    </row>
    <row r="78" spans="2:107" x14ac:dyDescent="0.15">
      <c r="B78" s="394"/>
      <c r="G78" s="1321"/>
      <c r="H78" s="1321"/>
      <c r="I78" s="1321"/>
      <c r="J78" s="1321"/>
      <c r="K78" s="1333"/>
      <c r="L78" s="1333"/>
      <c r="M78" s="1333"/>
      <c r="N78" s="1333"/>
      <c r="AN78" s="1325"/>
      <c r="AO78" s="1325"/>
      <c r="AP78" s="1325"/>
      <c r="AQ78" s="1325"/>
      <c r="AR78" s="1325"/>
      <c r="AS78" s="1325"/>
      <c r="AT78" s="1325"/>
      <c r="AU78" s="1325"/>
      <c r="AV78" s="1325"/>
      <c r="AW78" s="1325"/>
      <c r="AX78" s="1325"/>
      <c r="AY78" s="1325"/>
      <c r="AZ78" s="1325"/>
      <c r="BA78" s="1325"/>
      <c r="BB78" s="1328"/>
      <c r="BC78" s="1328"/>
      <c r="BD78" s="1328"/>
      <c r="BE78" s="1328"/>
      <c r="BF78" s="1328"/>
      <c r="BG78" s="1328"/>
      <c r="BH78" s="1328"/>
      <c r="BI78" s="1328"/>
      <c r="BJ78" s="1328"/>
      <c r="BK78" s="1328"/>
      <c r="BL78" s="1328"/>
      <c r="BM78" s="1328"/>
      <c r="BN78" s="1328"/>
      <c r="BO78" s="1328"/>
      <c r="BP78" s="1326"/>
      <c r="BQ78" s="1326"/>
      <c r="BR78" s="1326"/>
      <c r="BS78" s="1326"/>
      <c r="BT78" s="1326"/>
      <c r="BU78" s="1326"/>
      <c r="BV78" s="1326"/>
      <c r="BW78" s="1326"/>
      <c r="BX78" s="1326"/>
      <c r="BY78" s="1326"/>
      <c r="BZ78" s="1326"/>
      <c r="CA78" s="1326"/>
      <c r="CB78" s="1326"/>
      <c r="CC78" s="1326"/>
      <c r="CD78" s="1326"/>
      <c r="CE78" s="1326"/>
      <c r="CF78" s="1326"/>
      <c r="CG78" s="1326"/>
      <c r="CH78" s="1326"/>
      <c r="CI78" s="1326"/>
      <c r="CJ78" s="1326"/>
      <c r="CK78" s="1326"/>
      <c r="CL78" s="1326"/>
      <c r="CM78" s="1326"/>
      <c r="CN78" s="1326"/>
      <c r="CO78" s="1326"/>
      <c r="CP78" s="1326"/>
      <c r="CQ78" s="1326"/>
      <c r="CR78" s="1326"/>
      <c r="CS78" s="1326"/>
      <c r="CT78" s="1326"/>
      <c r="CU78" s="1326"/>
      <c r="CV78" s="1326"/>
      <c r="CW78" s="1326"/>
      <c r="CX78" s="1326"/>
      <c r="CY78" s="1326"/>
      <c r="CZ78" s="1326"/>
      <c r="DA78" s="1326"/>
      <c r="DB78" s="1326"/>
      <c r="DC78" s="1326"/>
    </row>
    <row r="79" spans="2:107" x14ac:dyDescent="0.15">
      <c r="B79" s="394"/>
      <c r="G79" s="1321"/>
      <c r="H79" s="1321"/>
      <c r="I79" s="1331"/>
      <c r="J79" s="1331"/>
      <c r="K79" s="1334"/>
      <c r="L79" s="1334"/>
      <c r="M79" s="1334"/>
      <c r="N79" s="1334"/>
      <c r="AN79" s="1325"/>
      <c r="AO79" s="1325"/>
      <c r="AP79" s="1325"/>
      <c r="AQ79" s="1325"/>
      <c r="AR79" s="1325"/>
      <c r="AS79" s="1325"/>
      <c r="AT79" s="1325"/>
      <c r="AU79" s="1325"/>
      <c r="AV79" s="1325"/>
      <c r="AW79" s="1325"/>
      <c r="AX79" s="1325"/>
      <c r="AY79" s="1325"/>
      <c r="AZ79" s="1325"/>
      <c r="BA79" s="1325"/>
      <c r="BB79" s="1328" t="s">
        <v>619</v>
      </c>
      <c r="BC79" s="1328"/>
      <c r="BD79" s="1328"/>
      <c r="BE79" s="1328"/>
      <c r="BF79" s="1328"/>
      <c r="BG79" s="1328"/>
      <c r="BH79" s="1328"/>
      <c r="BI79" s="1328"/>
      <c r="BJ79" s="1328"/>
      <c r="BK79" s="1328"/>
      <c r="BL79" s="1328"/>
      <c r="BM79" s="1328"/>
      <c r="BN79" s="1328"/>
      <c r="BO79" s="1328"/>
      <c r="BP79" s="1326">
        <v>8.1999999999999993</v>
      </c>
      <c r="BQ79" s="1326"/>
      <c r="BR79" s="1326"/>
      <c r="BS79" s="1326"/>
      <c r="BT79" s="1326"/>
      <c r="BU79" s="1326"/>
      <c r="BV79" s="1326"/>
      <c r="BW79" s="1326"/>
      <c r="BX79" s="1326">
        <v>7.8</v>
      </c>
      <c r="BY79" s="1326"/>
      <c r="BZ79" s="1326"/>
      <c r="CA79" s="1326"/>
      <c r="CB79" s="1326"/>
      <c r="CC79" s="1326"/>
      <c r="CD79" s="1326"/>
      <c r="CE79" s="1326"/>
      <c r="CF79" s="1326">
        <v>7.4</v>
      </c>
      <c r="CG79" s="1326"/>
      <c r="CH79" s="1326"/>
      <c r="CI79" s="1326"/>
      <c r="CJ79" s="1326"/>
      <c r="CK79" s="1326"/>
      <c r="CL79" s="1326"/>
      <c r="CM79" s="1326"/>
      <c r="CN79" s="1326">
        <v>7.1</v>
      </c>
      <c r="CO79" s="1326"/>
      <c r="CP79" s="1326"/>
      <c r="CQ79" s="1326"/>
      <c r="CR79" s="1326"/>
      <c r="CS79" s="1326"/>
      <c r="CT79" s="1326"/>
      <c r="CU79" s="1326"/>
      <c r="CV79" s="1326">
        <v>7.1</v>
      </c>
      <c r="CW79" s="1326"/>
      <c r="CX79" s="1326"/>
      <c r="CY79" s="1326"/>
      <c r="CZ79" s="1326"/>
      <c r="DA79" s="1326"/>
      <c r="DB79" s="1326"/>
      <c r="DC79" s="1326"/>
    </row>
    <row r="80" spans="2:107" x14ac:dyDescent="0.15">
      <c r="B80" s="394"/>
      <c r="G80" s="1321"/>
      <c r="H80" s="1321"/>
      <c r="I80" s="1331"/>
      <c r="J80" s="1331"/>
      <c r="K80" s="1334"/>
      <c r="L80" s="1334"/>
      <c r="M80" s="1334"/>
      <c r="N80" s="1334"/>
      <c r="AN80" s="1325"/>
      <c r="AO80" s="1325"/>
      <c r="AP80" s="1325"/>
      <c r="AQ80" s="1325"/>
      <c r="AR80" s="1325"/>
      <c r="AS80" s="1325"/>
      <c r="AT80" s="1325"/>
      <c r="AU80" s="1325"/>
      <c r="AV80" s="1325"/>
      <c r="AW80" s="1325"/>
      <c r="AX80" s="1325"/>
      <c r="AY80" s="1325"/>
      <c r="AZ80" s="1325"/>
      <c r="BA80" s="1325"/>
      <c r="BB80" s="1328"/>
      <c r="BC80" s="1328"/>
      <c r="BD80" s="1328"/>
      <c r="BE80" s="1328"/>
      <c r="BF80" s="1328"/>
      <c r="BG80" s="1328"/>
      <c r="BH80" s="1328"/>
      <c r="BI80" s="1328"/>
      <c r="BJ80" s="1328"/>
      <c r="BK80" s="1328"/>
      <c r="BL80" s="1328"/>
      <c r="BM80" s="1328"/>
      <c r="BN80" s="1328"/>
      <c r="BO80" s="1328"/>
      <c r="BP80" s="1326"/>
      <c r="BQ80" s="1326"/>
      <c r="BR80" s="1326"/>
      <c r="BS80" s="1326"/>
      <c r="BT80" s="1326"/>
      <c r="BU80" s="1326"/>
      <c r="BV80" s="1326"/>
      <c r="BW80" s="1326"/>
      <c r="BX80" s="1326"/>
      <c r="BY80" s="1326"/>
      <c r="BZ80" s="1326"/>
      <c r="CA80" s="1326"/>
      <c r="CB80" s="1326"/>
      <c r="CC80" s="1326"/>
      <c r="CD80" s="1326"/>
      <c r="CE80" s="1326"/>
      <c r="CF80" s="1326"/>
      <c r="CG80" s="1326"/>
      <c r="CH80" s="1326"/>
      <c r="CI80" s="1326"/>
      <c r="CJ80" s="1326"/>
      <c r="CK80" s="1326"/>
      <c r="CL80" s="1326"/>
      <c r="CM80" s="1326"/>
      <c r="CN80" s="1326"/>
      <c r="CO80" s="1326"/>
      <c r="CP80" s="1326"/>
      <c r="CQ80" s="1326"/>
      <c r="CR80" s="1326"/>
      <c r="CS80" s="1326"/>
      <c r="CT80" s="1326"/>
      <c r="CU80" s="1326"/>
      <c r="CV80" s="1326"/>
      <c r="CW80" s="1326"/>
      <c r="CX80" s="1326"/>
      <c r="CY80" s="1326"/>
      <c r="CZ80" s="1326"/>
      <c r="DA80" s="1326"/>
      <c r="DB80" s="1326"/>
      <c r="DC80" s="1326"/>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4QYWDL/sJZt17bYVLzxbiXnvHfkAgoMzq1UGAdqPqloZs8T0YPZXDkp7MG4T30N2t+LywWqq7FlCi4BubUTwWQ==" saltValue="pWp63BXe6vZ2tsIZswKYL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 header="0.39370078740157483" footer="0"/>
  <pageSetup paperSize="8" scale="7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558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AN8TF0OB+IEg4kWfddfNm1BG5Q2KaCHfD1FJMvkmnWVTYhjC5y2sbAiYjMTq4E0kBfcVPveaFRZJcgMVfCyMw==" saltValue="u+ag+v8F1QnYehiC+NKlx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558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7ieyuklgZCDZpPh03ZvExnQq+yk7sqwQr3pIC/9JCp9CkIuM4OaQnTl1Q7BnSev7KpGdTnmcTl41ZLstMhxQ==" saltValue="YEHnYpvG9RRUXCBq9oE3W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557</v>
      </c>
      <c r="G2" s="156"/>
      <c r="H2" s="157"/>
    </row>
    <row r="3" spans="1:8" x14ac:dyDescent="0.15">
      <c r="A3" s="153" t="s">
        <v>550</v>
      </c>
      <c r="B3" s="158"/>
      <c r="C3" s="159"/>
      <c r="D3" s="160">
        <v>150384</v>
      </c>
      <c r="E3" s="161"/>
      <c r="F3" s="162">
        <v>333013</v>
      </c>
      <c r="G3" s="163"/>
      <c r="H3" s="164"/>
    </row>
    <row r="4" spans="1:8" x14ac:dyDescent="0.15">
      <c r="A4" s="165"/>
      <c r="B4" s="166"/>
      <c r="C4" s="167"/>
      <c r="D4" s="168">
        <v>135496</v>
      </c>
      <c r="E4" s="169"/>
      <c r="F4" s="170">
        <v>126732</v>
      </c>
      <c r="G4" s="171"/>
      <c r="H4" s="172"/>
    </row>
    <row r="5" spans="1:8" x14ac:dyDescent="0.15">
      <c r="A5" s="153" t="s">
        <v>552</v>
      </c>
      <c r="B5" s="158"/>
      <c r="C5" s="159"/>
      <c r="D5" s="160">
        <v>176191</v>
      </c>
      <c r="E5" s="161"/>
      <c r="F5" s="162">
        <v>280458</v>
      </c>
      <c r="G5" s="163"/>
      <c r="H5" s="164"/>
    </row>
    <row r="6" spans="1:8" x14ac:dyDescent="0.15">
      <c r="A6" s="165"/>
      <c r="B6" s="166"/>
      <c r="C6" s="167"/>
      <c r="D6" s="168">
        <v>153310</v>
      </c>
      <c r="E6" s="169"/>
      <c r="F6" s="170">
        <v>127286</v>
      </c>
      <c r="G6" s="171"/>
      <c r="H6" s="172"/>
    </row>
    <row r="7" spans="1:8" x14ac:dyDescent="0.15">
      <c r="A7" s="153" t="s">
        <v>553</v>
      </c>
      <c r="B7" s="158"/>
      <c r="C7" s="159"/>
      <c r="D7" s="160">
        <v>160345</v>
      </c>
      <c r="E7" s="161"/>
      <c r="F7" s="162">
        <v>291945</v>
      </c>
      <c r="G7" s="163"/>
      <c r="H7" s="164"/>
    </row>
    <row r="8" spans="1:8" x14ac:dyDescent="0.15">
      <c r="A8" s="165"/>
      <c r="B8" s="166"/>
      <c r="C8" s="167"/>
      <c r="D8" s="168">
        <v>125346</v>
      </c>
      <c r="E8" s="169"/>
      <c r="F8" s="170">
        <v>127651</v>
      </c>
      <c r="G8" s="171"/>
      <c r="H8" s="172"/>
    </row>
    <row r="9" spans="1:8" x14ac:dyDescent="0.15">
      <c r="A9" s="153" t="s">
        <v>554</v>
      </c>
      <c r="B9" s="158"/>
      <c r="C9" s="159"/>
      <c r="D9" s="160">
        <v>163256</v>
      </c>
      <c r="E9" s="161"/>
      <c r="F9" s="162">
        <v>291173</v>
      </c>
      <c r="G9" s="163"/>
      <c r="H9" s="164"/>
    </row>
    <row r="10" spans="1:8" x14ac:dyDescent="0.15">
      <c r="A10" s="165"/>
      <c r="B10" s="166"/>
      <c r="C10" s="167"/>
      <c r="D10" s="168">
        <v>78607</v>
      </c>
      <c r="E10" s="169"/>
      <c r="F10" s="170">
        <v>119071</v>
      </c>
      <c r="G10" s="171"/>
      <c r="H10" s="172"/>
    </row>
    <row r="11" spans="1:8" x14ac:dyDescent="0.15">
      <c r="A11" s="153" t="s">
        <v>555</v>
      </c>
      <c r="B11" s="158"/>
      <c r="C11" s="159"/>
      <c r="D11" s="160">
        <v>158210</v>
      </c>
      <c r="E11" s="161"/>
      <c r="F11" s="162">
        <v>271581</v>
      </c>
      <c r="G11" s="163"/>
      <c r="H11" s="164"/>
    </row>
    <row r="12" spans="1:8" x14ac:dyDescent="0.15">
      <c r="A12" s="165"/>
      <c r="B12" s="166"/>
      <c r="C12" s="173"/>
      <c r="D12" s="168">
        <v>109798</v>
      </c>
      <c r="E12" s="169"/>
      <c r="F12" s="170">
        <v>117844</v>
      </c>
      <c r="G12" s="171"/>
      <c r="H12" s="172"/>
    </row>
    <row r="13" spans="1:8" x14ac:dyDescent="0.15">
      <c r="A13" s="153"/>
      <c r="B13" s="158"/>
      <c r="C13" s="174"/>
      <c r="D13" s="175">
        <v>161677</v>
      </c>
      <c r="E13" s="176"/>
      <c r="F13" s="177">
        <v>293634</v>
      </c>
      <c r="G13" s="178"/>
      <c r="H13" s="164"/>
    </row>
    <row r="14" spans="1:8" x14ac:dyDescent="0.15">
      <c r="A14" s="165"/>
      <c r="B14" s="166"/>
      <c r="C14" s="167"/>
      <c r="D14" s="168">
        <v>120511</v>
      </c>
      <c r="E14" s="169"/>
      <c r="F14" s="170">
        <v>123717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4.3099999999999996</v>
      </c>
      <c r="C19" s="179">
        <f>ROUND(VALUE(SUBSTITUTE(実質収支比率等に係る経年分析!G$48,"▲","-")),2)</f>
        <v>4.16</v>
      </c>
      <c r="D19" s="179">
        <f>ROUND(VALUE(SUBSTITUTE(実質収支比率等に係る経年分析!H$48,"▲","-")),2)</f>
        <v>3.7</v>
      </c>
      <c r="E19" s="179">
        <f>ROUND(VALUE(SUBSTITUTE(実質収支比率等に係る経年分析!I$48,"▲","-")),2)</f>
        <v>3.35</v>
      </c>
      <c r="F19" s="179">
        <f>ROUND(VALUE(SUBSTITUTE(実質収支比率等に係る経年分析!J$48,"▲","-")),2)</f>
        <v>3.98</v>
      </c>
    </row>
    <row r="20" spans="1:11" x14ac:dyDescent="0.15">
      <c r="A20" s="179" t="s">
        <v>55</v>
      </c>
      <c r="B20" s="179">
        <f>ROUND(VALUE(SUBSTITUTE(実質収支比率等に係る経年分析!F$47,"▲","-")),2)</f>
        <v>30.38</v>
      </c>
      <c r="C20" s="179">
        <f>ROUND(VALUE(SUBSTITUTE(実質収支比率等に係る経年分析!G$47,"▲","-")),2)</f>
        <v>39.06</v>
      </c>
      <c r="D20" s="179">
        <f>ROUND(VALUE(SUBSTITUTE(実質収支比率等に係る経年分析!H$47,"▲","-")),2)</f>
        <v>44.87</v>
      </c>
      <c r="E20" s="179">
        <f>ROUND(VALUE(SUBSTITUTE(実質収支比率等に係る経年分析!I$47,"▲","-")),2)</f>
        <v>46.01</v>
      </c>
      <c r="F20" s="179">
        <f>ROUND(VALUE(SUBSTITUTE(実質収支比率等に係る経年分析!J$47,"▲","-")),2)</f>
        <v>46.92</v>
      </c>
    </row>
    <row r="21" spans="1:11" x14ac:dyDescent="0.15">
      <c r="A21" s="179" t="s">
        <v>56</v>
      </c>
      <c r="B21" s="179">
        <f>IF(ISNUMBER(VALUE(SUBSTITUTE(実質収支比率等に係る経年分析!F$49,"▲","-"))),ROUND(VALUE(SUBSTITUTE(実質収支比率等に係る経年分析!F$49,"▲","-")),2),NA())</f>
        <v>6.33</v>
      </c>
      <c r="C21" s="179">
        <f>IF(ISNUMBER(VALUE(SUBSTITUTE(実質収支比率等に係る経年分析!G$49,"▲","-"))),ROUND(VALUE(SUBSTITUTE(実質収支比率等に係る経年分析!G$49,"▲","-")),2),NA())</f>
        <v>9.49</v>
      </c>
      <c r="D21" s="179">
        <f>IF(ISNUMBER(VALUE(SUBSTITUTE(実質収支比率等に係る経年分析!H$49,"▲","-"))),ROUND(VALUE(SUBSTITUTE(実質収支比率等に係る経年分析!H$49,"▲","-")),2),NA())</f>
        <v>4.3899999999999997</v>
      </c>
      <c r="E21" s="179">
        <f>IF(ISNUMBER(VALUE(SUBSTITUTE(実質収支比率等に係る経年分析!I$49,"▲","-"))),ROUND(VALUE(SUBSTITUTE(実質収支比率等に係る経年分析!I$49,"▲","-")),2),NA())</f>
        <v>-1.1299999999999999</v>
      </c>
      <c r="F21" s="179">
        <f>IF(ISNUMBER(VALUE(SUBSTITUTE(実質収支比率等に係る経年分析!J$49,"▲","-"))),ROUND(VALUE(SUBSTITUTE(実質収支比率等に係る経年分析!J$49,"▲","-")),2),NA())</f>
        <v>0.23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簡易水道事業特別会計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後期高齢者医療特別会計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0.91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0.28000000000000003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0.25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v>
      </c>
    </row>
    <row r="35" spans="1:16" x14ac:dyDescent="0.15">
      <c r="A35" s="180" t="str">
        <f>IF(連結実質赤字比率に係る赤字・黒字の構成分析!C$35="",NA(),連結実質赤字比率に係る赤字・黒字の構成分析!C$35)</f>
        <v>国民健康保険特別会計</v>
      </c>
      <c r="B35" s="180">
        <f>IF(ROUND(VALUE(SUBSTITUTE(連結実質赤字比率に係る赤字・黒字の構成分析!F$35,"▲", "-")), 2) &lt; 0, ABS(ROUND(VALUE(SUBSTITUTE(連結実質赤字比率に係る赤字・黒字の構成分析!F$35,"▲", "-")), 2)), NA())</f>
        <v>0.72</v>
      </c>
      <c r="C35" s="180" t="e">
        <f>IF(ROUND(VALUE(SUBSTITUTE(連結実質赤字比率に係る赤字・黒字の構成分析!F$35,"▲", "-")), 2) &gt;= 0, ABS(ROUND(VALUE(SUBSTITUTE(連結実質赤字比率に係る赤字・黒字の構成分析!F$35,"▲", "-")), 2)), NA())</f>
        <v>#N/A</v>
      </c>
      <c r="D35" s="180">
        <f>IF(ROUND(VALUE(SUBSTITUTE(連結実質赤字比率に係る赤字・黒字の構成分析!G$35,"▲", "-")), 2) &lt; 0, ABS(ROUND(VALUE(SUBSTITUTE(連結実質赤字比率に係る赤字・黒字の構成分析!G$35,"▲", "-")), 2)), NA())</f>
        <v>0.52</v>
      </c>
      <c r="E35" s="180" t="e">
        <f>IF(ROUND(VALUE(SUBSTITUTE(連結実質赤字比率に係る赤字・黒字の構成分析!G$35,"▲", "-")), 2) &gt;= 0, ABS(ROUND(VALUE(SUBSTITUTE(連結実質赤字比率に係る赤字・黒字の構成分析!G$35,"▲", "-")), 2)), NA())</f>
        <v>#N/A</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0.96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0.77</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4.1500000000000004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3.34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3.97</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304</v>
      </c>
      <c r="E42" s="181"/>
      <c r="F42" s="181"/>
      <c r="G42" s="181">
        <f>'実質公債費比率（分子）の構造'!L$52</f>
        <v>298</v>
      </c>
      <c r="H42" s="181"/>
      <c r="I42" s="181"/>
      <c r="J42" s="181">
        <f>'実質公債費比率（分子）の構造'!M$52</f>
        <v>289</v>
      </c>
      <c r="K42" s="181"/>
      <c r="L42" s="181"/>
      <c r="M42" s="181">
        <f>'実質公債費比率（分子）の構造'!N$52</f>
        <v>272</v>
      </c>
      <c r="N42" s="181"/>
      <c r="O42" s="181"/>
      <c r="P42" s="181">
        <f>'実質公債費比率（分子）の構造'!O$52</f>
        <v>256</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36</v>
      </c>
      <c r="C45" s="181"/>
      <c r="D45" s="181"/>
      <c r="E45" s="181">
        <f>'実質公債費比率（分子）の構造'!L$49</f>
        <v>45</v>
      </c>
      <c r="F45" s="181"/>
      <c r="G45" s="181"/>
      <c r="H45" s="181">
        <f>'実質公債費比率（分子）の構造'!M$49</f>
        <v>44</v>
      </c>
      <c r="I45" s="181"/>
      <c r="J45" s="181"/>
      <c r="K45" s="181">
        <f>'実質公債費比率（分子）の構造'!N$49</f>
        <v>45</v>
      </c>
      <c r="L45" s="181"/>
      <c r="M45" s="181"/>
      <c r="N45" s="181">
        <f>'実質公債費比率（分子）の構造'!O$49</f>
        <v>28</v>
      </c>
      <c r="O45" s="181"/>
      <c r="P45" s="181"/>
    </row>
    <row r="46" spans="1:16" x14ac:dyDescent="0.15">
      <c r="A46" s="181" t="s">
        <v>67</v>
      </c>
      <c r="B46" s="181">
        <f>'実質公債費比率（分子）の構造'!K$48</f>
        <v>107</v>
      </c>
      <c r="C46" s="181"/>
      <c r="D46" s="181"/>
      <c r="E46" s="181">
        <f>'実質公債費比率（分子）の構造'!L$48</f>
        <v>107</v>
      </c>
      <c r="F46" s="181"/>
      <c r="G46" s="181"/>
      <c r="H46" s="181">
        <f>'実質公債費比率（分子）の構造'!M$48</f>
        <v>116</v>
      </c>
      <c r="I46" s="181"/>
      <c r="J46" s="181"/>
      <c r="K46" s="181">
        <f>'実質公債費比率（分子）の構造'!N$48</f>
        <v>121</v>
      </c>
      <c r="L46" s="181"/>
      <c r="M46" s="181"/>
      <c r="N46" s="181">
        <f>'実質公債費比率（分子）の構造'!O$48</f>
        <v>117</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315</v>
      </c>
      <c r="C49" s="181"/>
      <c r="D49" s="181"/>
      <c r="E49" s="181">
        <f>'実質公債費比率（分子）の構造'!L$45</f>
        <v>285</v>
      </c>
      <c r="F49" s="181"/>
      <c r="G49" s="181"/>
      <c r="H49" s="181">
        <f>'実質公債費比率（分子）の構造'!M$45</f>
        <v>258</v>
      </c>
      <c r="I49" s="181"/>
      <c r="J49" s="181"/>
      <c r="K49" s="181">
        <f>'実質公債費比率（分子）の構造'!N$45</f>
        <v>231</v>
      </c>
      <c r="L49" s="181"/>
      <c r="M49" s="181"/>
      <c r="N49" s="181">
        <f>'実質公債費比率（分子）の構造'!O$45</f>
        <v>204</v>
      </c>
      <c r="O49" s="181"/>
      <c r="P49" s="181"/>
    </row>
    <row r="50" spans="1:16" x14ac:dyDescent="0.15">
      <c r="A50" s="181" t="s">
        <v>71</v>
      </c>
      <c r="B50" s="181" t="e">
        <f>NA()</f>
        <v>#N/A</v>
      </c>
      <c r="C50" s="181">
        <f>IF(ISNUMBER('実質公債費比率（分子）の構造'!K$53),'実質公債費比率（分子）の構造'!K$53,NA())</f>
        <v>154</v>
      </c>
      <c r="D50" s="181" t="e">
        <f>NA()</f>
        <v>#N/A</v>
      </c>
      <c r="E50" s="181" t="e">
        <f>NA()</f>
        <v>#N/A</v>
      </c>
      <c r="F50" s="181">
        <f>IF(ISNUMBER('実質公債費比率（分子）の構造'!L$53),'実質公債費比率（分子）の構造'!L$53,NA())</f>
        <v>139</v>
      </c>
      <c r="G50" s="181" t="e">
        <f>NA()</f>
        <v>#N/A</v>
      </c>
      <c r="H50" s="181" t="e">
        <f>NA()</f>
        <v>#N/A</v>
      </c>
      <c r="I50" s="181">
        <f>IF(ISNUMBER('実質公債費比率（分子）の構造'!M$53),'実質公債費比率（分子）の構造'!M$53,NA())</f>
        <v>129</v>
      </c>
      <c r="J50" s="181" t="e">
        <f>NA()</f>
        <v>#N/A</v>
      </c>
      <c r="K50" s="181" t="e">
        <f>NA()</f>
        <v>#N/A</v>
      </c>
      <c r="L50" s="181">
        <f>IF(ISNUMBER('実質公債費比率（分子）の構造'!N$53),'実質公債費比率（分子）の構造'!N$53,NA())</f>
        <v>125</v>
      </c>
      <c r="M50" s="181" t="e">
        <f>NA()</f>
        <v>#N/A</v>
      </c>
      <c r="N50" s="181" t="e">
        <f>NA()</f>
        <v>#N/A</v>
      </c>
      <c r="O50" s="181">
        <f>IF(ISNUMBER('実質公債費比率（分子）の構造'!O$53),'実質公債費比率（分子）の構造'!O$53,NA())</f>
        <v>93</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2581</v>
      </c>
      <c r="E56" s="180"/>
      <c r="F56" s="180"/>
      <c r="G56" s="180">
        <f>'将来負担比率（分子）の構造'!J$52</f>
        <v>2389</v>
      </c>
      <c r="H56" s="180"/>
      <c r="I56" s="180"/>
      <c r="J56" s="180">
        <f>'将来負担比率（分子）の構造'!K$52</f>
        <v>2489</v>
      </c>
      <c r="K56" s="180"/>
      <c r="L56" s="180"/>
      <c r="M56" s="180">
        <f>'将来負担比率（分子）の構造'!L$52</f>
        <v>2200</v>
      </c>
      <c r="N56" s="180"/>
      <c r="O56" s="180"/>
      <c r="P56" s="180">
        <f>'将来負担比率（分子）の構造'!M$52</f>
        <v>1922</v>
      </c>
    </row>
    <row r="57" spans="1:16" x14ac:dyDescent="0.15">
      <c r="A57" s="180" t="s">
        <v>42</v>
      </c>
      <c r="B57" s="180"/>
      <c r="C57" s="180"/>
      <c r="D57" s="180">
        <f>'将来負担比率（分子）の構造'!I$51</f>
        <v>10</v>
      </c>
      <c r="E57" s="180"/>
      <c r="F57" s="180"/>
      <c r="G57" s="180">
        <f>'将来負担比率（分子）の構造'!J$51</f>
        <v>6</v>
      </c>
      <c r="H57" s="180"/>
      <c r="I57" s="180"/>
      <c r="J57" s="180">
        <f>'将来負担比率（分子）の構造'!K$51</f>
        <v>3</v>
      </c>
      <c r="K57" s="180"/>
      <c r="L57" s="180"/>
      <c r="M57" s="180">
        <f>'将来負担比率（分子）の構造'!L$51</f>
        <v>2</v>
      </c>
      <c r="N57" s="180"/>
      <c r="O57" s="180"/>
      <c r="P57" s="180">
        <f>'将来負担比率（分子）の構造'!M$51</f>
        <v>1</v>
      </c>
    </row>
    <row r="58" spans="1:16" x14ac:dyDescent="0.15">
      <c r="A58" s="180" t="s">
        <v>41</v>
      </c>
      <c r="B58" s="180"/>
      <c r="C58" s="180"/>
      <c r="D58" s="180">
        <f>'将来負担比率（分子）の構造'!I$50</f>
        <v>1420</v>
      </c>
      <c r="E58" s="180"/>
      <c r="F58" s="180"/>
      <c r="G58" s="180">
        <f>'将来負担比率（分子）の構造'!J$50</f>
        <v>1423</v>
      </c>
      <c r="H58" s="180"/>
      <c r="I58" s="180"/>
      <c r="J58" s="180">
        <f>'将来負担比率（分子）の構造'!K$50</f>
        <v>1639</v>
      </c>
      <c r="K58" s="180"/>
      <c r="L58" s="180"/>
      <c r="M58" s="180">
        <f>'将来負担比率（分子）の構造'!L$50</f>
        <v>1837</v>
      </c>
      <c r="N58" s="180"/>
      <c r="O58" s="180"/>
      <c r="P58" s="180">
        <f>'将来負担比率（分子）の構造'!M$50</f>
        <v>1838</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15</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313</v>
      </c>
      <c r="C62" s="180"/>
      <c r="D62" s="180"/>
      <c r="E62" s="180">
        <f>'将来負担比率（分子）の構造'!J$45</f>
        <v>368</v>
      </c>
      <c r="F62" s="180"/>
      <c r="G62" s="180"/>
      <c r="H62" s="180">
        <f>'将来負担比率（分子）の構造'!K$45</f>
        <v>401</v>
      </c>
      <c r="I62" s="180"/>
      <c r="J62" s="180"/>
      <c r="K62" s="180">
        <f>'将来負担比率（分子）の構造'!L$45</f>
        <v>378</v>
      </c>
      <c r="L62" s="180"/>
      <c r="M62" s="180"/>
      <c r="N62" s="180">
        <f>'将来負担比率（分子）の構造'!M$45</f>
        <v>397</v>
      </c>
      <c r="O62" s="180"/>
      <c r="P62" s="180"/>
    </row>
    <row r="63" spans="1:16" x14ac:dyDescent="0.15">
      <c r="A63" s="180" t="s">
        <v>34</v>
      </c>
      <c r="B63" s="180">
        <f>'将来負担比率（分子）の構造'!I$44</f>
        <v>293</v>
      </c>
      <c r="C63" s="180"/>
      <c r="D63" s="180"/>
      <c r="E63" s="180">
        <f>'将来負担比率（分子）の構造'!J$44</f>
        <v>251</v>
      </c>
      <c r="F63" s="180"/>
      <c r="G63" s="180"/>
      <c r="H63" s="180">
        <f>'将来負担比率（分子）の構造'!K$44</f>
        <v>207</v>
      </c>
      <c r="I63" s="180"/>
      <c r="J63" s="180"/>
      <c r="K63" s="180">
        <f>'将来負担比率（分子）の構造'!L$44</f>
        <v>172</v>
      </c>
      <c r="L63" s="180"/>
      <c r="M63" s="180"/>
      <c r="N63" s="180">
        <f>'将来負担比率（分子）の構造'!M$44</f>
        <v>145</v>
      </c>
      <c r="O63" s="180"/>
      <c r="P63" s="180"/>
    </row>
    <row r="64" spans="1:16" x14ac:dyDescent="0.15">
      <c r="A64" s="180" t="s">
        <v>33</v>
      </c>
      <c r="B64" s="180">
        <f>'将来負担比率（分子）の構造'!I$43</f>
        <v>595</v>
      </c>
      <c r="C64" s="180"/>
      <c r="D64" s="180"/>
      <c r="E64" s="180">
        <f>'将来負担比率（分子）の構造'!J$43</f>
        <v>518</v>
      </c>
      <c r="F64" s="180"/>
      <c r="G64" s="180"/>
      <c r="H64" s="180">
        <f>'将来負担比率（分子）の構造'!K$43</f>
        <v>444</v>
      </c>
      <c r="I64" s="180"/>
      <c r="J64" s="180"/>
      <c r="K64" s="180">
        <f>'将来負担比率（分子）の構造'!L$43</f>
        <v>401</v>
      </c>
      <c r="L64" s="180"/>
      <c r="M64" s="180"/>
      <c r="N64" s="180">
        <f>'将来負担比率（分子）の構造'!M$43</f>
        <v>449</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1893</v>
      </c>
      <c r="C66" s="180"/>
      <c r="D66" s="180"/>
      <c r="E66" s="180">
        <f>'将来負担比率（分子）の構造'!J$41</f>
        <v>1736</v>
      </c>
      <c r="F66" s="180"/>
      <c r="G66" s="180"/>
      <c r="H66" s="180">
        <f>'将来負担比率（分子）の構造'!K$41</f>
        <v>1534</v>
      </c>
      <c r="I66" s="180"/>
      <c r="J66" s="180"/>
      <c r="K66" s="180">
        <f>'将来負担比率（分子）の構造'!L$41</f>
        <v>1433</v>
      </c>
      <c r="L66" s="180"/>
      <c r="M66" s="180"/>
      <c r="N66" s="180">
        <f>'将来負担比率（分子）の構造'!M$41</f>
        <v>1337</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730</v>
      </c>
      <c r="C72" s="184">
        <f>基金残高に係る経年分析!G55</f>
        <v>720</v>
      </c>
      <c r="D72" s="184">
        <f>基金残高に係る経年分析!H55</f>
        <v>715</v>
      </c>
    </row>
    <row r="73" spans="1:16" x14ac:dyDescent="0.15">
      <c r="A73" s="183" t="s">
        <v>78</v>
      </c>
      <c r="B73" s="184">
        <f>基金残高に係る経年分析!F56</f>
        <v>289</v>
      </c>
      <c r="C73" s="184">
        <f>基金残高に係る経年分析!G56</f>
        <v>277</v>
      </c>
      <c r="D73" s="184">
        <f>基金残高に係る経年分析!H56</f>
        <v>303</v>
      </c>
    </row>
    <row r="74" spans="1:16" x14ac:dyDescent="0.15">
      <c r="A74" s="183" t="s">
        <v>79</v>
      </c>
      <c r="B74" s="184">
        <f>基金残高に係る経年分析!F57</f>
        <v>619</v>
      </c>
      <c r="C74" s="184">
        <f>基金残高に係る経年分析!G57</f>
        <v>839</v>
      </c>
      <c r="D74" s="184">
        <f>基金残高に係る経年分析!H57</f>
        <v>818</v>
      </c>
    </row>
  </sheetData>
  <sheetProtection algorithmName="SHA-512" hashValue="9AsHmaQ2dOI1sF3oz3iXFniFLK4ncOXoeuUttpnBw/XoxvSAErmyDYbn3aWOlzohSOu5TIvZfjpMFh+FtWkqFQ==" saltValue="R9STtXA1r+VGn3PKqKauG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Z1" zoomScale="85" zoomScaleNormal="85" workbookViewId="0">
      <selection activeCell="B19" sqref="B19:Y19"/>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213</v>
      </c>
      <c r="DI1" s="656"/>
      <c r="DJ1" s="656"/>
      <c r="DK1" s="656"/>
      <c r="DL1" s="656"/>
      <c r="DM1" s="656"/>
      <c r="DN1" s="657"/>
      <c r="DO1" s="225"/>
      <c r="DP1" s="655" t="s">
        <v>214</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216</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217</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218</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219</v>
      </c>
      <c r="S4" s="659"/>
      <c r="T4" s="659"/>
      <c r="U4" s="659"/>
      <c r="V4" s="659"/>
      <c r="W4" s="659"/>
      <c r="X4" s="659"/>
      <c r="Y4" s="660"/>
      <c r="Z4" s="658" t="s">
        <v>220</v>
      </c>
      <c r="AA4" s="659"/>
      <c r="AB4" s="659"/>
      <c r="AC4" s="660"/>
      <c r="AD4" s="658" t="s">
        <v>221</v>
      </c>
      <c r="AE4" s="659"/>
      <c r="AF4" s="659"/>
      <c r="AG4" s="659"/>
      <c r="AH4" s="659"/>
      <c r="AI4" s="659"/>
      <c r="AJ4" s="659"/>
      <c r="AK4" s="660"/>
      <c r="AL4" s="658" t="s">
        <v>220</v>
      </c>
      <c r="AM4" s="659"/>
      <c r="AN4" s="659"/>
      <c r="AO4" s="660"/>
      <c r="AP4" s="664" t="s">
        <v>222</v>
      </c>
      <c r="AQ4" s="664"/>
      <c r="AR4" s="664"/>
      <c r="AS4" s="664"/>
      <c r="AT4" s="664"/>
      <c r="AU4" s="664"/>
      <c r="AV4" s="664"/>
      <c r="AW4" s="664"/>
      <c r="AX4" s="664"/>
      <c r="AY4" s="664"/>
      <c r="AZ4" s="664"/>
      <c r="BA4" s="664"/>
      <c r="BB4" s="664"/>
      <c r="BC4" s="664"/>
      <c r="BD4" s="664"/>
      <c r="BE4" s="664"/>
      <c r="BF4" s="664"/>
      <c r="BG4" s="664" t="s">
        <v>223</v>
      </c>
      <c r="BH4" s="664"/>
      <c r="BI4" s="664"/>
      <c r="BJ4" s="664"/>
      <c r="BK4" s="664"/>
      <c r="BL4" s="664"/>
      <c r="BM4" s="664"/>
      <c r="BN4" s="664"/>
      <c r="BO4" s="664" t="s">
        <v>220</v>
      </c>
      <c r="BP4" s="664"/>
      <c r="BQ4" s="664"/>
      <c r="BR4" s="664"/>
      <c r="BS4" s="664" t="s">
        <v>224</v>
      </c>
      <c r="BT4" s="664"/>
      <c r="BU4" s="664"/>
      <c r="BV4" s="664"/>
      <c r="BW4" s="664"/>
      <c r="BX4" s="664"/>
      <c r="BY4" s="664"/>
      <c r="BZ4" s="664"/>
      <c r="CA4" s="664"/>
      <c r="CB4" s="664"/>
      <c r="CD4" s="661" t="s">
        <v>225</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226</v>
      </c>
      <c r="C5" s="666"/>
      <c r="D5" s="666"/>
      <c r="E5" s="666"/>
      <c r="F5" s="666"/>
      <c r="G5" s="666"/>
      <c r="H5" s="666"/>
      <c r="I5" s="666"/>
      <c r="J5" s="666"/>
      <c r="K5" s="666"/>
      <c r="L5" s="666"/>
      <c r="M5" s="666"/>
      <c r="N5" s="666"/>
      <c r="O5" s="666"/>
      <c r="P5" s="666"/>
      <c r="Q5" s="667"/>
      <c r="R5" s="668">
        <v>171764</v>
      </c>
      <c r="S5" s="669"/>
      <c r="T5" s="669"/>
      <c r="U5" s="669"/>
      <c r="V5" s="669"/>
      <c r="W5" s="669"/>
      <c r="X5" s="669"/>
      <c r="Y5" s="670"/>
      <c r="Z5" s="671">
        <v>7.2</v>
      </c>
      <c r="AA5" s="671"/>
      <c r="AB5" s="671"/>
      <c r="AC5" s="671"/>
      <c r="AD5" s="672">
        <v>171764</v>
      </c>
      <c r="AE5" s="672"/>
      <c r="AF5" s="672"/>
      <c r="AG5" s="672"/>
      <c r="AH5" s="672"/>
      <c r="AI5" s="672"/>
      <c r="AJ5" s="672"/>
      <c r="AK5" s="672"/>
      <c r="AL5" s="673">
        <v>11.7</v>
      </c>
      <c r="AM5" s="674"/>
      <c r="AN5" s="674"/>
      <c r="AO5" s="675"/>
      <c r="AP5" s="665" t="s">
        <v>227</v>
      </c>
      <c r="AQ5" s="666"/>
      <c r="AR5" s="666"/>
      <c r="AS5" s="666"/>
      <c r="AT5" s="666"/>
      <c r="AU5" s="666"/>
      <c r="AV5" s="666"/>
      <c r="AW5" s="666"/>
      <c r="AX5" s="666"/>
      <c r="AY5" s="666"/>
      <c r="AZ5" s="666"/>
      <c r="BA5" s="666"/>
      <c r="BB5" s="666"/>
      <c r="BC5" s="666"/>
      <c r="BD5" s="666"/>
      <c r="BE5" s="666"/>
      <c r="BF5" s="667"/>
      <c r="BG5" s="679">
        <v>171764</v>
      </c>
      <c r="BH5" s="680"/>
      <c r="BI5" s="680"/>
      <c r="BJ5" s="680"/>
      <c r="BK5" s="680"/>
      <c r="BL5" s="680"/>
      <c r="BM5" s="680"/>
      <c r="BN5" s="681"/>
      <c r="BO5" s="682">
        <v>100</v>
      </c>
      <c r="BP5" s="682"/>
      <c r="BQ5" s="682"/>
      <c r="BR5" s="682"/>
      <c r="BS5" s="683" t="s">
        <v>228</v>
      </c>
      <c r="BT5" s="683"/>
      <c r="BU5" s="683"/>
      <c r="BV5" s="683"/>
      <c r="BW5" s="683"/>
      <c r="BX5" s="683"/>
      <c r="BY5" s="683"/>
      <c r="BZ5" s="683"/>
      <c r="CA5" s="683"/>
      <c r="CB5" s="687"/>
      <c r="CD5" s="661" t="s">
        <v>222</v>
      </c>
      <c r="CE5" s="662"/>
      <c r="CF5" s="662"/>
      <c r="CG5" s="662"/>
      <c r="CH5" s="662"/>
      <c r="CI5" s="662"/>
      <c r="CJ5" s="662"/>
      <c r="CK5" s="662"/>
      <c r="CL5" s="662"/>
      <c r="CM5" s="662"/>
      <c r="CN5" s="662"/>
      <c r="CO5" s="662"/>
      <c r="CP5" s="662"/>
      <c r="CQ5" s="663"/>
      <c r="CR5" s="661" t="s">
        <v>229</v>
      </c>
      <c r="CS5" s="662"/>
      <c r="CT5" s="662"/>
      <c r="CU5" s="662"/>
      <c r="CV5" s="662"/>
      <c r="CW5" s="662"/>
      <c r="CX5" s="662"/>
      <c r="CY5" s="663"/>
      <c r="CZ5" s="661" t="s">
        <v>220</v>
      </c>
      <c r="DA5" s="662"/>
      <c r="DB5" s="662"/>
      <c r="DC5" s="663"/>
      <c r="DD5" s="661" t="s">
        <v>230</v>
      </c>
      <c r="DE5" s="662"/>
      <c r="DF5" s="662"/>
      <c r="DG5" s="662"/>
      <c r="DH5" s="662"/>
      <c r="DI5" s="662"/>
      <c r="DJ5" s="662"/>
      <c r="DK5" s="662"/>
      <c r="DL5" s="662"/>
      <c r="DM5" s="662"/>
      <c r="DN5" s="662"/>
      <c r="DO5" s="662"/>
      <c r="DP5" s="663"/>
      <c r="DQ5" s="661" t="s">
        <v>231</v>
      </c>
      <c r="DR5" s="662"/>
      <c r="DS5" s="662"/>
      <c r="DT5" s="662"/>
      <c r="DU5" s="662"/>
      <c r="DV5" s="662"/>
      <c r="DW5" s="662"/>
      <c r="DX5" s="662"/>
      <c r="DY5" s="662"/>
      <c r="DZ5" s="662"/>
      <c r="EA5" s="662"/>
      <c r="EB5" s="662"/>
      <c r="EC5" s="663"/>
    </row>
    <row r="6" spans="2:143" ht="11.25" customHeight="1" x14ac:dyDescent="0.15">
      <c r="B6" s="676" t="s">
        <v>232</v>
      </c>
      <c r="C6" s="677"/>
      <c r="D6" s="677"/>
      <c r="E6" s="677"/>
      <c r="F6" s="677"/>
      <c r="G6" s="677"/>
      <c r="H6" s="677"/>
      <c r="I6" s="677"/>
      <c r="J6" s="677"/>
      <c r="K6" s="677"/>
      <c r="L6" s="677"/>
      <c r="M6" s="677"/>
      <c r="N6" s="677"/>
      <c r="O6" s="677"/>
      <c r="P6" s="677"/>
      <c r="Q6" s="678"/>
      <c r="R6" s="679">
        <v>11984</v>
      </c>
      <c r="S6" s="680"/>
      <c r="T6" s="680"/>
      <c r="U6" s="680"/>
      <c r="V6" s="680"/>
      <c r="W6" s="680"/>
      <c r="X6" s="680"/>
      <c r="Y6" s="681"/>
      <c r="Z6" s="682">
        <v>0.5</v>
      </c>
      <c r="AA6" s="682"/>
      <c r="AB6" s="682"/>
      <c r="AC6" s="682"/>
      <c r="AD6" s="683">
        <v>11984</v>
      </c>
      <c r="AE6" s="683"/>
      <c r="AF6" s="683"/>
      <c r="AG6" s="683"/>
      <c r="AH6" s="683"/>
      <c r="AI6" s="683"/>
      <c r="AJ6" s="683"/>
      <c r="AK6" s="683"/>
      <c r="AL6" s="684">
        <v>0.8</v>
      </c>
      <c r="AM6" s="685"/>
      <c r="AN6" s="685"/>
      <c r="AO6" s="686"/>
      <c r="AP6" s="676" t="s">
        <v>233</v>
      </c>
      <c r="AQ6" s="677"/>
      <c r="AR6" s="677"/>
      <c r="AS6" s="677"/>
      <c r="AT6" s="677"/>
      <c r="AU6" s="677"/>
      <c r="AV6" s="677"/>
      <c r="AW6" s="677"/>
      <c r="AX6" s="677"/>
      <c r="AY6" s="677"/>
      <c r="AZ6" s="677"/>
      <c r="BA6" s="677"/>
      <c r="BB6" s="677"/>
      <c r="BC6" s="677"/>
      <c r="BD6" s="677"/>
      <c r="BE6" s="677"/>
      <c r="BF6" s="678"/>
      <c r="BG6" s="679">
        <v>171764</v>
      </c>
      <c r="BH6" s="680"/>
      <c r="BI6" s="680"/>
      <c r="BJ6" s="680"/>
      <c r="BK6" s="680"/>
      <c r="BL6" s="680"/>
      <c r="BM6" s="680"/>
      <c r="BN6" s="681"/>
      <c r="BO6" s="682">
        <v>100</v>
      </c>
      <c r="BP6" s="682"/>
      <c r="BQ6" s="682"/>
      <c r="BR6" s="682"/>
      <c r="BS6" s="683" t="s">
        <v>228</v>
      </c>
      <c r="BT6" s="683"/>
      <c r="BU6" s="683"/>
      <c r="BV6" s="683"/>
      <c r="BW6" s="683"/>
      <c r="BX6" s="683"/>
      <c r="BY6" s="683"/>
      <c r="BZ6" s="683"/>
      <c r="CA6" s="683"/>
      <c r="CB6" s="687"/>
      <c r="CD6" s="690" t="s">
        <v>234</v>
      </c>
      <c r="CE6" s="691"/>
      <c r="CF6" s="691"/>
      <c r="CG6" s="691"/>
      <c r="CH6" s="691"/>
      <c r="CI6" s="691"/>
      <c r="CJ6" s="691"/>
      <c r="CK6" s="691"/>
      <c r="CL6" s="691"/>
      <c r="CM6" s="691"/>
      <c r="CN6" s="691"/>
      <c r="CO6" s="691"/>
      <c r="CP6" s="691"/>
      <c r="CQ6" s="692"/>
      <c r="CR6" s="679">
        <v>48645</v>
      </c>
      <c r="CS6" s="680"/>
      <c r="CT6" s="680"/>
      <c r="CU6" s="680"/>
      <c r="CV6" s="680"/>
      <c r="CW6" s="680"/>
      <c r="CX6" s="680"/>
      <c r="CY6" s="681"/>
      <c r="CZ6" s="673">
        <v>2.1</v>
      </c>
      <c r="DA6" s="674"/>
      <c r="DB6" s="674"/>
      <c r="DC6" s="693"/>
      <c r="DD6" s="688" t="s">
        <v>228</v>
      </c>
      <c r="DE6" s="680"/>
      <c r="DF6" s="680"/>
      <c r="DG6" s="680"/>
      <c r="DH6" s="680"/>
      <c r="DI6" s="680"/>
      <c r="DJ6" s="680"/>
      <c r="DK6" s="680"/>
      <c r="DL6" s="680"/>
      <c r="DM6" s="680"/>
      <c r="DN6" s="680"/>
      <c r="DO6" s="680"/>
      <c r="DP6" s="681"/>
      <c r="DQ6" s="688">
        <v>48645</v>
      </c>
      <c r="DR6" s="680"/>
      <c r="DS6" s="680"/>
      <c r="DT6" s="680"/>
      <c r="DU6" s="680"/>
      <c r="DV6" s="680"/>
      <c r="DW6" s="680"/>
      <c r="DX6" s="680"/>
      <c r="DY6" s="680"/>
      <c r="DZ6" s="680"/>
      <c r="EA6" s="680"/>
      <c r="EB6" s="680"/>
      <c r="EC6" s="689"/>
    </row>
    <row r="7" spans="2:143" ht="11.25" customHeight="1" x14ac:dyDescent="0.15">
      <c r="B7" s="676" t="s">
        <v>235</v>
      </c>
      <c r="C7" s="677"/>
      <c r="D7" s="677"/>
      <c r="E7" s="677"/>
      <c r="F7" s="677"/>
      <c r="G7" s="677"/>
      <c r="H7" s="677"/>
      <c r="I7" s="677"/>
      <c r="J7" s="677"/>
      <c r="K7" s="677"/>
      <c r="L7" s="677"/>
      <c r="M7" s="677"/>
      <c r="N7" s="677"/>
      <c r="O7" s="677"/>
      <c r="P7" s="677"/>
      <c r="Q7" s="678"/>
      <c r="R7" s="679">
        <v>210</v>
      </c>
      <c r="S7" s="680"/>
      <c r="T7" s="680"/>
      <c r="U7" s="680"/>
      <c r="V7" s="680"/>
      <c r="W7" s="680"/>
      <c r="X7" s="680"/>
      <c r="Y7" s="681"/>
      <c r="Z7" s="682">
        <v>0</v>
      </c>
      <c r="AA7" s="682"/>
      <c r="AB7" s="682"/>
      <c r="AC7" s="682"/>
      <c r="AD7" s="683">
        <v>210</v>
      </c>
      <c r="AE7" s="683"/>
      <c r="AF7" s="683"/>
      <c r="AG7" s="683"/>
      <c r="AH7" s="683"/>
      <c r="AI7" s="683"/>
      <c r="AJ7" s="683"/>
      <c r="AK7" s="683"/>
      <c r="AL7" s="684">
        <v>0</v>
      </c>
      <c r="AM7" s="685"/>
      <c r="AN7" s="685"/>
      <c r="AO7" s="686"/>
      <c r="AP7" s="676" t="s">
        <v>236</v>
      </c>
      <c r="AQ7" s="677"/>
      <c r="AR7" s="677"/>
      <c r="AS7" s="677"/>
      <c r="AT7" s="677"/>
      <c r="AU7" s="677"/>
      <c r="AV7" s="677"/>
      <c r="AW7" s="677"/>
      <c r="AX7" s="677"/>
      <c r="AY7" s="677"/>
      <c r="AZ7" s="677"/>
      <c r="BA7" s="677"/>
      <c r="BB7" s="677"/>
      <c r="BC7" s="677"/>
      <c r="BD7" s="677"/>
      <c r="BE7" s="677"/>
      <c r="BF7" s="678"/>
      <c r="BG7" s="679">
        <v>57685</v>
      </c>
      <c r="BH7" s="680"/>
      <c r="BI7" s="680"/>
      <c r="BJ7" s="680"/>
      <c r="BK7" s="680"/>
      <c r="BL7" s="680"/>
      <c r="BM7" s="680"/>
      <c r="BN7" s="681"/>
      <c r="BO7" s="682">
        <v>33.6</v>
      </c>
      <c r="BP7" s="682"/>
      <c r="BQ7" s="682"/>
      <c r="BR7" s="682"/>
      <c r="BS7" s="683" t="s">
        <v>146</v>
      </c>
      <c r="BT7" s="683"/>
      <c r="BU7" s="683"/>
      <c r="BV7" s="683"/>
      <c r="BW7" s="683"/>
      <c r="BX7" s="683"/>
      <c r="BY7" s="683"/>
      <c r="BZ7" s="683"/>
      <c r="CA7" s="683"/>
      <c r="CB7" s="687"/>
      <c r="CD7" s="694" t="s">
        <v>237</v>
      </c>
      <c r="CE7" s="695"/>
      <c r="CF7" s="695"/>
      <c r="CG7" s="695"/>
      <c r="CH7" s="695"/>
      <c r="CI7" s="695"/>
      <c r="CJ7" s="695"/>
      <c r="CK7" s="695"/>
      <c r="CL7" s="695"/>
      <c r="CM7" s="695"/>
      <c r="CN7" s="695"/>
      <c r="CO7" s="695"/>
      <c r="CP7" s="695"/>
      <c r="CQ7" s="696"/>
      <c r="CR7" s="679">
        <v>590748</v>
      </c>
      <c r="CS7" s="680"/>
      <c r="CT7" s="680"/>
      <c r="CU7" s="680"/>
      <c r="CV7" s="680"/>
      <c r="CW7" s="680"/>
      <c r="CX7" s="680"/>
      <c r="CY7" s="681"/>
      <c r="CZ7" s="682">
        <v>25.5</v>
      </c>
      <c r="DA7" s="682"/>
      <c r="DB7" s="682"/>
      <c r="DC7" s="682"/>
      <c r="DD7" s="688">
        <v>108703</v>
      </c>
      <c r="DE7" s="680"/>
      <c r="DF7" s="680"/>
      <c r="DG7" s="680"/>
      <c r="DH7" s="680"/>
      <c r="DI7" s="680"/>
      <c r="DJ7" s="680"/>
      <c r="DK7" s="680"/>
      <c r="DL7" s="680"/>
      <c r="DM7" s="680"/>
      <c r="DN7" s="680"/>
      <c r="DO7" s="680"/>
      <c r="DP7" s="681"/>
      <c r="DQ7" s="688">
        <v>435140</v>
      </c>
      <c r="DR7" s="680"/>
      <c r="DS7" s="680"/>
      <c r="DT7" s="680"/>
      <c r="DU7" s="680"/>
      <c r="DV7" s="680"/>
      <c r="DW7" s="680"/>
      <c r="DX7" s="680"/>
      <c r="DY7" s="680"/>
      <c r="DZ7" s="680"/>
      <c r="EA7" s="680"/>
      <c r="EB7" s="680"/>
      <c r="EC7" s="689"/>
    </row>
    <row r="8" spans="2:143" ht="11.25" customHeight="1" x14ac:dyDescent="0.15">
      <c r="B8" s="676" t="s">
        <v>238</v>
      </c>
      <c r="C8" s="677"/>
      <c r="D8" s="677"/>
      <c r="E8" s="677"/>
      <c r="F8" s="677"/>
      <c r="G8" s="677"/>
      <c r="H8" s="677"/>
      <c r="I8" s="677"/>
      <c r="J8" s="677"/>
      <c r="K8" s="677"/>
      <c r="L8" s="677"/>
      <c r="M8" s="677"/>
      <c r="N8" s="677"/>
      <c r="O8" s="677"/>
      <c r="P8" s="677"/>
      <c r="Q8" s="678"/>
      <c r="R8" s="679">
        <v>198</v>
      </c>
      <c r="S8" s="680"/>
      <c r="T8" s="680"/>
      <c r="U8" s="680"/>
      <c r="V8" s="680"/>
      <c r="W8" s="680"/>
      <c r="X8" s="680"/>
      <c r="Y8" s="681"/>
      <c r="Z8" s="682">
        <v>0</v>
      </c>
      <c r="AA8" s="682"/>
      <c r="AB8" s="682"/>
      <c r="AC8" s="682"/>
      <c r="AD8" s="683">
        <v>198</v>
      </c>
      <c r="AE8" s="683"/>
      <c r="AF8" s="683"/>
      <c r="AG8" s="683"/>
      <c r="AH8" s="683"/>
      <c r="AI8" s="683"/>
      <c r="AJ8" s="683"/>
      <c r="AK8" s="683"/>
      <c r="AL8" s="684">
        <v>0</v>
      </c>
      <c r="AM8" s="685"/>
      <c r="AN8" s="685"/>
      <c r="AO8" s="686"/>
      <c r="AP8" s="676" t="s">
        <v>239</v>
      </c>
      <c r="AQ8" s="677"/>
      <c r="AR8" s="677"/>
      <c r="AS8" s="677"/>
      <c r="AT8" s="677"/>
      <c r="AU8" s="677"/>
      <c r="AV8" s="677"/>
      <c r="AW8" s="677"/>
      <c r="AX8" s="677"/>
      <c r="AY8" s="677"/>
      <c r="AZ8" s="677"/>
      <c r="BA8" s="677"/>
      <c r="BB8" s="677"/>
      <c r="BC8" s="677"/>
      <c r="BD8" s="677"/>
      <c r="BE8" s="677"/>
      <c r="BF8" s="678"/>
      <c r="BG8" s="679">
        <v>2895</v>
      </c>
      <c r="BH8" s="680"/>
      <c r="BI8" s="680"/>
      <c r="BJ8" s="680"/>
      <c r="BK8" s="680"/>
      <c r="BL8" s="680"/>
      <c r="BM8" s="680"/>
      <c r="BN8" s="681"/>
      <c r="BO8" s="682">
        <v>1.7</v>
      </c>
      <c r="BP8" s="682"/>
      <c r="BQ8" s="682"/>
      <c r="BR8" s="682"/>
      <c r="BS8" s="688" t="s">
        <v>240</v>
      </c>
      <c r="BT8" s="680"/>
      <c r="BU8" s="680"/>
      <c r="BV8" s="680"/>
      <c r="BW8" s="680"/>
      <c r="BX8" s="680"/>
      <c r="BY8" s="680"/>
      <c r="BZ8" s="680"/>
      <c r="CA8" s="680"/>
      <c r="CB8" s="689"/>
      <c r="CD8" s="694" t="s">
        <v>241</v>
      </c>
      <c r="CE8" s="695"/>
      <c r="CF8" s="695"/>
      <c r="CG8" s="695"/>
      <c r="CH8" s="695"/>
      <c r="CI8" s="695"/>
      <c r="CJ8" s="695"/>
      <c r="CK8" s="695"/>
      <c r="CL8" s="695"/>
      <c r="CM8" s="695"/>
      <c r="CN8" s="695"/>
      <c r="CO8" s="695"/>
      <c r="CP8" s="695"/>
      <c r="CQ8" s="696"/>
      <c r="CR8" s="679">
        <v>386364</v>
      </c>
      <c r="CS8" s="680"/>
      <c r="CT8" s="680"/>
      <c r="CU8" s="680"/>
      <c r="CV8" s="680"/>
      <c r="CW8" s="680"/>
      <c r="CX8" s="680"/>
      <c r="CY8" s="681"/>
      <c r="CZ8" s="682">
        <v>16.7</v>
      </c>
      <c r="DA8" s="682"/>
      <c r="DB8" s="682"/>
      <c r="DC8" s="682"/>
      <c r="DD8" s="688">
        <v>232</v>
      </c>
      <c r="DE8" s="680"/>
      <c r="DF8" s="680"/>
      <c r="DG8" s="680"/>
      <c r="DH8" s="680"/>
      <c r="DI8" s="680"/>
      <c r="DJ8" s="680"/>
      <c r="DK8" s="680"/>
      <c r="DL8" s="680"/>
      <c r="DM8" s="680"/>
      <c r="DN8" s="680"/>
      <c r="DO8" s="680"/>
      <c r="DP8" s="681"/>
      <c r="DQ8" s="688">
        <v>249185</v>
      </c>
      <c r="DR8" s="680"/>
      <c r="DS8" s="680"/>
      <c r="DT8" s="680"/>
      <c r="DU8" s="680"/>
      <c r="DV8" s="680"/>
      <c r="DW8" s="680"/>
      <c r="DX8" s="680"/>
      <c r="DY8" s="680"/>
      <c r="DZ8" s="680"/>
      <c r="EA8" s="680"/>
      <c r="EB8" s="680"/>
      <c r="EC8" s="689"/>
    </row>
    <row r="9" spans="2:143" ht="11.25" customHeight="1" x14ac:dyDescent="0.15">
      <c r="B9" s="676" t="s">
        <v>242</v>
      </c>
      <c r="C9" s="677"/>
      <c r="D9" s="677"/>
      <c r="E9" s="677"/>
      <c r="F9" s="677"/>
      <c r="G9" s="677"/>
      <c r="H9" s="677"/>
      <c r="I9" s="677"/>
      <c r="J9" s="677"/>
      <c r="K9" s="677"/>
      <c r="L9" s="677"/>
      <c r="M9" s="677"/>
      <c r="N9" s="677"/>
      <c r="O9" s="677"/>
      <c r="P9" s="677"/>
      <c r="Q9" s="678"/>
      <c r="R9" s="679">
        <v>160</v>
      </c>
      <c r="S9" s="680"/>
      <c r="T9" s="680"/>
      <c r="U9" s="680"/>
      <c r="V9" s="680"/>
      <c r="W9" s="680"/>
      <c r="X9" s="680"/>
      <c r="Y9" s="681"/>
      <c r="Z9" s="682">
        <v>0</v>
      </c>
      <c r="AA9" s="682"/>
      <c r="AB9" s="682"/>
      <c r="AC9" s="682"/>
      <c r="AD9" s="683">
        <v>160</v>
      </c>
      <c r="AE9" s="683"/>
      <c r="AF9" s="683"/>
      <c r="AG9" s="683"/>
      <c r="AH9" s="683"/>
      <c r="AI9" s="683"/>
      <c r="AJ9" s="683"/>
      <c r="AK9" s="683"/>
      <c r="AL9" s="684">
        <v>0</v>
      </c>
      <c r="AM9" s="685"/>
      <c r="AN9" s="685"/>
      <c r="AO9" s="686"/>
      <c r="AP9" s="676" t="s">
        <v>243</v>
      </c>
      <c r="AQ9" s="677"/>
      <c r="AR9" s="677"/>
      <c r="AS9" s="677"/>
      <c r="AT9" s="677"/>
      <c r="AU9" s="677"/>
      <c r="AV9" s="677"/>
      <c r="AW9" s="677"/>
      <c r="AX9" s="677"/>
      <c r="AY9" s="677"/>
      <c r="AZ9" s="677"/>
      <c r="BA9" s="677"/>
      <c r="BB9" s="677"/>
      <c r="BC9" s="677"/>
      <c r="BD9" s="677"/>
      <c r="BE9" s="677"/>
      <c r="BF9" s="678"/>
      <c r="BG9" s="679">
        <v>51455</v>
      </c>
      <c r="BH9" s="680"/>
      <c r="BI9" s="680"/>
      <c r="BJ9" s="680"/>
      <c r="BK9" s="680"/>
      <c r="BL9" s="680"/>
      <c r="BM9" s="680"/>
      <c r="BN9" s="681"/>
      <c r="BO9" s="682">
        <v>30</v>
      </c>
      <c r="BP9" s="682"/>
      <c r="BQ9" s="682"/>
      <c r="BR9" s="682"/>
      <c r="BS9" s="688" t="s">
        <v>228</v>
      </c>
      <c r="BT9" s="680"/>
      <c r="BU9" s="680"/>
      <c r="BV9" s="680"/>
      <c r="BW9" s="680"/>
      <c r="BX9" s="680"/>
      <c r="BY9" s="680"/>
      <c r="BZ9" s="680"/>
      <c r="CA9" s="680"/>
      <c r="CB9" s="689"/>
      <c r="CD9" s="694" t="s">
        <v>244</v>
      </c>
      <c r="CE9" s="695"/>
      <c r="CF9" s="695"/>
      <c r="CG9" s="695"/>
      <c r="CH9" s="695"/>
      <c r="CI9" s="695"/>
      <c r="CJ9" s="695"/>
      <c r="CK9" s="695"/>
      <c r="CL9" s="695"/>
      <c r="CM9" s="695"/>
      <c r="CN9" s="695"/>
      <c r="CO9" s="695"/>
      <c r="CP9" s="695"/>
      <c r="CQ9" s="696"/>
      <c r="CR9" s="679">
        <v>291424</v>
      </c>
      <c r="CS9" s="680"/>
      <c r="CT9" s="680"/>
      <c r="CU9" s="680"/>
      <c r="CV9" s="680"/>
      <c r="CW9" s="680"/>
      <c r="CX9" s="680"/>
      <c r="CY9" s="681"/>
      <c r="CZ9" s="682">
        <v>12.6</v>
      </c>
      <c r="DA9" s="682"/>
      <c r="DB9" s="682"/>
      <c r="DC9" s="682"/>
      <c r="DD9" s="688">
        <v>38452</v>
      </c>
      <c r="DE9" s="680"/>
      <c r="DF9" s="680"/>
      <c r="DG9" s="680"/>
      <c r="DH9" s="680"/>
      <c r="DI9" s="680"/>
      <c r="DJ9" s="680"/>
      <c r="DK9" s="680"/>
      <c r="DL9" s="680"/>
      <c r="DM9" s="680"/>
      <c r="DN9" s="680"/>
      <c r="DO9" s="680"/>
      <c r="DP9" s="681"/>
      <c r="DQ9" s="688">
        <v>284882</v>
      </c>
      <c r="DR9" s="680"/>
      <c r="DS9" s="680"/>
      <c r="DT9" s="680"/>
      <c r="DU9" s="680"/>
      <c r="DV9" s="680"/>
      <c r="DW9" s="680"/>
      <c r="DX9" s="680"/>
      <c r="DY9" s="680"/>
      <c r="DZ9" s="680"/>
      <c r="EA9" s="680"/>
      <c r="EB9" s="680"/>
      <c r="EC9" s="689"/>
    </row>
    <row r="10" spans="2:143" ht="11.25" customHeight="1" x14ac:dyDescent="0.15">
      <c r="B10" s="676" t="s">
        <v>245</v>
      </c>
      <c r="C10" s="677"/>
      <c r="D10" s="677"/>
      <c r="E10" s="677"/>
      <c r="F10" s="677"/>
      <c r="G10" s="677"/>
      <c r="H10" s="677"/>
      <c r="I10" s="677"/>
      <c r="J10" s="677"/>
      <c r="K10" s="677"/>
      <c r="L10" s="677"/>
      <c r="M10" s="677"/>
      <c r="N10" s="677"/>
      <c r="O10" s="677"/>
      <c r="P10" s="677"/>
      <c r="Q10" s="678"/>
      <c r="R10" s="679" t="s">
        <v>228</v>
      </c>
      <c r="S10" s="680"/>
      <c r="T10" s="680"/>
      <c r="U10" s="680"/>
      <c r="V10" s="680"/>
      <c r="W10" s="680"/>
      <c r="X10" s="680"/>
      <c r="Y10" s="681"/>
      <c r="Z10" s="682" t="s">
        <v>146</v>
      </c>
      <c r="AA10" s="682"/>
      <c r="AB10" s="682"/>
      <c r="AC10" s="682"/>
      <c r="AD10" s="683" t="s">
        <v>146</v>
      </c>
      <c r="AE10" s="683"/>
      <c r="AF10" s="683"/>
      <c r="AG10" s="683"/>
      <c r="AH10" s="683"/>
      <c r="AI10" s="683"/>
      <c r="AJ10" s="683"/>
      <c r="AK10" s="683"/>
      <c r="AL10" s="684" t="s">
        <v>228</v>
      </c>
      <c r="AM10" s="685"/>
      <c r="AN10" s="685"/>
      <c r="AO10" s="686"/>
      <c r="AP10" s="676" t="s">
        <v>246</v>
      </c>
      <c r="AQ10" s="677"/>
      <c r="AR10" s="677"/>
      <c r="AS10" s="677"/>
      <c r="AT10" s="677"/>
      <c r="AU10" s="677"/>
      <c r="AV10" s="677"/>
      <c r="AW10" s="677"/>
      <c r="AX10" s="677"/>
      <c r="AY10" s="677"/>
      <c r="AZ10" s="677"/>
      <c r="BA10" s="677"/>
      <c r="BB10" s="677"/>
      <c r="BC10" s="677"/>
      <c r="BD10" s="677"/>
      <c r="BE10" s="677"/>
      <c r="BF10" s="678"/>
      <c r="BG10" s="679">
        <v>2413</v>
      </c>
      <c r="BH10" s="680"/>
      <c r="BI10" s="680"/>
      <c r="BJ10" s="680"/>
      <c r="BK10" s="680"/>
      <c r="BL10" s="680"/>
      <c r="BM10" s="680"/>
      <c r="BN10" s="681"/>
      <c r="BO10" s="682">
        <v>1.4</v>
      </c>
      <c r="BP10" s="682"/>
      <c r="BQ10" s="682"/>
      <c r="BR10" s="682"/>
      <c r="BS10" s="688" t="s">
        <v>228</v>
      </c>
      <c r="BT10" s="680"/>
      <c r="BU10" s="680"/>
      <c r="BV10" s="680"/>
      <c r="BW10" s="680"/>
      <c r="BX10" s="680"/>
      <c r="BY10" s="680"/>
      <c r="BZ10" s="680"/>
      <c r="CA10" s="680"/>
      <c r="CB10" s="689"/>
      <c r="CD10" s="694" t="s">
        <v>247</v>
      </c>
      <c r="CE10" s="695"/>
      <c r="CF10" s="695"/>
      <c r="CG10" s="695"/>
      <c r="CH10" s="695"/>
      <c r="CI10" s="695"/>
      <c r="CJ10" s="695"/>
      <c r="CK10" s="695"/>
      <c r="CL10" s="695"/>
      <c r="CM10" s="695"/>
      <c r="CN10" s="695"/>
      <c r="CO10" s="695"/>
      <c r="CP10" s="695"/>
      <c r="CQ10" s="696"/>
      <c r="CR10" s="679">
        <v>8</v>
      </c>
      <c r="CS10" s="680"/>
      <c r="CT10" s="680"/>
      <c r="CU10" s="680"/>
      <c r="CV10" s="680"/>
      <c r="CW10" s="680"/>
      <c r="CX10" s="680"/>
      <c r="CY10" s="681"/>
      <c r="CZ10" s="682">
        <v>0</v>
      </c>
      <c r="DA10" s="682"/>
      <c r="DB10" s="682"/>
      <c r="DC10" s="682"/>
      <c r="DD10" s="688" t="s">
        <v>228</v>
      </c>
      <c r="DE10" s="680"/>
      <c r="DF10" s="680"/>
      <c r="DG10" s="680"/>
      <c r="DH10" s="680"/>
      <c r="DI10" s="680"/>
      <c r="DJ10" s="680"/>
      <c r="DK10" s="680"/>
      <c r="DL10" s="680"/>
      <c r="DM10" s="680"/>
      <c r="DN10" s="680"/>
      <c r="DO10" s="680"/>
      <c r="DP10" s="681"/>
      <c r="DQ10" s="688">
        <v>8</v>
      </c>
      <c r="DR10" s="680"/>
      <c r="DS10" s="680"/>
      <c r="DT10" s="680"/>
      <c r="DU10" s="680"/>
      <c r="DV10" s="680"/>
      <c r="DW10" s="680"/>
      <c r="DX10" s="680"/>
      <c r="DY10" s="680"/>
      <c r="DZ10" s="680"/>
      <c r="EA10" s="680"/>
      <c r="EB10" s="680"/>
      <c r="EC10" s="689"/>
    </row>
    <row r="11" spans="2:143" ht="11.25" customHeight="1" x14ac:dyDescent="0.15">
      <c r="B11" s="676" t="s">
        <v>248</v>
      </c>
      <c r="C11" s="677"/>
      <c r="D11" s="677"/>
      <c r="E11" s="677"/>
      <c r="F11" s="677"/>
      <c r="G11" s="677"/>
      <c r="H11" s="677"/>
      <c r="I11" s="677"/>
      <c r="J11" s="677"/>
      <c r="K11" s="677"/>
      <c r="L11" s="677"/>
      <c r="M11" s="677"/>
      <c r="N11" s="677"/>
      <c r="O11" s="677"/>
      <c r="P11" s="677"/>
      <c r="Q11" s="678"/>
      <c r="R11" s="679" t="s">
        <v>228</v>
      </c>
      <c r="S11" s="680"/>
      <c r="T11" s="680"/>
      <c r="U11" s="680"/>
      <c r="V11" s="680"/>
      <c r="W11" s="680"/>
      <c r="X11" s="680"/>
      <c r="Y11" s="681"/>
      <c r="Z11" s="682" t="s">
        <v>228</v>
      </c>
      <c r="AA11" s="682"/>
      <c r="AB11" s="682"/>
      <c r="AC11" s="682"/>
      <c r="AD11" s="683" t="s">
        <v>228</v>
      </c>
      <c r="AE11" s="683"/>
      <c r="AF11" s="683"/>
      <c r="AG11" s="683"/>
      <c r="AH11" s="683"/>
      <c r="AI11" s="683"/>
      <c r="AJ11" s="683"/>
      <c r="AK11" s="683"/>
      <c r="AL11" s="684" t="s">
        <v>228</v>
      </c>
      <c r="AM11" s="685"/>
      <c r="AN11" s="685"/>
      <c r="AO11" s="686"/>
      <c r="AP11" s="676" t="s">
        <v>249</v>
      </c>
      <c r="AQ11" s="677"/>
      <c r="AR11" s="677"/>
      <c r="AS11" s="677"/>
      <c r="AT11" s="677"/>
      <c r="AU11" s="677"/>
      <c r="AV11" s="677"/>
      <c r="AW11" s="677"/>
      <c r="AX11" s="677"/>
      <c r="AY11" s="677"/>
      <c r="AZ11" s="677"/>
      <c r="BA11" s="677"/>
      <c r="BB11" s="677"/>
      <c r="BC11" s="677"/>
      <c r="BD11" s="677"/>
      <c r="BE11" s="677"/>
      <c r="BF11" s="678"/>
      <c r="BG11" s="679">
        <v>922</v>
      </c>
      <c r="BH11" s="680"/>
      <c r="BI11" s="680"/>
      <c r="BJ11" s="680"/>
      <c r="BK11" s="680"/>
      <c r="BL11" s="680"/>
      <c r="BM11" s="680"/>
      <c r="BN11" s="681"/>
      <c r="BO11" s="682">
        <v>0.5</v>
      </c>
      <c r="BP11" s="682"/>
      <c r="BQ11" s="682"/>
      <c r="BR11" s="682"/>
      <c r="BS11" s="688" t="s">
        <v>228</v>
      </c>
      <c r="BT11" s="680"/>
      <c r="BU11" s="680"/>
      <c r="BV11" s="680"/>
      <c r="BW11" s="680"/>
      <c r="BX11" s="680"/>
      <c r="BY11" s="680"/>
      <c r="BZ11" s="680"/>
      <c r="CA11" s="680"/>
      <c r="CB11" s="689"/>
      <c r="CD11" s="694" t="s">
        <v>250</v>
      </c>
      <c r="CE11" s="695"/>
      <c r="CF11" s="695"/>
      <c r="CG11" s="695"/>
      <c r="CH11" s="695"/>
      <c r="CI11" s="695"/>
      <c r="CJ11" s="695"/>
      <c r="CK11" s="695"/>
      <c r="CL11" s="695"/>
      <c r="CM11" s="695"/>
      <c r="CN11" s="695"/>
      <c r="CO11" s="695"/>
      <c r="CP11" s="695"/>
      <c r="CQ11" s="696"/>
      <c r="CR11" s="679">
        <v>148685</v>
      </c>
      <c r="CS11" s="680"/>
      <c r="CT11" s="680"/>
      <c r="CU11" s="680"/>
      <c r="CV11" s="680"/>
      <c r="CW11" s="680"/>
      <c r="CX11" s="680"/>
      <c r="CY11" s="681"/>
      <c r="CZ11" s="682">
        <v>6.4</v>
      </c>
      <c r="DA11" s="682"/>
      <c r="DB11" s="682"/>
      <c r="DC11" s="682"/>
      <c r="DD11" s="688">
        <v>25449</v>
      </c>
      <c r="DE11" s="680"/>
      <c r="DF11" s="680"/>
      <c r="DG11" s="680"/>
      <c r="DH11" s="680"/>
      <c r="DI11" s="680"/>
      <c r="DJ11" s="680"/>
      <c r="DK11" s="680"/>
      <c r="DL11" s="680"/>
      <c r="DM11" s="680"/>
      <c r="DN11" s="680"/>
      <c r="DO11" s="680"/>
      <c r="DP11" s="681"/>
      <c r="DQ11" s="688">
        <v>97860</v>
      </c>
      <c r="DR11" s="680"/>
      <c r="DS11" s="680"/>
      <c r="DT11" s="680"/>
      <c r="DU11" s="680"/>
      <c r="DV11" s="680"/>
      <c r="DW11" s="680"/>
      <c r="DX11" s="680"/>
      <c r="DY11" s="680"/>
      <c r="DZ11" s="680"/>
      <c r="EA11" s="680"/>
      <c r="EB11" s="680"/>
      <c r="EC11" s="689"/>
    </row>
    <row r="12" spans="2:143" ht="11.25" customHeight="1" x14ac:dyDescent="0.15">
      <c r="B12" s="676" t="s">
        <v>251</v>
      </c>
      <c r="C12" s="677"/>
      <c r="D12" s="677"/>
      <c r="E12" s="677"/>
      <c r="F12" s="677"/>
      <c r="G12" s="677"/>
      <c r="H12" s="677"/>
      <c r="I12" s="677"/>
      <c r="J12" s="677"/>
      <c r="K12" s="677"/>
      <c r="L12" s="677"/>
      <c r="M12" s="677"/>
      <c r="N12" s="677"/>
      <c r="O12" s="677"/>
      <c r="P12" s="677"/>
      <c r="Q12" s="678"/>
      <c r="R12" s="679">
        <v>37132</v>
      </c>
      <c r="S12" s="680"/>
      <c r="T12" s="680"/>
      <c r="U12" s="680"/>
      <c r="V12" s="680"/>
      <c r="W12" s="680"/>
      <c r="X12" s="680"/>
      <c r="Y12" s="681"/>
      <c r="Z12" s="682">
        <v>1.6</v>
      </c>
      <c r="AA12" s="682"/>
      <c r="AB12" s="682"/>
      <c r="AC12" s="682"/>
      <c r="AD12" s="683">
        <v>37132</v>
      </c>
      <c r="AE12" s="683"/>
      <c r="AF12" s="683"/>
      <c r="AG12" s="683"/>
      <c r="AH12" s="683"/>
      <c r="AI12" s="683"/>
      <c r="AJ12" s="683"/>
      <c r="AK12" s="683"/>
      <c r="AL12" s="684">
        <v>2.5</v>
      </c>
      <c r="AM12" s="685"/>
      <c r="AN12" s="685"/>
      <c r="AO12" s="686"/>
      <c r="AP12" s="676" t="s">
        <v>252</v>
      </c>
      <c r="AQ12" s="677"/>
      <c r="AR12" s="677"/>
      <c r="AS12" s="677"/>
      <c r="AT12" s="677"/>
      <c r="AU12" s="677"/>
      <c r="AV12" s="677"/>
      <c r="AW12" s="677"/>
      <c r="AX12" s="677"/>
      <c r="AY12" s="677"/>
      <c r="AZ12" s="677"/>
      <c r="BA12" s="677"/>
      <c r="BB12" s="677"/>
      <c r="BC12" s="677"/>
      <c r="BD12" s="677"/>
      <c r="BE12" s="677"/>
      <c r="BF12" s="678"/>
      <c r="BG12" s="679">
        <v>99031</v>
      </c>
      <c r="BH12" s="680"/>
      <c r="BI12" s="680"/>
      <c r="BJ12" s="680"/>
      <c r="BK12" s="680"/>
      <c r="BL12" s="680"/>
      <c r="BM12" s="680"/>
      <c r="BN12" s="681"/>
      <c r="BO12" s="682">
        <v>57.7</v>
      </c>
      <c r="BP12" s="682"/>
      <c r="BQ12" s="682"/>
      <c r="BR12" s="682"/>
      <c r="BS12" s="688" t="s">
        <v>228</v>
      </c>
      <c r="BT12" s="680"/>
      <c r="BU12" s="680"/>
      <c r="BV12" s="680"/>
      <c r="BW12" s="680"/>
      <c r="BX12" s="680"/>
      <c r="BY12" s="680"/>
      <c r="BZ12" s="680"/>
      <c r="CA12" s="680"/>
      <c r="CB12" s="689"/>
      <c r="CD12" s="694" t="s">
        <v>253</v>
      </c>
      <c r="CE12" s="695"/>
      <c r="CF12" s="695"/>
      <c r="CG12" s="695"/>
      <c r="CH12" s="695"/>
      <c r="CI12" s="695"/>
      <c r="CJ12" s="695"/>
      <c r="CK12" s="695"/>
      <c r="CL12" s="695"/>
      <c r="CM12" s="695"/>
      <c r="CN12" s="695"/>
      <c r="CO12" s="695"/>
      <c r="CP12" s="695"/>
      <c r="CQ12" s="696"/>
      <c r="CR12" s="679">
        <v>43137</v>
      </c>
      <c r="CS12" s="680"/>
      <c r="CT12" s="680"/>
      <c r="CU12" s="680"/>
      <c r="CV12" s="680"/>
      <c r="CW12" s="680"/>
      <c r="CX12" s="680"/>
      <c r="CY12" s="681"/>
      <c r="CZ12" s="682">
        <v>1.9</v>
      </c>
      <c r="DA12" s="682"/>
      <c r="DB12" s="682"/>
      <c r="DC12" s="682"/>
      <c r="DD12" s="688">
        <v>394</v>
      </c>
      <c r="DE12" s="680"/>
      <c r="DF12" s="680"/>
      <c r="DG12" s="680"/>
      <c r="DH12" s="680"/>
      <c r="DI12" s="680"/>
      <c r="DJ12" s="680"/>
      <c r="DK12" s="680"/>
      <c r="DL12" s="680"/>
      <c r="DM12" s="680"/>
      <c r="DN12" s="680"/>
      <c r="DO12" s="680"/>
      <c r="DP12" s="681"/>
      <c r="DQ12" s="688">
        <v>27701</v>
      </c>
      <c r="DR12" s="680"/>
      <c r="DS12" s="680"/>
      <c r="DT12" s="680"/>
      <c r="DU12" s="680"/>
      <c r="DV12" s="680"/>
      <c r="DW12" s="680"/>
      <c r="DX12" s="680"/>
      <c r="DY12" s="680"/>
      <c r="DZ12" s="680"/>
      <c r="EA12" s="680"/>
      <c r="EB12" s="680"/>
      <c r="EC12" s="689"/>
    </row>
    <row r="13" spans="2:143" ht="11.25" customHeight="1" x14ac:dyDescent="0.15">
      <c r="B13" s="676" t="s">
        <v>254</v>
      </c>
      <c r="C13" s="677"/>
      <c r="D13" s="677"/>
      <c r="E13" s="677"/>
      <c r="F13" s="677"/>
      <c r="G13" s="677"/>
      <c r="H13" s="677"/>
      <c r="I13" s="677"/>
      <c r="J13" s="677"/>
      <c r="K13" s="677"/>
      <c r="L13" s="677"/>
      <c r="M13" s="677"/>
      <c r="N13" s="677"/>
      <c r="O13" s="677"/>
      <c r="P13" s="677"/>
      <c r="Q13" s="678"/>
      <c r="R13" s="679" t="s">
        <v>228</v>
      </c>
      <c r="S13" s="680"/>
      <c r="T13" s="680"/>
      <c r="U13" s="680"/>
      <c r="V13" s="680"/>
      <c r="W13" s="680"/>
      <c r="X13" s="680"/>
      <c r="Y13" s="681"/>
      <c r="Z13" s="682" t="s">
        <v>146</v>
      </c>
      <c r="AA13" s="682"/>
      <c r="AB13" s="682"/>
      <c r="AC13" s="682"/>
      <c r="AD13" s="683" t="s">
        <v>176</v>
      </c>
      <c r="AE13" s="683"/>
      <c r="AF13" s="683"/>
      <c r="AG13" s="683"/>
      <c r="AH13" s="683"/>
      <c r="AI13" s="683"/>
      <c r="AJ13" s="683"/>
      <c r="AK13" s="683"/>
      <c r="AL13" s="684" t="s">
        <v>228</v>
      </c>
      <c r="AM13" s="685"/>
      <c r="AN13" s="685"/>
      <c r="AO13" s="686"/>
      <c r="AP13" s="676" t="s">
        <v>255</v>
      </c>
      <c r="AQ13" s="677"/>
      <c r="AR13" s="677"/>
      <c r="AS13" s="677"/>
      <c r="AT13" s="677"/>
      <c r="AU13" s="677"/>
      <c r="AV13" s="677"/>
      <c r="AW13" s="677"/>
      <c r="AX13" s="677"/>
      <c r="AY13" s="677"/>
      <c r="AZ13" s="677"/>
      <c r="BA13" s="677"/>
      <c r="BB13" s="677"/>
      <c r="BC13" s="677"/>
      <c r="BD13" s="677"/>
      <c r="BE13" s="677"/>
      <c r="BF13" s="678"/>
      <c r="BG13" s="679">
        <v>87765</v>
      </c>
      <c r="BH13" s="680"/>
      <c r="BI13" s="680"/>
      <c r="BJ13" s="680"/>
      <c r="BK13" s="680"/>
      <c r="BL13" s="680"/>
      <c r="BM13" s="680"/>
      <c r="BN13" s="681"/>
      <c r="BO13" s="682">
        <v>51.1</v>
      </c>
      <c r="BP13" s="682"/>
      <c r="BQ13" s="682"/>
      <c r="BR13" s="682"/>
      <c r="BS13" s="688" t="s">
        <v>228</v>
      </c>
      <c r="BT13" s="680"/>
      <c r="BU13" s="680"/>
      <c r="BV13" s="680"/>
      <c r="BW13" s="680"/>
      <c r="BX13" s="680"/>
      <c r="BY13" s="680"/>
      <c r="BZ13" s="680"/>
      <c r="CA13" s="680"/>
      <c r="CB13" s="689"/>
      <c r="CD13" s="694" t="s">
        <v>256</v>
      </c>
      <c r="CE13" s="695"/>
      <c r="CF13" s="695"/>
      <c r="CG13" s="695"/>
      <c r="CH13" s="695"/>
      <c r="CI13" s="695"/>
      <c r="CJ13" s="695"/>
      <c r="CK13" s="695"/>
      <c r="CL13" s="695"/>
      <c r="CM13" s="695"/>
      <c r="CN13" s="695"/>
      <c r="CO13" s="695"/>
      <c r="CP13" s="695"/>
      <c r="CQ13" s="696"/>
      <c r="CR13" s="679">
        <v>169382</v>
      </c>
      <c r="CS13" s="680"/>
      <c r="CT13" s="680"/>
      <c r="CU13" s="680"/>
      <c r="CV13" s="680"/>
      <c r="CW13" s="680"/>
      <c r="CX13" s="680"/>
      <c r="CY13" s="681"/>
      <c r="CZ13" s="682">
        <v>7.3</v>
      </c>
      <c r="DA13" s="682"/>
      <c r="DB13" s="682"/>
      <c r="DC13" s="682"/>
      <c r="DD13" s="688">
        <v>78131</v>
      </c>
      <c r="DE13" s="680"/>
      <c r="DF13" s="680"/>
      <c r="DG13" s="680"/>
      <c r="DH13" s="680"/>
      <c r="DI13" s="680"/>
      <c r="DJ13" s="680"/>
      <c r="DK13" s="680"/>
      <c r="DL13" s="680"/>
      <c r="DM13" s="680"/>
      <c r="DN13" s="680"/>
      <c r="DO13" s="680"/>
      <c r="DP13" s="681"/>
      <c r="DQ13" s="688">
        <v>106928</v>
      </c>
      <c r="DR13" s="680"/>
      <c r="DS13" s="680"/>
      <c r="DT13" s="680"/>
      <c r="DU13" s="680"/>
      <c r="DV13" s="680"/>
      <c r="DW13" s="680"/>
      <c r="DX13" s="680"/>
      <c r="DY13" s="680"/>
      <c r="DZ13" s="680"/>
      <c r="EA13" s="680"/>
      <c r="EB13" s="680"/>
      <c r="EC13" s="689"/>
    </row>
    <row r="14" spans="2:143" ht="11.25" customHeight="1" x14ac:dyDescent="0.15">
      <c r="B14" s="676" t="s">
        <v>257</v>
      </c>
      <c r="C14" s="677"/>
      <c r="D14" s="677"/>
      <c r="E14" s="677"/>
      <c r="F14" s="677"/>
      <c r="G14" s="677"/>
      <c r="H14" s="677"/>
      <c r="I14" s="677"/>
      <c r="J14" s="677"/>
      <c r="K14" s="677"/>
      <c r="L14" s="677"/>
      <c r="M14" s="677"/>
      <c r="N14" s="677"/>
      <c r="O14" s="677"/>
      <c r="P14" s="677"/>
      <c r="Q14" s="678"/>
      <c r="R14" s="679" t="s">
        <v>228</v>
      </c>
      <c r="S14" s="680"/>
      <c r="T14" s="680"/>
      <c r="U14" s="680"/>
      <c r="V14" s="680"/>
      <c r="W14" s="680"/>
      <c r="X14" s="680"/>
      <c r="Y14" s="681"/>
      <c r="Z14" s="682" t="s">
        <v>146</v>
      </c>
      <c r="AA14" s="682"/>
      <c r="AB14" s="682"/>
      <c r="AC14" s="682"/>
      <c r="AD14" s="683" t="s">
        <v>228</v>
      </c>
      <c r="AE14" s="683"/>
      <c r="AF14" s="683"/>
      <c r="AG14" s="683"/>
      <c r="AH14" s="683"/>
      <c r="AI14" s="683"/>
      <c r="AJ14" s="683"/>
      <c r="AK14" s="683"/>
      <c r="AL14" s="684" t="s">
        <v>228</v>
      </c>
      <c r="AM14" s="685"/>
      <c r="AN14" s="685"/>
      <c r="AO14" s="686"/>
      <c r="AP14" s="676" t="s">
        <v>258</v>
      </c>
      <c r="AQ14" s="677"/>
      <c r="AR14" s="677"/>
      <c r="AS14" s="677"/>
      <c r="AT14" s="677"/>
      <c r="AU14" s="677"/>
      <c r="AV14" s="677"/>
      <c r="AW14" s="677"/>
      <c r="AX14" s="677"/>
      <c r="AY14" s="677"/>
      <c r="AZ14" s="677"/>
      <c r="BA14" s="677"/>
      <c r="BB14" s="677"/>
      <c r="BC14" s="677"/>
      <c r="BD14" s="677"/>
      <c r="BE14" s="677"/>
      <c r="BF14" s="678"/>
      <c r="BG14" s="679">
        <v>4902</v>
      </c>
      <c r="BH14" s="680"/>
      <c r="BI14" s="680"/>
      <c r="BJ14" s="680"/>
      <c r="BK14" s="680"/>
      <c r="BL14" s="680"/>
      <c r="BM14" s="680"/>
      <c r="BN14" s="681"/>
      <c r="BO14" s="682">
        <v>2.9</v>
      </c>
      <c r="BP14" s="682"/>
      <c r="BQ14" s="682"/>
      <c r="BR14" s="682"/>
      <c r="BS14" s="688" t="s">
        <v>228</v>
      </c>
      <c r="BT14" s="680"/>
      <c r="BU14" s="680"/>
      <c r="BV14" s="680"/>
      <c r="BW14" s="680"/>
      <c r="BX14" s="680"/>
      <c r="BY14" s="680"/>
      <c r="BZ14" s="680"/>
      <c r="CA14" s="680"/>
      <c r="CB14" s="689"/>
      <c r="CD14" s="694" t="s">
        <v>259</v>
      </c>
      <c r="CE14" s="695"/>
      <c r="CF14" s="695"/>
      <c r="CG14" s="695"/>
      <c r="CH14" s="695"/>
      <c r="CI14" s="695"/>
      <c r="CJ14" s="695"/>
      <c r="CK14" s="695"/>
      <c r="CL14" s="695"/>
      <c r="CM14" s="695"/>
      <c r="CN14" s="695"/>
      <c r="CO14" s="695"/>
      <c r="CP14" s="695"/>
      <c r="CQ14" s="696"/>
      <c r="CR14" s="679">
        <v>213118</v>
      </c>
      <c r="CS14" s="680"/>
      <c r="CT14" s="680"/>
      <c r="CU14" s="680"/>
      <c r="CV14" s="680"/>
      <c r="CW14" s="680"/>
      <c r="CX14" s="680"/>
      <c r="CY14" s="681"/>
      <c r="CZ14" s="682">
        <v>9.1999999999999993</v>
      </c>
      <c r="DA14" s="682"/>
      <c r="DB14" s="682"/>
      <c r="DC14" s="682"/>
      <c r="DD14" s="688">
        <v>1962</v>
      </c>
      <c r="DE14" s="680"/>
      <c r="DF14" s="680"/>
      <c r="DG14" s="680"/>
      <c r="DH14" s="680"/>
      <c r="DI14" s="680"/>
      <c r="DJ14" s="680"/>
      <c r="DK14" s="680"/>
      <c r="DL14" s="680"/>
      <c r="DM14" s="680"/>
      <c r="DN14" s="680"/>
      <c r="DO14" s="680"/>
      <c r="DP14" s="681"/>
      <c r="DQ14" s="688">
        <v>125176</v>
      </c>
      <c r="DR14" s="680"/>
      <c r="DS14" s="680"/>
      <c r="DT14" s="680"/>
      <c r="DU14" s="680"/>
      <c r="DV14" s="680"/>
      <c r="DW14" s="680"/>
      <c r="DX14" s="680"/>
      <c r="DY14" s="680"/>
      <c r="DZ14" s="680"/>
      <c r="EA14" s="680"/>
      <c r="EB14" s="680"/>
      <c r="EC14" s="689"/>
    </row>
    <row r="15" spans="2:143" ht="11.25" customHeight="1" x14ac:dyDescent="0.15">
      <c r="B15" s="676" t="s">
        <v>260</v>
      </c>
      <c r="C15" s="677"/>
      <c r="D15" s="677"/>
      <c r="E15" s="677"/>
      <c r="F15" s="677"/>
      <c r="G15" s="677"/>
      <c r="H15" s="677"/>
      <c r="I15" s="677"/>
      <c r="J15" s="677"/>
      <c r="K15" s="677"/>
      <c r="L15" s="677"/>
      <c r="M15" s="677"/>
      <c r="N15" s="677"/>
      <c r="O15" s="677"/>
      <c r="P15" s="677"/>
      <c r="Q15" s="678"/>
      <c r="R15" s="679">
        <v>2936</v>
      </c>
      <c r="S15" s="680"/>
      <c r="T15" s="680"/>
      <c r="U15" s="680"/>
      <c r="V15" s="680"/>
      <c r="W15" s="680"/>
      <c r="X15" s="680"/>
      <c r="Y15" s="681"/>
      <c r="Z15" s="682">
        <v>0.1</v>
      </c>
      <c r="AA15" s="682"/>
      <c r="AB15" s="682"/>
      <c r="AC15" s="682"/>
      <c r="AD15" s="683">
        <v>2936</v>
      </c>
      <c r="AE15" s="683"/>
      <c r="AF15" s="683"/>
      <c r="AG15" s="683"/>
      <c r="AH15" s="683"/>
      <c r="AI15" s="683"/>
      <c r="AJ15" s="683"/>
      <c r="AK15" s="683"/>
      <c r="AL15" s="684">
        <v>0.2</v>
      </c>
      <c r="AM15" s="685"/>
      <c r="AN15" s="685"/>
      <c r="AO15" s="686"/>
      <c r="AP15" s="676" t="s">
        <v>261</v>
      </c>
      <c r="AQ15" s="677"/>
      <c r="AR15" s="677"/>
      <c r="AS15" s="677"/>
      <c r="AT15" s="677"/>
      <c r="AU15" s="677"/>
      <c r="AV15" s="677"/>
      <c r="AW15" s="677"/>
      <c r="AX15" s="677"/>
      <c r="AY15" s="677"/>
      <c r="AZ15" s="677"/>
      <c r="BA15" s="677"/>
      <c r="BB15" s="677"/>
      <c r="BC15" s="677"/>
      <c r="BD15" s="677"/>
      <c r="BE15" s="677"/>
      <c r="BF15" s="678"/>
      <c r="BG15" s="679">
        <v>10146</v>
      </c>
      <c r="BH15" s="680"/>
      <c r="BI15" s="680"/>
      <c r="BJ15" s="680"/>
      <c r="BK15" s="680"/>
      <c r="BL15" s="680"/>
      <c r="BM15" s="680"/>
      <c r="BN15" s="681"/>
      <c r="BO15" s="682">
        <v>5.9</v>
      </c>
      <c r="BP15" s="682"/>
      <c r="BQ15" s="682"/>
      <c r="BR15" s="682"/>
      <c r="BS15" s="688" t="s">
        <v>228</v>
      </c>
      <c r="BT15" s="680"/>
      <c r="BU15" s="680"/>
      <c r="BV15" s="680"/>
      <c r="BW15" s="680"/>
      <c r="BX15" s="680"/>
      <c r="BY15" s="680"/>
      <c r="BZ15" s="680"/>
      <c r="CA15" s="680"/>
      <c r="CB15" s="689"/>
      <c r="CD15" s="694" t="s">
        <v>262</v>
      </c>
      <c r="CE15" s="695"/>
      <c r="CF15" s="695"/>
      <c r="CG15" s="695"/>
      <c r="CH15" s="695"/>
      <c r="CI15" s="695"/>
      <c r="CJ15" s="695"/>
      <c r="CK15" s="695"/>
      <c r="CL15" s="695"/>
      <c r="CM15" s="695"/>
      <c r="CN15" s="695"/>
      <c r="CO15" s="695"/>
      <c r="CP15" s="695"/>
      <c r="CQ15" s="696"/>
      <c r="CR15" s="679">
        <v>220498</v>
      </c>
      <c r="CS15" s="680"/>
      <c r="CT15" s="680"/>
      <c r="CU15" s="680"/>
      <c r="CV15" s="680"/>
      <c r="CW15" s="680"/>
      <c r="CX15" s="680"/>
      <c r="CY15" s="681"/>
      <c r="CZ15" s="682">
        <v>9.5</v>
      </c>
      <c r="DA15" s="682"/>
      <c r="DB15" s="682"/>
      <c r="DC15" s="682"/>
      <c r="DD15" s="688">
        <v>69742</v>
      </c>
      <c r="DE15" s="680"/>
      <c r="DF15" s="680"/>
      <c r="DG15" s="680"/>
      <c r="DH15" s="680"/>
      <c r="DI15" s="680"/>
      <c r="DJ15" s="680"/>
      <c r="DK15" s="680"/>
      <c r="DL15" s="680"/>
      <c r="DM15" s="680"/>
      <c r="DN15" s="680"/>
      <c r="DO15" s="680"/>
      <c r="DP15" s="681"/>
      <c r="DQ15" s="688">
        <v>128001</v>
      </c>
      <c r="DR15" s="680"/>
      <c r="DS15" s="680"/>
      <c r="DT15" s="680"/>
      <c r="DU15" s="680"/>
      <c r="DV15" s="680"/>
      <c r="DW15" s="680"/>
      <c r="DX15" s="680"/>
      <c r="DY15" s="680"/>
      <c r="DZ15" s="680"/>
      <c r="EA15" s="680"/>
      <c r="EB15" s="680"/>
      <c r="EC15" s="689"/>
    </row>
    <row r="16" spans="2:143" ht="11.25" customHeight="1" x14ac:dyDescent="0.15">
      <c r="B16" s="676" t="s">
        <v>263</v>
      </c>
      <c r="C16" s="677"/>
      <c r="D16" s="677"/>
      <c r="E16" s="677"/>
      <c r="F16" s="677"/>
      <c r="G16" s="677"/>
      <c r="H16" s="677"/>
      <c r="I16" s="677"/>
      <c r="J16" s="677"/>
      <c r="K16" s="677"/>
      <c r="L16" s="677"/>
      <c r="M16" s="677"/>
      <c r="N16" s="677"/>
      <c r="O16" s="677"/>
      <c r="P16" s="677"/>
      <c r="Q16" s="678"/>
      <c r="R16" s="679" t="s">
        <v>228</v>
      </c>
      <c r="S16" s="680"/>
      <c r="T16" s="680"/>
      <c r="U16" s="680"/>
      <c r="V16" s="680"/>
      <c r="W16" s="680"/>
      <c r="X16" s="680"/>
      <c r="Y16" s="681"/>
      <c r="Z16" s="682" t="s">
        <v>228</v>
      </c>
      <c r="AA16" s="682"/>
      <c r="AB16" s="682"/>
      <c r="AC16" s="682"/>
      <c r="AD16" s="683" t="s">
        <v>228</v>
      </c>
      <c r="AE16" s="683"/>
      <c r="AF16" s="683"/>
      <c r="AG16" s="683"/>
      <c r="AH16" s="683"/>
      <c r="AI16" s="683"/>
      <c r="AJ16" s="683"/>
      <c r="AK16" s="683"/>
      <c r="AL16" s="684" t="s">
        <v>176</v>
      </c>
      <c r="AM16" s="685"/>
      <c r="AN16" s="685"/>
      <c r="AO16" s="686"/>
      <c r="AP16" s="676" t="s">
        <v>264</v>
      </c>
      <c r="AQ16" s="677"/>
      <c r="AR16" s="677"/>
      <c r="AS16" s="677"/>
      <c r="AT16" s="677"/>
      <c r="AU16" s="677"/>
      <c r="AV16" s="677"/>
      <c r="AW16" s="677"/>
      <c r="AX16" s="677"/>
      <c r="AY16" s="677"/>
      <c r="AZ16" s="677"/>
      <c r="BA16" s="677"/>
      <c r="BB16" s="677"/>
      <c r="BC16" s="677"/>
      <c r="BD16" s="677"/>
      <c r="BE16" s="677"/>
      <c r="BF16" s="678"/>
      <c r="BG16" s="679" t="s">
        <v>228</v>
      </c>
      <c r="BH16" s="680"/>
      <c r="BI16" s="680"/>
      <c r="BJ16" s="680"/>
      <c r="BK16" s="680"/>
      <c r="BL16" s="680"/>
      <c r="BM16" s="680"/>
      <c r="BN16" s="681"/>
      <c r="BO16" s="682" t="s">
        <v>240</v>
      </c>
      <c r="BP16" s="682"/>
      <c r="BQ16" s="682"/>
      <c r="BR16" s="682"/>
      <c r="BS16" s="688" t="s">
        <v>228</v>
      </c>
      <c r="BT16" s="680"/>
      <c r="BU16" s="680"/>
      <c r="BV16" s="680"/>
      <c r="BW16" s="680"/>
      <c r="BX16" s="680"/>
      <c r="BY16" s="680"/>
      <c r="BZ16" s="680"/>
      <c r="CA16" s="680"/>
      <c r="CB16" s="689"/>
      <c r="CD16" s="694" t="s">
        <v>265</v>
      </c>
      <c r="CE16" s="695"/>
      <c r="CF16" s="695"/>
      <c r="CG16" s="695"/>
      <c r="CH16" s="695"/>
      <c r="CI16" s="695"/>
      <c r="CJ16" s="695"/>
      <c r="CK16" s="695"/>
      <c r="CL16" s="695"/>
      <c r="CM16" s="695"/>
      <c r="CN16" s="695"/>
      <c r="CO16" s="695"/>
      <c r="CP16" s="695"/>
      <c r="CQ16" s="696"/>
      <c r="CR16" s="679">
        <v>1300</v>
      </c>
      <c r="CS16" s="680"/>
      <c r="CT16" s="680"/>
      <c r="CU16" s="680"/>
      <c r="CV16" s="680"/>
      <c r="CW16" s="680"/>
      <c r="CX16" s="680"/>
      <c r="CY16" s="681"/>
      <c r="CZ16" s="682">
        <v>0.1</v>
      </c>
      <c r="DA16" s="682"/>
      <c r="DB16" s="682"/>
      <c r="DC16" s="682"/>
      <c r="DD16" s="688" t="s">
        <v>176</v>
      </c>
      <c r="DE16" s="680"/>
      <c r="DF16" s="680"/>
      <c r="DG16" s="680"/>
      <c r="DH16" s="680"/>
      <c r="DI16" s="680"/>
      <c r="DJ16" s="680"/>
      <c r="DK16" s="680"/>
      <c r="DL16" s="680"/>
      <c r="DM16" s="680"/>
      <c r="DN16" s="680"/>
      <c r="DO16" s="680"/>
      <c r="DP16" s="681"/>
      <c r="DQ16" s="688">
        <v>1100</v>
      </c>
      <c r="DR16" s="680"/>
      <c r="DS16" s="680"/>
      <c r="DT16" s="680"/>
      <c r="DU16" s="680"/>
      <c r="DV16" s="680"/>
      <c r="DW16" s="680"/>
      <c r="DX16" s="680"/>
      <c r="DY16" s="680"/>
      <c r="DZ16" s="680"/>
      <c r="EA16" s="680"/>
      <c r="EB16" s="680"/>
      <c r="EC16" s="689"/>
    </row>
    <row r="17" spans="2:133" ht="11.25" customHeight="1" x14ac:dyDescent="0.15">
      <c r="B17" s="676" t="s">
        <v>266</v>
      </c>
      <c r="C17" s="677"/>
      <c r="D17" s="677"/>
      <c r="E17" s="677"/>
      <c r="F17" s="677"/>
      <c r="G17" s="677"/>
      <c r="H17" s="677"/>
      <c r="I17" s="677"/>
      <c r="J17" s="677"/>
      <c r="K17" s="677"/>
      <c r="L17" s="677"/>
      <c r="M17" s="677"/>
      <c r="N17" s="677"/>
      <c r="O17" s="677"/>
      <c r="P17" s="677"/>
      <c r="Q17" s="678"/>
      <c r="R17" s="679">
        <v>495</v>
      </c>
      <c r="S17" s="680"/>
      <c r="T17" s="680"/>
      <c r="U17" s="680"/>
      <c r="V17" s="680"/>
      <c r="W17" s="680"/>
      <c r="X17" s="680"/>
      <c r="Y17" s="681"/>
      <c r="Z17" s="682">
        <v>0</v>
      </c>
      <c r="AA17" s="682"/>
      <c r="AB17" s="682"/>
      <c r="AC17" s="682"/>
      <c r="AD17" s="683">
        <v>495</v>
      </c>
      <c r="AE17" s="683"/>
      <c r="AF17" s="683"/>
      <c r="AG17" s="683"/>
      <c r="AH17" s="683"/>
      <c r="AI17" s="683"/>
      <c r="AJ17" s="683"/>
      <c r="AK17" s="683"/>
      <c r="AL17" s="684">
        <v>0</v>
      </c>
      <c r="AM17" s="685"/>
      <c r="AN17" s="685"/>
      <c r="AO17" s="686"/>
      <c r="AP17" s="676" t="s">
        <v>267</v>
      </c>
      <c r="AQ17" s="677"/>
      <c r="AR17" s="677"/>
      <c r="AS17" s="677"/>
      <c r="AT17" s="677"/>
      <c r="AU17" s="677"/>
      <c r="AV17" s="677"/>
      <c r="AW17" s="677"/>
      <c r="AX17" s="677"/>
      <c r="AY17" s="677"/>
      <c r="AZ17" s="677"/>
      <c r="BA17" s="677"/>
      <c r="BB17" s="677"/>
      <c r="BC17" s="677"/>
      <c r="BD17" s="677"/>
      <c r="BE17" s="677"/>
      <c r="BF17" s="678"/>
      <c r="BG17" s="679" t="s">
        <v>228</v>
      </c>
      <c r="BH17" s="680"/>
      <c r="BI17" s="680"/>
      <c r="BJ17" s="680"/>
      <c r="BK17" s="680"/>
      <c r="BL17" s="680"/>
      <c r="BM17" s="680"/>
      <c r="BN17" s="681"/>
      <c r="BO17" s="682" t="s">
        <v>228</v>
      </c>
      <c r="BP17" s="682"/>
      <c r="BQ17" s="682"/>
      <c r="BR17" s="682"/>
      <c r="BS17" s="688" t="s">
        <v>228</v>
      </c>
      <c r="BT17" s="680"/>
      <c r="BU17" s="680"/>
      <c r="BV17" s="680"/>
      <c r="BW17" s="680"/>
      <c r="BX17" s="680"/>
      <c r="BY17" s="680"/>
      <c r="BZ17" s="680"/>
      <c r="CA17" s="680"/>
      <c r="CB17" s="689"/>
      <c r="CD17" s="694" t="s">
        <v>268</v>
      </c>
      <c r="CE17" s="695"/>
      <c r="CF17" s="695"/>
      <c r="CG17" s="695"/>
      <c r="CH17" s="695"/>
      <c r="CI17" s="695"/>
      <c r="CJ17" s="695"/>
      <c r="CK17" s="695"/>
      <c r="CL17" s="695"/>
      <c r="CM17" s="695"/>
      <c r="CN17" s="695"/>
      <c r="CO17" s="695"/>
      <c r="CP17" s="695"/>
      <c r="CQ17" s="696"/>
      <c r="CR17" s="679">
        <v>205147</v>
      </c>
      <c r="CS17" s="680"/>
      <c r="CT17" s="680"/>
      <c r="CU17" s="680"/>
      <c r="CV17" s="680"/>
      <c r="CW17" s="680"/>
      <c r="CX17" s="680"/>
      <c r="CY17" s="681"/>
      <c r="CZ17" s="682">
        <v>8.8000000000000007</v>
      </c>
      <c r="DA17" s="682"/>
      <c r="DB17" s="682"/>
      <c r="DC17" s="682"/>
      <c r="DD17" s="688" t="s">
        <v>228</v>
      </c>
      <c r="DE17" s="680"/>
      <c r="DF17" s="680"/>
      <c r="DG17" s="680"/>
      <c r="DH17" s="680"/>
      <c r="DI17" s="680"/>
      <c r="DJ17" s="680"/>
      <c r="DK17" s="680"/>
      <c r="DL17" s="680"/>
      <c r="DM17" s="680"/>
      <c r="DN17" s="680"/>
      <c r="DO17" s="680"/>
      <c r="DP17" s="681"/>
      <c r="DQ17" s="688">
        <v>203402</v>
      </c>
      <c r="DR17" s="680"/>
      <c r="DS17" s="680"/>
      <c r="DT17" s="680"/>
      <c r="DU17" s="680"/>
      <c r="DV17" s="680"/>
      <c r="DW17" s="680"/>
      <c r="DX17" s="680"/>
      <c r="DY17" s="680"/>
      <c r="DZ17" s="680"/>
      <c r="EA17" s="680"/>
      <c r="EB17" s="680"/>
      <c r="EC17" s="689"/>
    </row>
    <row r="18" spans="2:133" ht="11.25" customHeight="1" x14ac:dyDescent="0.15">
      <c r="B18" s="676" t="s">
        <v>269</v>
      </c>
      <c r="C18" s="677"/>
      <c r="D18" s="677"/>
      <c r="E18" s="677"/>
      <c r="F18" s="677"/>
      <c r="G18" s="677"/>
      <c r="H18" s="677"/>
      <c r="I18" s="677"/>
      <c r="J18" s="677"/>
      <c r="K18" s="677"/>
      <c r="L18" s="677"/>
      <c r="M18" s="677"/>
      <c r="N18" s="677"/>
      <c r="O18" s="677"/>
      <c r="P18" s="677"/>
      <c r="Q18" s="678"/>
      <c r="R18" s="679">
        <v>1399658</v>
      </c>
      <c r="S18" s="680"/>
      <c r="T18" s="680"/>
      <c r="U18" s="680"/>
      <c r="V18" s="680"/>
      <c r="W18" s="680"/>
      <c r="X18" s="680"/>
      <c r="Y18" s="681"/>
      <c r="Z18" s="682">
        <v>58.5</v>
      </c>
      <c r="AA18" s="682"/>
      <c r="AB18" s="682"/>
      <c r="AC18" s="682"/>
      <c r="AD18" s="683">
        <v>1247220</v>
      </c>
      <c r="AE18" s="683"/>
      <c r="AF18" s="683"/>
      <c r="AG18" s="683"/>
      <c r="AH18" s="683"/>
      <c r="AI18" s="683"/>
      <c r="AJ18" s="683"/>
      <c r="AK18" s="683"/>
      <c r="AL18" s="684">
        <v>84.7</v>
      </c>
      <c r="AM18" s="685"/>
      <c r="AN18" s="685"/>
      <c r="AO18" s="686"/>
      <c r="AP18" s="676" t="s">
        <v>270</v>
      </c>
      <c r="AQ18" s="677"/>
      <c r="AR18" s="677"/>
      <c r="AS18" s="677"/>
      <c r="AT18" s="677"/>
      <c r="AU18" s="677"/>
      <c r="AV18" s="677"/>
      <c r="AW18" s="677"/>
      <c r="AX18" s="677"/>
      <c r="AY18" s="677"/>
      <c r="AZ18" s="677"/>
      <c r="BA18" s="677"/>
      <c r="BB18" s="677"/>
      <c r="BC18" s="677"/>
      <c r="BD18" s="677"/>
      <c r="BE18" s="677"/>
      <c r="BF18" s="678"/>
      <c r="BG18" s="679" t="s">
        <v>146</v>
      </c>
      <c r="BH18" s="680"/>
      <c r="BI18" s="680"/>
      <c r="BJ18" s="680"/>
      <c r="BK18" s="680"/>
      <c r="BL18" s="680"/>
      <c r="BM18" s="680"/>
      <c r="BN18" s="681"/>
      <c r="BO18" s="682" t="s">
        <v>146</v>
      </c>
      <c r="BP18" s="682"/>
      <c r="BQ18" s="682"/>
      <c r="BR18" s="682"/>
      <c r="BS18" s="688" t="s">
        <v>228</v>
      </c>
      <c r="BT18" s="680"/>
      <c r="BU18" s="680"/>
      <c r="BV18" s="680"/>
      <c r="BW18" s="680"/>
      <c r="BX18" s="680"/>
      <c r="BY18" s="680"/>
      <c r="BZ18" s="680"/>
      <c r="CA18" s="680"/>
      <c r="CB18" s="689"/>
      <c r="CD18" s="694" t="s">
        <v>271</v>
      </c>
      <c r="CE18" s="695"/>
      <c r="CF18" s="695"/>
      <c r="CG18" s="695"/>
      <c r="CH18" s="695"/>
      <c r="CI18" s="695"/>
      <c r="CJ18" s="695"/>
      <c r="CK18" s="695"/>
      <c r="CL18" s="695"/>
      <c r="CM18" s="695"/>
      <c r="CN18" s="695"/>
      <c r="CO18" s="695"/>
      <c r="CP18" s="695"/>
      <c r="CQ18" s="696"/>
      <c r="CR18" s="679" t="s">
        <v>228</v>
      </c>
      <c r="CS18" s="680"/>
      <c r="CT18" s="680"/>
      <c r="CU18" s="680"/>
      <c r="CV18" s="680"/>
      <c r="CW18" s="680"/>
      <c r="CX18" s="680"/>
      <c r="CY18" s="681"/>
      <c r="CZ18" s="682" t="s">
        <v>228</v>
      </c>
      <c r="DA18" s="682"/>
      <c r="DB18" s="682"/>
      <c r="DC18" s="682"/>
      <c r="DD18" s="688" t="s">
        <v>228</v>
      </c>
      <c r="DE18" s="680"/>
      <c r="DF18" s="680"/>
      <c r="DG18" s="680"/>
      <c r="DH18" s="680"/>
      <c r="DI18" s="680"/>
      <c r="DJ18" s="680"/>
      <c r="DK18" s="680"/>
      <c r="DL18" s="680"/>
      <c r="DM18" s="680"/>
      <c r="DN18" s="680"/>
      <c r="DO18" s="680"/>
      <c r="DP18" s="681"/>
      <c r="DQ18" s="688" t="s">
        <v>228</v>
      </c>
      <c r="DR18" s="680"/>
      <c r="DS18" s="680"/>
      <c r="DT18" s="680"/>
      <c r="DU18" s="680"/>
      <c r="DV18" s="680"/>
      <c r="DW18" s="680"/>
      <c r="DX18" s="680"/>
      <c r="DY18" s="680"/>
      <c r="DZ18" s="680"/>
      <c r="EA18" s="680"/>
      <c r="EB18" s="680"/>
      <c r="EC18" s="689"/>
    </row>
    <row r="19" spans="2:133" ht="11.25" customHeight="1" x14ac:dyDescent="0.15">
      <c r="B19" s="676" t="s">
        <v>272</v>
      </c>
      <c r="C19" s="677"/>
      <c r="D19" s="677"/>
      <c r="E19" s="677"/>
      <c r="F19" s="677"/>
      <c r="G19" s="677"/>
      <c r="H19" s="677"/>
      <c r="I19" s="677"/>
      <c r="J19" s="677"/>
      <c r="K19" s="677"/>
      <c r="L19" s="677"/>
      <c r="M19" s="677"/>
      <c r="N19" s="677"/>
      <c r="O19" s="677"/>
      <c r="P19" s="677"/>
      <c r="Q19" s="678"/>
      <c r="R19" s="679">
        <v>1247220</v>
      </c>
      <c r="S19" s="680"/>
      <c r="T19" s="680"/>
      <c r="U19" s="680"/>
      <c r="V19" s="680"/>
      <c r="W19" s="680"/>
      <c r="X19" s="680"/>
      <c r="Y19" s="681"/>
      <c r="Z19" s="682">
        <v>52.1</v>
      </c>
      <c r="AA19" s="682"/>
      <c r="AB19" s="682"/>
      <c r="AC19" s="682"/>
      <c r="AD19" s="683">
        <v>1247220</v>
      </c>
      <c r="AE19" s="683"/>
      <c r="AF19" s="683"/>
      <c r="AG19" s="683"/>
      <c r="AH19" s="683"/>
      <c r="AI19" s="683"/>
      <c r="AJ19" s="683"/>
      <c r="AK19" s="683"/>
      <c r="AL19" s="684">
        <v>84.7</v>
      </c>
      <c r="AM19" s="685"/>
      <c r="AN19" s="685"/>
      <c r="AO19" s="686"/>
      <c r="AP19" s="676" t="s">
        <v>273</v>
      </c>
      <c r="AQ19" s="677"/>
      <c r="AR19" s="677"/>
      <c r="AS19" s="677"/>
      <c r="AT19" s="677"/>
      <c r="AU19" s="677"/>
      <c r="AV19" s="677"/>
      <c r="AW19" s="677"/>
      <c r="AX19" s="677"/>
      <c r="AY19" s="677"/>
      <c r="AZ19" s="677"/>
      <c r="BA19" s="677"/>
      <c r="BB19" s="677"/>
      <c r="BC19" s="677"/>
      <c r="BD19" s="677"/>
      <c r="BE19" s="677"/>
      <c r="BF19" s="678"/>
      <c r="BG19" s="679" t="s">
        <v>146</v>
      </c>
      <c r="BH19" s="680"/>
      <c r="BI19" s="680"/>
      <c r="BJ19" s="680"/>
      <c r="BK19" s="680"/>
      <c r="BL19" s="680"/>
      <c r="BM19" s="680"/>
      <c r="BN19" s="681"/>
      <c r="BO19" s="682" t="s">
        <v>240</v>
      </c>
      <c r="BP19" s="682"/>
      <c r="BQ19" s="682"/>
      <c r="BR19" s="682"/>
      <c r="BS19" s="688" t="s">
        <v>228</v>
      </c>
      <c r="BT19" s="680"/>
      <c r="BU19" s="680"/>
      <c r="BV19" s="680"/>
      <c r="BW19" s="680"/>
      <c r="BX19" s="680"/>
      <c r="BY19" s="680"/>
      <c r="BZ19" s="680"/>
      <c r="CA19" s="680"/>
      <c r="CB19" s="689"/>
      <c r="CD19" s="694" t="s">
        <v>274</v>
      </c>
      <c r="CE19" s="695"/>
      <c r="CF19" s="695"/>
      <c r="CG19" s="695"/>
      <c r="CH19" s="695"/>
      <c r="CI19" s="695"/>
      <c r="CJ19" s="695"/>
      <c r="CK19" s="695"/>
      <c r="CL19" s="695"/>
      <c r="CM19" s="695"/>
      <c r="CN19" s="695"/>
      <c r="CO19" s="695"/>
      <c r="CP19" s="695"/>
      <c r="CQ19" s="696"/>
      <c r="CR19" s="679" t="s">
        <v>228</v>
      </c>
      <c r="CS19" s="680"/>
      <c r="CT19" s="680"/>
      <c r="CU19" s="680"/>
      <c r="CV19" s="680"/>
      <c r="CW19" s="680"/>
      <c r="CX19" s="680"/>
      <c r="CY19" s="681"/>
      <c r="CZ19" s="682" t="s">
        <v>228</v>
      </c>
      <c r="DA19" s="682"/>
      <c r="DB19" s="682"/>
      <c r="DC19" s="682"/>
      <c r="DD19" s="688" t="s">
        <v>146</v>
      </c>
      <c r="DE19" s="680"/>
      <c r="DF19" s="680"/>
      <c r="DG19" s="680"/>
      <c r="DH19" s="680"/>
      <c r="DI19" s="680"/>
      <c r="DJ19" s="680"/>
      <c r="DK19" s="680"/>
      <c r="DL19" s="680"/>
      <c r="DM19" s="680"/>
      <c r="DN19" s="680"/>
      <c r="DO19" s="680"/>
      <c r="DP19" s="681"/>
      <c r="DQ19" s="688" t="s">
        <v>176</v>
      </c>
      <c r="DR19" s="680"/>
      <c r="DS19" s="680"/>
      <c r="DT19" s="680"/>
      <c r="DU19" s="680"/>
      <c r="DV19" s="680"/>
      <c r="DW19" s="680"/>
      <c r="DX19" s="680"/>
      <c r="DY19" s="680"/>
      <c r="DZ19" s="680"/>
      <c r="EA19" s="680"/>
      <c r="EB19" s="680"/>
      <c r="EC19" s="689"/>
    </row>
    <row r="20" spans="2:133" ht="11.25" customHeight="1" x14ac:dyDescent="0.15">
      <c r="B20" s="676" t="s">
        <v>275</v>
      </c>
      <c r="C20" s="677"/>
      <c r="D20" s="677"/>
      <c r="E20" s="677"/>
      <c r="F20" s="677"/>
      <c r="G20" s="677"/>
      <c r="H20" s="677"/>
      <c r="I20" s="677"/>
      <c r="J20" s="677"/>
      <c r="K20" s="677"/>
      <c r="L20" s="677"/>
      <c r="M20" s="677"/>
      <c r="N20" s="677"/>
      <c r="O20" s="677"/>
      <c r="P20" s="677"/>
      <c r="Q20" s="678"/>
      <c r="R20" s="679">
        <v>152438</v>
      </c>
      <c r="S20" s="680"/>
      <c r="T20" s="680"/>
      <c r="U20" s="680"/>
      <c r="V20" s="680"/>
      <c r="W20" s="680"/>
      <c r="X20" s="680"/>
      <c r="Y20" s="681"/>
      <c r="Z20" s="682">
        <v>6.4</v>
      </c>
      <c r="AA20" s="682"/>
      <c r="AB20" s="682"/>
      <c r="AC20" s="682"/>
      <c r="AD20" s="683" t="s">
        <v>176</v>
      </c>
      <c r="AE20" s="683"/>
      <c r="AF20" s="683"/>
      <c r="AG20" s="683"/>
      <c r="AH20" s="683"/>
      <c r="AI20" s="683"/>
      <c r="AJ20" s="683"/>
      <c r="AK20" s="683"/>
      <c r="AL20" s="684" t="s">
        <v>228</v>
      </c>
      <c r="AM20" s="685"/>
      <c r="AN20" s="685"/>
      <c r="AO20" s="686"/>
      <c r="AP20" s="676" t="s">
        <v>276</v>
      </c>
      <c r="AQ20" s="677"/>
      <c r="AR20" s="677"/>
      <c r="AS20" s="677"/>
      <c r="AT20" s="677"/>
      <c r="AU20" s="677"/>
      <c r="AV20" s="677"/>
      <c r="AW20" s="677"/>
      <c r="AX20" s="677"/>
      <c r="AY20" s="677"/>
      <c r="AZ20" s="677"/>
      <c r="BA20" s="677"/>
      <c r="BB20" s="677"/>
      <c r="BC20" s="677"/>
      <c r="BD20" s="677"/>
      <c r="BE20" s="677"/>
      <c r="BF20" s="678"/>
      <c r="BG20" s="679" t="s">
        <v>176</v>
      </c>
      <c r="BH20" s="680"/>
      <c r="BI20" s="680"/>
      <c r="BJ20" s="680"/>
      <c r="BK20" s="680"/>
      <c r="BL20" s="680"/>
      <c r="BM20" s="680"/>
      <c r="BN20" s="681"/>
      <c r="BO20" s="682" t="s">
        <v>228</v>
      </c>
      <c r="BP20" s="682"/>
      <c r="BQ20" s="682"/>
      <c r="BR20" s="682"/>
      <c r="BS20" s="688" t="s">
        <v>228</v>
      </c>
      <c r="BT20" s="680"/>
      <c r="BU20" s="680"/>
      <c r="BV20" s="680"/>
      <c r="BW20" s="680"/>
      <c r="BX20" s="680"/>
      <c r="BY20" s="680"/>
      <c r="BZ20" s="680"/>
      <c r="CA20" s="680"/>
      <c r="CB20" s="689"/>
      <c r="CD20" s="694" t="s">
        <v>277</v>
      </c>
      <c r="CE20" s="695"/>
      <c r="CF20" s="695"/>
      <c r="CG20" s="695"/>
      <c r="CH20" s="695"/>
      <c r="CI20" s="695"/>
      <c r="CJ20" s="695"/>
      <c r="CK20" s="695"/>
      <c r="CL20" s="695"/>
      <c r="CM20" s="695"/>
      <c r="CN20" s="695"/>
      <c r="CO20" s="695"/>
      <c r="CP20" s="695"/>
      <c r="CQ20" s="696"/>
      <c r="CR20" s="679">
        <v>2318456</v>
      </c>
      <c r="CS20" s="680"/>
      <c r="CT20" s="680"/>
      <c r="CU20" s="680"/>
      <c r="CV20" s="680"/>
      <c r="CW20" s="680"/>
      <c r="CX20" s="680"/>
      <c r="CY20" s="681"/>
      <c r="CZ20" s="682">
        <v>100</v>
      </c>
      <c r="DA20" s="682"/>
      <c r="DB20" s="682"/>
      <c r="DC20" s="682"/>
      <c r="DD20" s="688">
        <v>323065</v>
      </c>
      <c r="DE20" s="680"/>
      <c r="DF20" s="680"/>
      <c r="DG20" s="680"/>
      <c r="DH20" s="680"/>
      <c r="DI20" s="680"/>
      <c r="DJ20" s="680"/>
      <c r="DK20" s="680"/>
      <c r="DL20" s="680"/>
      <c r="DM20" s="680"/>
      <c r="DN20" s="680"/>
      <c r="DO20" s="680"/>
      <c r="DP20" s="681"/>
      <c r="DQ20" s="688">
        <v>1708028</v>
      </c>
      <c r="DR20" s="680"/>
      <c r="DS20" s="680"/>
      <c r="DT20" s="680"/>
      <c r="DU20" s="680"/>
      <c r="DV20" s="680"/>
      <c r="DW20" s="680"/>
      <c r="DX20" s="680"/>
      <c r="DY20" s="680"/>
      <c r="DZ20" s="680"/>
      <c r="EA20" s="680"/>
      <c r="EB20" s="680"/>
      <c r="EC20" s="689"/>
    </row>
    <row r="21" spans="2:133" ht="11.25" customHeight="1" x14ac:dyDescent="0.15">
      <c r="B21" s="676" t="s">
        <v>278</v>
      </c>
      <c r="C21" s="677"/>
      <c r="D21" s="677"/>
      <c r="E21" s="677"/>
      <c r="F21" s="677"/>
      <c r="G21" s="677"/>
      <c r="H21" s="677"/>
      <c r="I21" s="677"/>
      <c r="J21" s="677"/>
      <c r="K21" s="677"/>
      <c r="L21" s="677"/>
      <c r="M21" s="677"/>
      <c r="N21" s="677"/>
      <c r="O21" s="677"/>
      <c r="P21" s="677"/>
      <c r="Q21" s="678"/>
      <c r="R21" s="679" t="s">
        <v>228</v>
      </c>
      <c r="S21" s="680"/>
      <c r="T21" s="680"/>
      <c r="U21" s="680"/>
      <c r="V21" s="680"/>
      <c r="W21" s="680"/>
      <c r="X21" s="680"/>
      <c r="Y21" s="681"/>
      <c r="Z21" s="682" t="s">
        <v>146</v>
      </c>
      <c r="AA21" s="682"/>
      <c r="AB21" s="682"/>
      <c r="AC21" s="682"/>
      <c r="AD21" s="683" t="s">
        <v>228</v>
      </c>
      <c r="AE21" s="683"/>
      <c r="AF21" s="683"/>
      <c r="AG21" s="683"/>
      <c r="AH21" s="683"/>
      <c r="AI21" s="683"/>
      <c r="AJ21" s="683"/>
      <c r="AK21" s="683"/>
      <c r="AL21" s="684" t="s">
        <v>228</v>
      </c>
      <c r="AM21" s="685"/>
      <c r="AN21" s="685"/>
      <c r="AO21" s="686"/>
      <c r="AP21" s="697" t="s">
        <v>279</v>
      </c>
      <c r="AQ21" s="698"/>
      <c r="AR21" s="698"/>
      <c r="AS21" s="698"/>
      <c r="AT21" s="698"/>
      <c r="AU21" s="698"/>
      <c r="AV21" s="698"/>
      <c r="AW21" s="698"/>
      <c r="AX21" s="698"/>
      <c r="AY21" s="698"/>
      <c r="AZ21" s="698"/>
      <c r="BA21" s="698"/>
      <c r="BB21" s="698"/>
      <c r="BC21" s="698"/>
      <c r="BD21" s="698"/>
      <c r="BE21" s="698"/>
      <c r="BF21" s="699"/>
      <c r="BG21" s="679" t="s">
        <v>228</v>
      </c>
      <c r="BH21" s="680"/>
      <c r="BI21" s="680"/>
      <c r="BJ21" s="680"/>
      <c r="BK21" s="680"/>
      <c r="BL21" s="680"/>
      <c r="BM21" s="680"/>
      <c r="BN21" s="681"/>
      <c r="BO21" s="682" t="s">
        <v>146</v>
      </c>
      <c r="BP21" s="682"/>
      <c r="BQ21" s="682"/>
      <c r="BR21" s="682"/>
      <c r="BS21" s="688" t="s">
        <v>228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280</v>
      </c>
      <c r="C22" s="677"/>
      <c r="D22" s="677"/>
      <c r="E22" s="677"/>
      <c r="F22" s="677"/>
      <c r="G22" s="677"/>
      <c r="H22" s="677"/>
      <c r="I22" s="677"/>
      <c r="J22" s="677"/>
      <c r="K22" s="677"/>
      <c r="L22" s="677"/>
      <c r="M22" s="677"/>
      <c r="N22" s="677"/>
      <c r="O22" s="677"/>
      <c r="P22" s="677"/>
      <c r="Q22" s="678"/>
      <c r="R22" s="679">
        <v>1624537</v>
      </c>
      <c r="S22" s="680"/>
      <c r="T22" s="680"/>
      <c r="U22" s="680"/>
      <c r="V22" s="680"/>
      <c r="W22" s="680"/>
      <c r="X22" s="680"/>
      <c r="Y22" s="681"/>
      <c r="Z22" s="682">
        <v>67.900000000000006</v>
      </c>
      <c r="AA22" s="682"/>
      <c r="AB22" s="682"/>
      <c r="AC22" s="682"/>
      <c r="AD22" s="683">
        <v>1472099</v>
      </c>
      <c r="AE22" s="683"/>
      <c r="AF22" s="683"/>
      <c r="AG22" s="683"/>
      <c r="AH22" s="683"/>
      <c r="AI22" s="683"/>
      <c r="AJ22" s="683"/>
      <c r="AK22" s="683"/>
      <c r="AL22" s="684">
        <v>100</v>
      </c>
      <c r="AM22" s="685"/>
      <c r="AN22" s="685"/>
      <c r="AO22" s="686"/>
      <c r="AP22" s="697" t="s">
        <v>281</v>
      </c>
      <c r="AQ22" s="698"/>
      <c r="AR22" s="698"/>
      <c r="AS22" s="698"/>
      <c r="AT22" s="698"/>
      <c r="AU22" s="698"/>
      <c r="AV22" s="698"/>
      <c r="AW22" s="698"/>
      <c r="AX22" s="698"/>
      <c r="AY22" s="698"/>
      <c r="AZ22" s="698"/>
      <c r="BA22" s="698"/>
      <c r="BB22" s="698"/>
      <c r="BC22" s="698"/>
      <c r="BD22" s="698"/>
      <c r="BE22" s="698"/>
      <c r="BF22" s="699"/>
      <c r="BG22" s="679" t="s">
        <v>228</v>
      </c>
      <c r="BH22" s="680"/>
      <c r="BI22" s="680"/>
      <c r="BJ22" s="680"/>
      <c r="BK22" s="680"/>
      <c r="BL22" s="680"/>
      <c r="BM22" s="680"/>
      <c r="BN22" s="681"/>
      <c r="BO22" s="682" t="s">
        <v>228</v>
      </c>
      <c r="BP22" s="682"/>
      <c r="BQ22" s="682"/>
      <c r="BR22" s="682"/>
      <c r="BS22" s="688" t="s">
        <v>228</v>
      </c>
      <c r="BT22" s="680"/>
      <c r="BU22" s="680"/>
      <c r="BV22" s="680"/>
      <c r="BW22" s="680"/>
      <c r="BX22" s="680"/>
      <c r="BY22" s="680"/>
      <c r="BZ22" s="680"/>
      <c r="CA22" s="680"/>
      <c r="CB22" s="689"/>
      <c r="CD22" s="661" t="s">
        <v>282</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283</v>
      </c>
      <c r="C23" s="677"/>
      <c r="D23" s="677"/>
      <c r="E23" s="677"/>
      <c r="F23" s="677"/>
      <c r="G23" s="677"/>
      <c r="H23" s="677"/>
      <c r="I23" s="677"/>
      <c r="J23" s="677"/>
      <c r="K23" s="677"/>
      <c r="L23" s="677"/>
      <c r="M23" s="677"/>
      <c r="N23" s="677"/>
      <c r="O23" s="677"/>
      <c r="P23" s="677"/>
      <c r="Q23" s="678"/>
      <c r="R23" s="679" t="s">
        <v>176</v>
      </c>
      <c r="S23" s="680"/>
      <c r="T23" s="680"/>
      <c r="U23" s="680"/>
      <c r="V23" s="680"/>
      <c r="W23" s="680"/>
      <c r="X23" s="680"/>
      <c r="Y23" s="681"/>
      <c r="Z23" s="682" t="s">
        <v>228</v>
      </c>
      <c r="AA23" s="682"/>
      <c r="AB23" s="682"/>
      <c r="AC23" s="682"/>
      <c r="AD23" s="683" t="s">
        <v>240</v>
      </c>
      <c r="AE23" s="683"/>
      <c r="AF23" s="683"/>
      <c r="AG23" s="683"/>
      <c r="AH23" s="683"/>
      <c r="AI23" s="683"/>
      <c r="AJ23" s="683"/>
      <c r="AK23" s="683"/>
      <c r="AL23" s="684" t="s">
        <v>228</v>
      </c>
      <c r="AM23" s="685"/>
      <c r="AN23" s="685"/>
      <c r="AO23" s="686"/>
      <c r="AP23" s="697" t="s">
        <v>284</v>
      </c>
      <c r="AQ23" s="698"/>
      <c r="AR23" s="698"/>
      <c r="AS23" s="698"/>
      <c r="AT23" s="698"/>
      <c r="AU23" s="698"/>
      <c r="AV23" s="698"/>
      <c r="AW23" s="698"/>
      <c r="AX23" s="698"/>
      <c r="AY23" s="698"/>
      <c r="AZ23" s="698"/>
      <c r="BA23" s="698"/>
      <c r="BB23" s="698"/>
      <c r="BC23" s="698"/>
      <c r="BD23" s="698"/>
      <c r="BE23" s="698"/>
      <c r="BF23" s="699"/>
      <c r="BG23" s="679" t="s">
        <v>228</v>
      </c>
      <c r="BH23" s="680"/>
      <c r="BI23" s="680"/>
      <c r="BJ23" s="680"/>
      <c r="BK23" s="680"/>
      <c r="BL23" s="680"/>
      <c r="BM23" s="680"/>
      <c r="BN23" s="681"/>
      <c r="BO23" s="682" t="s">
        <v>228</v>
      </c>
      <c r="BP23" s="682"/>
      <c r="BQ23" s="682"/>
      <c r="BR23" s="682"/>
      <c r="BS23" s="688" t="s">
        <v>228</v>
      </c>
      <c r="BT23" s="680"/>
      <c r="BU23" s="680"/>
      <c r="BV23" s="680"/>
      <c r="BW23" s="680"/>
      <c r="BX23" s="680"/>
      <c r="BY23" s="680"/>
      <c r="BZ23" s="680"/>
      <c r="CA23" s="680"/>
      <c r="CB23" s="689"/>
      <c r="CD23" s="661" t="s">
        <v>222</v>
      </c>
      <c r="CE23" s="662"/>
      <c r="CF23" s="662"/>
      <c r="CG23" s="662"/>
      <c r="CH23" s="662"/>
      <c r="CI23" s="662"/>
      <c r="CJ23" s="662"/>
      <c r="CK23" s="662"/>
      <c r="CL23" s="662"/>
      <c r="CM23" s="662"/>
      <c r="CN23" s="662"/>
      <c r="CO23" s="662"/>
      <c r="CP23" s="662"/>
      <c r="CQ23" s="663"/>
      <c r="CR23" s="661" t="s">
        <v>285</v>
      </c>
      <c r="CS23" s="662"/>
      <c r="CT23" s="662"/>
      <c r="CU23" s="662"/>
      <c r="CV23" s="662"/>
      <c r="CW23" s="662"/>
      <c r="CX23" s="662"/>
      <c r="CY23" s="663"/>
      <c r="CZ23" s="661" t="s">
        <v>286</v>
      </c>
      <c r="DA23" s="662"/>
      <c r="DB23" s="662"/>
      <c r="DC23" s="663"/>
      <c r="DD23" s="661" t="s">
        <v>287</v>
      </c>
      <c r="DE23" s="662"/>
      <c r="DF23" s="662"/>
      <c r="DG23" s="662"/>
      <c r="DH23" s="662"/>
      <c r="DI23" s="662"/>
      <c r="DJ23" s="662"/>
      <c r="DK23" s="663"/>
      <c r="DL23" s="709" t="s">
        <v>288</v>
      </c>
      <c r="DM23" s="710"/>
      <c r="DN23" s="710"/>
      <c r="DO23" s="710"/>
      <c r="DP23" s="710"/>
      <c r="DQ23" s="710"/>
      <c r="DR23" s="710"/>
      <c r="DS23" s="710"/>
      <c r="DT23" s="710"/>
      <c r="DU23" s="710"/>
      <c r="DV23" s="711"/>
      <c r="DW23" s="661" t="s">
        <v>289</v>
      </c>
      <c r="DX23" s="662"/>
      <c r="DY23" s="662"/>
      <c r="DZ23" s="662"/>
      <c r="EA23" s="662"/>
      <c r="EB23" s="662"/>
      <c r="EC23" s="663"/>
    </row>
    <row r="24" spans="2:133" ht="11.25" customHeight="1" x14ac:dyDescent="0.15">
      <c r="B24" s="676" t="s">
        <v>290</v>
      </c>
      <c r="C24" s="677"/>
      <c r="D24" s="677"/>
      <c r="E24" s="677"/>
      <c r="F24" s="677"/>
      <c r="G24" s="677"/>
      <c r="H24" s="677"/>
      <c r="I24" s="677"/>
      <c r="J24" s="677"/>
      <c r="K24" s="677"/>
      <c r="L24" s="677"/>
      <c r="M24" s="677"/>
      <c r="N24" s="677"/>
      <c r="O24" s="677"/>
      <c r="P24" s="677"/>
      <c r="Q24" s="678"/>
      <c r="R24" s="679">
        <v>3785</v>
      </c>
      <c r="S24" s="680"/>
      <c r="T24" s="680"/>
      <c r="U24" s="680"/>
      <c r="V24" s="680"/>
      <c r="W24" s="680"/>
      <c r="X24" s="680"/>
      <c r="Y24" s="681"/>
      <c r="Z24" s="682">
        <v>0.2</v>
      </c>
      <c r="AA24" s="682"/>
      <c r="AB24" s="682"/>
      <c r="AC24" s="682"/>
      <c r="AD24" s="683" t="s">
        <v>228</v>
      </c>
      <c r="AE24" s="683"/>
      <c r="AF24" s="683"/>
      <c r="AG24" s="683"/>
      <c r="AH24" s="683"/>
      <c r="AI24" s="683"/>
      <c r="AJ24" s="683"/>
      <c r="AK24" s="683"/>
      <c r="AL24" s="684" t="s">
        <v>176</v>
      </c>
      <c r="AM24" s="685"/>
      <c r="AN24" s="685"/>
      <c r="AO24" s="686"/>
      <c r="AP24" s="697" t="s">
        <v>291</v>
      </c>
      <c r="AQ24" s="698"/>
      <c r="AR24" s="698"/>
      <c r="AS24" s="698"/>
      <c r="AT24" s="698"/>
      <c r="AU24" s="698"/>
      <c r="AV24" s="698"/>
      <c r="AW24" s="698"/>
      <c r="AX24" s="698"/>
      <c r="AY24" s="698"/>
      <c r="AZ24" s="698"/>
      <c r="BA24" s="698"/>
      <c r="BB24" s="698"/>
      <c r="BC24" s="698"/>
      <c r="BD24" s="698"/>
      <c r="BE24" s="698"/>
      <c r="BF24" s="699"/>
      <c r="BG24" s="679" t="s">
        <v>146</v>
      </c>
      <c r="BH24" s="680"/>
      <c r="BI24" s="680"/>
      <c r="BJ24" s="680"/>
      <c r="BK24" s="680"/>
      <c r="BL24" s="680"/>
      <c r="BM24" s="680"/>
      <c r="BN24" s="681"/>
      <c r="BO24" s="682" t="s">
        <v>176</v>
      </c>
      <c r="BP24" s="682"/>
      <c r="BQ24" s="682"/>
      <c r="BR24" s="682"/>
      <c r="BS24" s="688" t="s">
        <v>228</v>
      </c>
      <c r="BT24" s="680"/>
      <c r="BU24" s="680"/>
      <c r="BV24" s="680"/>
      <c r="BW24" s="680"/>
      <c r="BX24" s="680"/>
      <c r="BY24" s="680"/>
      <c r="BZ24" s="680"/>
      <c r="CA24" s="680"/>
      <c r="CB24" s="689"/>
      <c r="CD24" s="690" t="s">
        <v>292</v>
      </c>
      <c r="CE24" s="691"/>
      <c r="CF24" s="691"/>
      <c r="CG24" s="691"/>
      <c r="CH24" s="691"/>
      <c r="CI24" s="691"/>
      <c r="CJ24" s="691"/>
      <c r="CK24" s="691"/>
      <c r="CL24" s="691"/>
      <c r="CM24" s="691"/>
      <c r="CN24" s="691"/>
      <c r="CO24" s="691"/>
      <c r="CP24" s="691"/>
      <c r="CQ24" s="692"/>
      <c r="CR24" s="668">
        <v>660689</v>
      </c>
      <c r="CS24" s="669"/>
      <c r="CT24" s="669"/>
      <c r="CU24" s="669"/>
      <c r="CV24" s="669"/>
      <c r="CW24" s="669"/>
      <c r="CX24" s="669"/>
      <c r="CY24" s="670"/>
      <c r="CZ24" s="673">
        <v>28.5</v>
      </c>
      <c r="DA24" s="674"/>
      <c r="DB24" s="674"/>
      <c r="DC24" s="693"/>
      <c r="DD24" s="712">
        <v>570417</v>
      </c>
      <c r="DE24" s="669"/>
      <c r="DF24" s="669"/>
      <c r="DG24" s="669"/>
      <c r="DH24" s="669"/>
      <c r="DI24" s="669"/>
      <c r="DJ24" s="669"/>
      <c r="DK24" s="670"/>
      <c r="DL24" s="712">
        <v>546638</v>
      </c>
      <c r="DM24" s="669"/>
      <c r="DN24" s="669"/>
      <c r="DO24" s="669"/>
      <c r="DP24" s="669"/>
      <c r="DQ24" s="669"/>
      <c r="DR24" s="669"/>
      <c r="DS24" s="669"/>
      <c r="DT24" s="669"/>
      <c r="DU24" s="669"/>
      <c r="DV24" s="670"/>
      <c r="DW24" s="673">
        <v>35.799999999999997</v>
      </c>
      <c r="DX24" s="674"/>
      <c r="DY24" s="674"/>
      <c r="DZ24" s="674"/>
      <c r="EA24" s="674"/>
      <c r="EB24" s="674"/>
      <c r="EC24" s="675"/>
    </row>
    <row r="25" spans="2:133" ht="11.25" customHeight="1" x14ac:dyDescent="0.15">
      <c r="B25" s="676" t="s">
        <v>293</v>
      </c>
      <c r="C25" s="677"/>
      <c r="D25" s="677"/>
      <c r="E25" s="677"/>
      <c r="F25" s="677"/>
      <c r="G25" s="677"/>
      <c r="H25" s="677"/>
      <c r="I25" s="677"/>
      <c r="J25" s="677"/>
      <c r="K25" s="677"/>
      <c r="L25" s="677"/>
      <c r="M25" s="677"/>
      <c r="N25" s="677"/>
      <c r="O25" s="677"/>
      <c r="P25" s="677"/>
      <c r="Q25" s="678"/>
      <c r="R25" s="679">
        <v>5475</v>
      </c>
      <c r="S25" s="680"/>
      <c r="T25" s="680"/>
      <c r="U25" s="680"/>
      <c r="V25" s="680"/>
      <c r="W25" s="680"/>
      <c r="X25" s="680"/>
      <c r="Y25" s="681"/>
      <c r="Z25" s="682">
        <v>0.2</v>
      </c>
      <c r="AA25" s="682"/>
      <c r="AB25" s="682"/>
      <c r="AC25" s="682"/>
      <c r="AD25" s="683">
        <v>173</v>
      </c>
      <c r="AE25" s="683"/>
      <c r="AF25" s="683"/>
      <c r="AG25" s="683"/>
      <c r="AH25" s="683"/>
      <c r="AI25" s="683"/>
      <c r="AJ25" s="683"/>
      <c r="AK25" s="683"/>
      <c r="AL25" s="684">
        <v>0</v>
      </c>
      <c r="AM25" s="685"/>
      <c r="AN25" s="685"/>
      <c r="AO25" s="686"/>
      <c r="AP25" s="697" t="s">
        <v>294</v>
      </c>
      <c r="AQ25" s="698"/>
      <c r="AR25" s="698"/>
      <c r="AS25" s="698"/>
      <c r="AT25" s="698"/>
      <c r="AU25" s="698"/>
      <c r="AV25" s="698"/>
      <c r="AW25" s="698"/>
      <c r="AX25" s="698"/>
      <c r="AY25" s="698"/>
      <c r="AZ25" s="698"/>
      <c r="BA25" s="698"/>
      <c r="BB25" s="698"/>
      <c r="BC25" s="698"/>
      <c r="BD25" s="698"/>
      <c r="BE25" s="698"/>
      <c r="BF25" s="699"/>
      <c r="BG25" s="679" t="s">
        <v>228</v>
      </c>
      <c r="BH25" s="680"/>
      <c r="BI25" s="680"/>
      <c r="BJ25" s="680"/>
      <c r="BK25" s="680"/>
      <c r="BL25" s="680"/>
      <c r="BM25" s="680"/>
      <c r="BN25" s="681"/>
      <c r="BO25" s="682" t="s">
        <v>176</v>
      </c>
      <c r="BP25" s="682"/>
      <c r="BQ25" s="682"/>
      <c r="BR25" s="682"/>
      <c r="BS25" s="688" t="s">
        <v>176</v>
      </c>
      <c r="BT25" s="680"/>
      <c r="BU25" s="680"/>
      <c r="BV25" s="680"/>
      <c r="BW25" s="680"/>
      <c r="BX25" s="680"/>
      <c r="BY25" s="680"/>
      <c r="BZ25" s="680"/>
      <c r="CA25" s="680"/>
      <c r="CB25" s="689"/>
      <c r="CD25" s="694" t="s">
        <v>295</v>
      </c>
      <c r="CE25" s="695"/>
      <c r="CF25" s="695"/>
      <c r="CG25" s="695"/>
      <c r="CH25" s="695"/>
      <c r="CI25" s="695"/>
      <c r="CJ25" s="695"/>
      <c r="CK25" s="695"/>
      <c r="CL25" s="695"/>
      <c r="CM25" s="695"/>
      <c r="CN25" s="695"/>
      <c r="CO25" s="695"/>
      <c r="CP25" s="695"/>
      <c r="CQ25" s="696"/>
      <c r="CR25" s="679">
        <v>346246</v>
      </c>
      <c r="CS25" s="715"/>
      <c r="CT25" s="715"/>
      <c r="CU25" s="715"/>
      <c r="CV25" s="715"/>
      <c r="CW25" s="715"/>
      <c r="CX25" s="715"/>
      <c r="CY25" s="716"/>
      <c r="CZ25" s="684">
        <v>14.9</v>
      </c>
      <c r="DA25" s="713"/>
      <c r="DB25" s="713"/>
      <c r="DC25" s="717"/>
      <c r="DD25" s="688">
        <v>333582</v>
      </c>
      <c r="DE25" s="715"/>
      <c r="DF25" s="715"/>
      <c r="DG25" s="715"/>
      <c r="DH25" s="715"/>
      <c r="DI25" s="715"/>
      <c r="DJ25" s="715"/>
      <c r="DK25" s="716"/>
      <c r="DL25" s="688">
        <v>310699</v>
      </c>
      <c r="DM25" s="715"/>
      <c r="DN25" s="715"/>
      <c r="DO25" s="715"/>
      <c r="DP25" s="715"/>
      <c r="DQ25" s="715"/>
      <c r="DR25" s="715"/>
      <c r="DS25" s="715"/>
      <c r="DT25" s="715"/>
      <c r="DU25" s="715"/>
      <c r="DV25" s="716"/>
      <c r="DW25" s="684">
        <v>20.3</v>
      </c>
      <c r="DX25" s="713"/>
      <c r="DY25" s="713"/>
      <c r="DZ25" s="713"/>
      <c r="EA25" s="713"/>
      <c r="EB25" s="713"/>
      <c r="EC25" s="714"/>
    </row>
    <row r="26" spans="2:133" ht="11.25" customHeight="1" x14ac:dyDescent="0.15">
      <c r="B26" s="676" t="s">
        <v>296</v>
      </c>
      <c r="C26" s="677"/>
      <c r="D26" s="677"/>
      <c r="E26" s="677"/>
      <c r="F26" s="677"/>
      <c r="G26" s="677"/>
      <c r="H26" s="677"/>
      <c r="I26" s="677"/>
      <c r="J26" s="677"/>
      <c r="K26" s="677"/>
      <c r="L26" s="677"/>
      <c r="M26" s="677"/>
      <c r="N26" s="677"/>
      <c r="O26" s="677"/>
      <c r="P26" s="677"/>
      <c r="Q26" s="678"/>
      <c r="R26" s="679">
        <v>5021</v>
      </c>
      <c r="S26" s="680"/>
      <c r="T26" s="680"/>
      <c r="U26" s="680"/>
      <c r="V26" s="680"/>
      <c r="W26" s="680"/>
      <c r="X26" s="680"/>
      <c r="Y26" s="681"/>
      <c r="Z26" s="682">
        <v>0.2</v>
      </c>
      <c r="AA26" s="682"/>
      <c r="AB26" s="682"/>
      <c r="AC26" s="682"/>
      <c r="AD26" s="683" t="s">
        <v>228</v>
      </c>
      <c r="AE26" s="683"/>
      <c r="AF26" s="683"/>
      <c r="AG26" s="683"/>
      <c r="AH26" s="683"/>
      <c r="AI26" s="683"/>
      <c r="AJ26" s="683"/>
      <c r="AK26" s="683"/>
      <c r="AL26" s="684" t="s">
        <v>228</v>
      </c>
      <c r="AM26" s="685"/>
      <c r="AN26" s="685"/>
      <c r="AO26" s="686"/>
      <c r="AP26" s="697" t="s">
        <v>297</v>
      </c>
      <c r="AQ26" s="718"/>
      <c r="AR26" s="718"/>
      <c r="AS26" s="718"/>
      <c r="AT26" s="718"/>
      <c r="AU26" s="718"/>
      <c r="AV26" s="718"/>
      <c r="AW26" s="718"/>
      <c r="AX26" s="718"/>
      <c r="AY26" s="718"/>
      <c r="AZ26" s="718"/>
      <c r="BA26" s="718"/>
      <c r="BB26" s="718"/>
      <c r="BC26" s="718"/>
      <c r="BD26" s="718"/>
      <c r="BE26" s="718"/>
      <c r="BF26" s="699"/>
      <c r="BG26" s="679" t="s">
        <v>228</v>
      </c>
      <c r="BH26" s="680"/>
      <c r="BI26" s="680"/>
      <c r="BJ26" s="680"/>
      <c r="BK26" s="680"/>
      <c r="BL26" s="680"/>
      <c r="BM26" s="680"/>
      <c r="BN26" s="681"/>
      <c r="BO26" s="682" t="s">
        <v>228</v>
      </c>
      <c r="BP26" s="682"/>
      <c r="BQ26" s="682"/>
      <c r="BR26" s="682"/>
      <c r="BS26" s="688" t="s">
        <v>228</v>
      </c>
      <c r="BT26" s="680"/>
      <c r="BU26" s="680"/>
      <c r="BV26" s="680"/>
      <c r="BW26" s="680"/>
      <c r="BX26" s="680"/>
      <c r="BY26" s="680"/>
      <c r="BZ26" s="680"/>
      <c r="CA26" s="680"/>
      <c r="CB26" s="689"/>
      <c r="CD26" s="694" t="s">
        <v>298</v>
      </c>
      <c r="CE26" s="695"/>
      <c r="CF26" s="695"/>
      <c r="CG26" s="695"/>
      <c r="CH26" s="695"/>
      <c r="CI26" s="695"/>
      <c r="CJ26" s="695"/>
      <c r="CK26" s="695"/>
      <c r="CL26" s="695"/>
      <c r="CM26" s="695"/>
      <c r="CN26" s="695"/>
      <c r="CO26" s="695"/>
      <c r="CP26" s="695"/>
      <c r="CQ26" s="696"/>
      <c r="CR26" s="679">
        <v>200232</v>
      </c>
      <c r="CS26" s="680"/>
      <c r="CT26" s="680"/>
      <c r="CU26" s="680"/>
      <c r="CV26" s="680"/>
      <c r="CW26" s="680"/>
      <c r="CX26" s="680"/>
      <c r="CY26" s="681"/>
      <c r="CZ26" s="684">
        <v>8.6</v>
      </c>
      <c r="DA26" s="713"/>
      <c r="DB26" s="713"/>
      <c r="DC26" s="717"/>
      <c r="DD26" s="688">
        <v>189578</v>
      </c>
      <c r="DE26" s="680"/>
      <c r="DF26" s="680"/>
      <c r="DG26" s="680"/>
      <c r="DH26" s="680"/>
      <c r="DI26" s="680"/>
      <c r="DJ26" s="680"/>
      <c r="DK26" s="681"/>
      <c r="DL26" s="688" t="s">
        <v>240</v>
      </c>
      <c r="DM26" s="680"/>
      <c r="DN26" s="680"/>
      <c r="DO26" s="680"/>
      <c r="DP26" s="680"/>
      <c r="DQ26" s="680"/>
      <c r="DR26" s="680"/>
      <c r="DS26" s="680"/>
      <c r="DT26" s="680"/>
      <c r="DU26" s="680"/>
      <c r="DV26" s="681"/>
      <c r="DW26" s="684" t="s">
        <v>228</v>
      </c>
      <c r="DX26" s="713"/>
      <c r="DY26" s="713"/>
      <c r="DZ26" s="713"/>
      <c r="EA26" s="713"/>
      <c r="EB26" s="713"/>
      <c r="EC26" s="714"/>
    </row>
    <row r="27" spans="2:133" ht="11.25" customHeight="1" x14ac:dyDescent="0.15">
      <c r="B27" s="676" t="s">
        <v>299</v>
      </c>
      <c r="C27" s="677"/>
      <c r="D27" s="677"/>
      <c r="E27" s="677"/>
      <c r="F27" s="677"/>
      <c r="G27" s="677"/>
      <c r="H27" s="677"/>
      <c r="I27" s="677"/>
      <c r="J27" s="677"/>
      <c r="K27" s="677"/>
      <c r="L27" s="677"/>
      <c r="M27" s="677"/>
      <c r="N27" s="677"/>
      <c r="O27" s="677"/>
      <c r="P27" s="677"/>
      <c r="Q27" s="678"/>
      <c r="R27" s="679">
        <v>115508</v>
      </c>
      <c r="S27" s="680"/>
      <c r="T27" s="680"/>
      <c r="U27" s="680"/>
      <c r="V27" s="680"/>
      <c r="W27" s="680"/>
      <c r="X27" s="680"/>
      <c r="Y27" s="681"/>
      <c r="Z27" s="682">
        <v>4.8</v>
      </c>
      <c r="AA27" s="682"/>
      <c r="AB27" s="682"/>
      <c r="AC27" s="682"/>
      <c r="AD27" s="683" t="s">
        <v>146</v>
      </c>
      <c r="AE27" s="683"/>
      <c r="AF27" s="683"/>
      <c r="AG27" s="683"/>
      <c r="AH27" s="683"/>
      <c r="AI27" s="683"/>
      <c r="AJ27" s="683"/>
      <c r="AK27" s="683"/>
      <c r="AL27" s="684" t="s">
        <v>228</v>
      </c>
      <c r="AM27" s="685"/>
      <c r="AN27" s="685"/>
      <c r="AO27" s="686"/>
      <c r="AP27" s="676" t="s">
        <v>300</v>
      </c>
      <c r="AQ27" s="677"/>
      <c r="AR27" s="677"/>
      <c r="AS27" s="677"/>
      <c r="AT27" s="677"/>
      <c r="AU27" s="677"/>
      <c r="AV27" s="677"/>
      <c r="AW27" s="677"/>
      <c r="AX27" s="677"/>
      <c r="AY27" s="677"/>
      <c r="AZ27" s="677"/>
      <c r="BA27" s="677"/>
      <c r="BB27" s="677"/>
      <c r="BC27" s="677"/>
      <c r="BD27" s="677"/>
      <c r="BE27" s="677"/>
      <c r="BF27" s="678"/>
      <c r="BG27" s="679">
        <v>171764</v>
      </c>
      <c r="BH27" s="680"/>
      <c r="BI27" s="680"/>
      <c r="BJ27" s="680"/>
      <c r="BK27" s="680"/>
      <c r="BL27" s="680"/>
      <c r="BM27" s="680"/>
      <c r="BN27" s="681"/>
      <c r="BO27" s="682">
        <v>100</v>
      </c>
      <c r="BP27" s="682"/>
      <c r="BQ27" s="682"/>
      <c r="BR27" s="682"/>
      <c r="BS27" s="688" t="s">
        <v>228</v>
      </c>
      <c r="BT27" s="680"/>
      <c r="BU27" s="680"/>
      <c r="BV27" s="680"/>
      <c r="BW27" s="680"/>
      <c r="BX27" s="680"/>
      <c r="BY27" s="680"/>
      <c r="BZ27" s="680"/>
      <c r="CA27" s="680"/>
      <c r="CB27" s="689"/>
      <c r="CD27" s="694" t="s">
        <v>301</v>
      </c>
      <c r="CE27" s="695"/>
      <c r="CF27" s="695"/>
      <c r="CG27" s="695"/>
      <c r="CH27" s="695"/>
      <c r="CI27" s="695"/>
      <c r="CJ27" s="695"/>
      <c r="CK27" s="695"/>
      <c r="CL27" s="695"/>
      <c r="CM27" s="695"/>
      <c r="CN27" s="695"/>
      <c r="CO27" s="695"/>
      <c r="CP27" s="695"/>
      <c r="CQ27" s="696"/>
      <c r="CR27" s="679">
        <v>109296</v>
      </c>
      <c r="CS27" s="715"/>
      <c r="CT27" s="715"/>
      <c r="CU27" s="715"/>
      <c r="CV27" s="715"/>
      <c r="CW27" s="715"/>
      <c r="CX27" s="715"/>
      <c r="CY27" s="716"/>
      <c r="CZ27" s="684">
        <v>4.7</v>
      </c>
      <c r="DA27" s="713"/>
      <c r="DB27" s="713"/>
      <c r="DC27" s="717"/>
      <c r="DD27" s="688">
        <v>33433</v>
      </c>
      <c r="DE27" s="715"/>
      <c r="DF27" s="715"/>
      <c r="DG27" s="715"/>
      <c r="DH27" s="715"/>
      <c r="DI27" s="715"/>
      <c r="DJ27" s="715"/>
      <c r="DK27" s="716"/>
      <c r="DL27" s="688">
        <v>32537</v>
      </c>
      <c r="DM27" s="715"/>
      <c r="DN27" s="715"/>
      <c r="DO27" s="715"/>
      <c r="DP27" s="715"/>
      <c r="DQ27" s="715"/>
      <c r="DR27" s="715"/>
      <c r="DS27" s="715"/>
      <c r="DT27" s="715"/>
      <c r="DU27" s="715"/>
      <c r="DV27" s="716"/>
      <c r="DW27" s="684">
        <v>2.1</v>
      </c>
      <c r="DX27" s="713"/>
      <c r="DY27" s="713"/>
      <c r="DZ27" s="713"/>
      <c r="EA27" s="713"/>
      <c r="EB27" s="713"/>
      <c r="EC27" s="714"/>
    </row>
    <row r="28" spans="2:133" ht="11.25" customHeight="1" x14ac:dyDescent="0.15">
      <c r="B28" s="721" t="s">
        <v>302</v>
      </c>
      <c r="C28" s="722"/>
      <c r="D28" s="722"/>
      <c r="E28" s="722"/>
      <c r="F28" s="722"/>
      <c r="G28" s="722"/>
      <c r="H28" s="722"/>
      <c r="I28" s="722"/>
      <c r="J28" s="722"/>
      <c r="K28" s="722"/>
      <c r="L28" s="722"/>
      <c r="M28" s="722"/>
      <c r="N28" s="722"/>
      <c r="O28" s="722"/>
      <c r="P28" s="722"/>
      <c r="Q28" s="723"/>
      <c r="R28" s="679" t="s">
        <v>228</v>
      </c>
      <c r="S28" s="680"/>
      <c r="T28" s="680"/>
      <c r="U28" s="680"/>
      <c r="V28" s="680"/>
      <c r="W28" s="680"/>
      <c r="X28" s="680"/>
      <c r="Y28" s="681"/>
      <c r="Z28" s="682" t="s">
        <v>228</v>
      </c>
      <c r="AA28" s="682"/>
      <c r="AB28" s="682"/>
      <c r="AC28" s="682"/>
      <c r="AD28" s="683" t="s">
        <v>176</v>
      </c>
      <c r="AE28" s="683"/>
      <c r="AF28" s="683"/>
      <c r="AG28" s="683"/>
      <c r="AH28" s="683"/>
      <c r="AI28" s="683"/>
      <c r="AJ28" s="683"/>
      <c r="AK28" s="683"/>
      <c r="AL28" s="684" t="s">
        <v>228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303</v>
      </c>
      <c r="CE28" s="695"/>
      <c r="CF28" s="695"/>
      <c r="CG28" s="695"/>
      <c r="CH28" s="695"/>
      <c r="CI28" s="695"/>
      <c r="CJ28" s="695"/>
      <c r="CK28" s="695"/>
      <c r="CL28" s="695"/>
      <c r="CM28" s="695"/>
      <c r="CN28" s="695"/>
      <c r="CO28" s="695"/>
      <c r="CP28" s="695"/>
      <c r="CQ28" s="696"/>
      <c r="CR28" s="679">
        <v>205147</v>
      </c>
      <c r="CS28" s="680"/>
      <c r="CT28" s="680"/>
      <c r="CU28" s="680"/>
      <c r="CV28" s="680"/>
      <c r="CW28" s="680"/>
      <c r="CX28" s="680"/>
      <c r="CY28" s="681"/>
      <c r="CZ28" s="684">
        <v>8.8000000000000007</v>
      </c>
      <c r="DA28" s="713"/>
      <c r="DB28" s="713"/>
      <c r="DC28" s="717"/>
      <c r="DD28" s="688">
        <v>203402</v>
      </c>
      <c r="DE28" s="680"/>
      <c r="DF28" s="680"/>
      <c r="DG28" s="680"/>
      <c r="DH28" s="680"/>
      <c r="DI28" s="680"/>
      <c r="DJ28" s="680"/>
      <c r="DK28" s="681"/>
      <c r="DL28" s="688">
        <v>203402</v>
      </c>
      <c r="DM28" s="680"/>
      <c r="DN28" s="680"/>
      <c r="DO28" s="680"/>
      <c r="DP28" s="680"/>
      <c r="DQ28" s="680"/>
      <c r="DR28" s="680"/>
      <c r="DS28" s="680"/>
      <c r="DT28" s="680"/>
      <c r="DU28" s="680"/>
      <c r="DV28" s="681"/>
      <c r="DW28" s="684">
        <v>13.3</v>
      </c>
      <c r="DX28" s="713"/>
      <c r="DY28" s="713"/>
      <c r="DZ28" s="713"/>
      <c r="EA28" s="713"/>
      <c r="EB28" s="713"/>
      <c r="EC28" s="714"/>
    </row>
    <row r="29" spans="2:133" ht="11.25" customHeight="1" x14ac:dyDescent="0.15">
      <c r="B29" s="676" t="s">
        <v>304</v>
      </c>
      <c r="C29" s="677"/>
      <c r="D29" s="677"/>
      <c r="E29" s="677"/>
      <c r="F29" s="677"/>
      <c r="G29" s="677"/>
      <c r="H29" s="677"/>
      <c r="I29" s="677"/>
      <c r="J29" s="677"/>
      <c r="K29" s="677"/>
      <c r="L29" s="677"/>
      <c r="M29" s="677"/>
      <c r="N29" s="677"/>
      <c r="O29" s="677"/>
      <c r="P29" s="677"/>
      <c r="Q29" s="678"/>
      <c r="R29" s="679">
        <v>250396</v>
      </c>
      <c r="S29" s="680"/>
      <c r="T29" s="680"/>
      <c r="U29" s="680"/>
      <c r="V29" s="680"/>
      <c r="W29" s="680"/>
      <c r="X29" s="680"/>
      <c r="Y29" s="681"/>
      <c r="Z29" s="682">
        <v>10.5</v>
      </c>
      <c r="AA29" s="682"/>
      <c r="AB29" s="682"/>
      <c r="AC29" s="682"/>
      <c r="AD29" s="683" t="s">
        <v>228</v>
      </c>
      <c r="AE29" s="683"/>
      <c r="AF29" s="683"/>
      <c r="AG29" s="683"/>
      <c r="AH29" s="683"/>
      <c r="AI29" s="683"/>
      <c r="AJ29" s="683"/>
      <c r="AK29" s="683"/>
      <c r="AL29" s="684" t="s">
        <v>228</v>
      </c>
      <c r="AM29" s="685"/>
      <c r="AN29" s="685"/>
      <c r="AO29" s="686"/>
      <c r="AP29" s="658" t="s">
        <v>222</v>
      </c>
      <c r="AQ29" s="659"/>
      <c r="AR29" s="659"/>
      <c r="AS29" s="659"/>
      <c r="AT29" s="659"/>
      <c r="AU29" s="659"/>
      <c r="AV29" s="659"/>
      <c r="AW29" s="659"/>
      <c r="AX29" s="659"/>
      <c r="AY29" s="659"/>
      <c r="AZ29" s="659"/>
      <c r="BA29" s="659"/>
      <c r="BB29" s="659"/>
      <c r="BC29" s="659"/>
      <c r="BD29" s="659"/>
      <c r="BE29" s="659"/>
      <c r="BF29" s="660"/>
      <c r="BG29" s="658" t="s">
        <v>305</v>
      </c>
      <c r="BH29" s="719"/>
      <c r="BI29" s="719"/>
      <c r="BJ29" s="719"/>
      <c r="BK29" s="719"/>
      <c r="BL29" s="719"/>
      <c r="BM29" s="719"/>
      <c r="BN29" s="719"/>
      <c r="BO29" s="719"/>
      <c r="BP29" s="719"/>
      <c r="BQ29" s="720"/>
      <c r="BR29" s="658" t="s">
        <v>306</v>
      </c>
      <c r="BS29" s="719"/>
      <c r="BT29" s="719"/>
      <c r="BU29" s="719"/>
      <c r="BV29" s="719"/>
      <c r="BW29" s="719"/>
      <c r="BX29" s="719"/>
      <c r="BY29" s="719"/>
      <c r="BZ29" s="719"/>
      <c r="CA29" s="719"/>
      <c r="CB29" s="720"/>
      <c r="CD29" s="742" t="s">
        <v>307</v>
      </c>
      <c r="CE29" s="743"/>
      <c r="CF29" s="694" t="s">
        <v>308</v>
      </c>
      <c r="CG29" s="695"/>
      <c r="CH29" s="695"/>
      <c r="CI29" s="695"/>
      <c r="CJ29" s="695"/>
      <c r="CK29" s="695"/>
      <c r="CL29" s="695"/>
      <c r="CM29" s="695"/>
      <c r="CN29" s="695"/>
      <c r="CO29" s="695"/>
      <c r="CP29" s="695"/>
      <c r="CQ29" s="696"/>
      <c r="CR29" s="679">
        <v>204496</v>
      </c>
      <c r="CS29" s="715"/>
      <c r="CT29" s="715"/>
      <c r="CU29" s="715"/>
      <c r="CV29" s="715"/>
      <c r="CW29" s="715"/>
      <c r="CX29" s="715"/>
      <c r="CY29" s="716"/>
      <c r="CZ29" s="684">
        <v>8.8000000000000007</v>
      </c>
      <c r="DA29" s="713"/>
      <c r="DB29" s="713"/>
      <c r="DC29" s="717"/>
      <c r="DD29" s="688">
        <v>202751</v>
      </c>
      <c r="DE29" s="715"/>
      <c r="DF29" s="715"/>
      <c r="DG29" s="715"/>
      <c r="DH29" s="715"/>
      <c r="DI29" s="715"/>
      <c r="DJ29" s="715"/>
      <c r="DK29" s="716"/>
      <c r="DL29" s="688">
        <v>202751</v>
      </c>
      <c r="DM29" s="715"/>
      <c r="DN29" s="715"/>
      <c r="DO29" s="715"/>
      <c r="DP29" s="715"/>
      <c r="DQ29" s="715"/>
      <c r="DR29" s="715"/>
      <c r="DS29" s="715"/>
      <c r="DT29" s="715"/>
      <c r="DU29" s="715"/>
      <c r="DV29" s="716"/>
      <c r="DW29" s="684">
        <v>13.3</v>
      </c>
      <c r="DX29" s="713"/>
      <c r="DY29" s="713"/>
      <c r="DZ29" s="713"/>
      <c r="EA29" s="713"/>
      <c r="EB29" s="713"/>
      <c r="EC29" s="714"/>
    </row>
    <row r="30" spans="2:133" ht="11.25" customHeight="1" x14ac:dyDescent="0.15">
      <c r="B30" s="676" t="s">
        <v>309</v>
      </c>
      <c r="C30" s="677"/>
      <c r="D30" s="677"/>
      <c r="E30" s="677"/>
      <c r="F30" s="677"/>
      <c r="G30" s="677"/>
      <c r="H30" s="677"/>
      <c r="I30" s="677"/>
      <c r="J30" s="677"/>
      <c r="K30" s="677"/>
      <c r="L30" s="677"/>
      <c r="M30" s="677"/>
      <c r="N30" s="677"/>
      <c r="O30" s="677"/>
      <c r="P30" s="677"/>
      <c r="Q30" s="678"/>
      <c r="R30" s="679">
        <v>8861</v>
      </c>
      <c r="S30" s="680"/>
      <c r="T30" s="680"/>
      <c r="U30" s="680"/>
      <c r="V30" s="680"/>
      <c r="W30" s="680"/>
      <c r="X30" s="680"/>
      <c r="Y30" s="681"/>
      <c r="Z30" s="682">
        <v>0.4</v>
      </c>
      <c r="AA30" s="682"/>
      <c r="AB30" s="682"/>
      <c r="AC30" s="682"/>
      <c r="AD30" s="683" t="s">
        <v>228</v>
      </c>
      <c r="AE30" s="683"/>
      <c r="AF30" s="683"/>
      <c r="AG30" s="683"/>
      <c r="AH30" s="683"/>
      <c r="AI30" s="683"/>
      <c r="AJ30" s="683"/>
      <c r="AK30" s="683"/>
      <c r="AL30" s="684" t="s">
        <v>240</v>
      </c>
      <c r="AM30" s="685"/>
      <c r="AN30" s="685"/>
      <c r="AO30" s="686"/>
      <c r="AP30" s="727" t="s">
        <v>310</v>
      </c>
      <c r="AQ30" s="728"/>
      <c r="AR30" s="728"/>
      <c r="AS30" s="728"/>
      <c r="AT30" s="733" t="s">
        <v>311</v>
      </c>
      <c r="AU30" s="230"/>
      <c r="AV30" s="230"/>
      <c r="AW30" s="230"/>
      <c r="AX30" s="665" t="s">
        <v>189</v>
      </c>
      <c r="AY30" s="666"/>
      <c r="AZ30" s="666"/>
      <c r="BA30" s="666"/>
      <c r="BB30" s="666"/>
      <c r="BC30" s="666"/>
      <c r="BD30" s="666"/>
      <c r="BE30" s="666"/>
      <c r="BF30" s="667"/>
      <c r="BG30" s="739">
        <v>99</v>
      </c>
      <c r="BH30" s="740"/>
      <c r="BI30" s="740"/>
      <c r="BJ30" s="740"/>
      <c r="BK30" s="740"/>
      <c r="BL30" s="740"/>
      <c r="BM30" s="674">
        <v>94.5</v>
      </c>
      <c r="BN30" s="740"/>
      <c r="BO30" s="740"/>
      <c r="BP30" s="740"/>
      <c r="BQ30" s="741"/>
      <c r="BR30" s="739">
        <v>98.7</v>
      </c>
      <c r="BS30" s="740"/>
      <c r="BT30" s="740"/>
      <c r="BU30" s="740"/>
      <c r="BV30" s="740"/>
      <c r="BW30" s="740"/>
      <c r="BX30" s="674">
        <v>93.8</v>
      </c>
      <c r="BY30" s="740"/>
      <c r="BZ30" s="740"/>
      <c r="CA30" s="740"/>
      <c r="CB30" s="741"/>
      <c r="CD30" s="744"/>
      <c r="CE30" s="745"/>
      <c r="CF30" s="694" t="s">
        <v>312</v>
      </c>
      <c r="CG30" s="695"/>
      <c r="CH30" s="695"/>
      <c r="CI30" s="695"/>
      <c r="CJ30" s="695"/>
      <c r="CK30" s="695"/>
      <c r="CL30" s="695"/>
      <c r="CM30" s="695"/>
      <c r="CN30" s="695"/>
      <c r="CO30" s="695"/>
      <c r="CP30" s="695"/>
      <c r="CQ30" s="696"/>
      <c r="CR30" s="679">
        <v>192734</v>
      </c>
      <c r="CS30" s="680"/>
      <c r="CT30" s="680"/>
      <c r="CU30" s="680"/>
      <c r="CV30" s="680"/>
      <c r="CW30" s="680"/>
      <c r="CX30" s="680"/>
      <c r="CY30" s="681"/>
      <c r="CZ30" s="684">
        <v>8.3000000000000007</v>
      </c>
      <c r="DA30" s="713"/>
      <c r="DB30" s="713"/>
      <c r="DC30" s="717"/>
      <c r="DD30" s="688">
        <v>190989</v>
      </c>
      <c r="DE30" s="680"/>
      <c r="DF30" s="680"/>
      <c r="DG30" s="680"/>
      <c r="DH30" s="680"/>
      <c r="DI30" s="680"/>
      <c r="DJ30" s="680"/>
      <c r="DK30" s="681"/>
      <c r="DL30" s="688">
        <v>190989</v>
      </c>
      <c r="DM30" s="680"/>
      <c r="DN30" s="680"/>
      <c r="DO30" s="680"/>
      <c r="DP30" s="680"/>
      <c r="DQ30" s="680"/>
      <c r="DR30" s="680"/>
      <c r="DS30" s="680"/>
      <c r="DT30" s="680"/>
      <c r="DU30" s="680"/>
      <c r="DV30" s="681"/>
      <c r="DW30" s="684">
        <v>12.5</v>
      </c>
      <c r="DX30" s="713"/>
      <c r="DY30" s="713"/>
      <c r="DZ30" s="713"/>
      <c r="EA30" s="713"/>
      <c r="EB30" s="713"/>
      <c r="EC30" s="714"/>
    </row>
    <row r="31" spans="2:133" ht="11.25" customHeight="1" x14ac:dyDescent="0.15">
      <c r="B31" s="676" t="s">
        <v>313</v>
      </c>
      <c r="C31" s="677"/>
      <c r="D31" s="677"/>
      <c r="E31" s="677"/>
      <c r="F31" s="677"/>
      <c r="G31" s="677"/>
      <c r="H31" s="677"/>
      <c r="I31" s="677"/>
      <c r="J31" s="677"/>
      <c r="K31" s="677"/>
      <c r="L31" s="677"/>
      <c r="M31" s="677"/>
      <c r="N31" s="677"/>
      <c r="O31" s="677"/>
      <c r="P31" s="677"/>
      <c r="Q31" s="678"/>
      <c r="R31" s="679">
        <v>11438</v>
      </c>
      <c r="S31" s="680"/>
      <c r="T31" s="680"/>
      <c r="U31" s="680"/>
      <c r="V31" s="680"/>
      <c r="W31" s="680"/>
      <c r="X31" s="680"/>
      <c r="Y31" s="681"/>
      <c r="Z31" s="682">
        <v>0.5</v>
      </c>
      <c r="AA31" s="682"/>
      <c r="AB31" s="682"/>
      <c r="AC31" s="682"/>
      <c r="AD31" s="683" t="s">
        <v>228</v>
      </c>
      <c r="AE31" s="683"/>
      <c r="AF31" s="683"/>
      <c r="AG31" s="683"/>
      <c r="AH31" s="683"/>
      <c r="AI31" s="683"/>
      <c r="AJ31" s="683"/>
      <c r="AK31" s="683"/>
      <c r="AL31" s="684" t="s">
        <v>240</v>
      </c>
      <c r="AM31" s="685"/>
      <c r="AN31" s="685"/>
      <c r="AO31" s="686"/>
      <c r="AP31" s="729"/>
      <c r="AQ31" s="730"/>
      <c r="AR31" s="730"/>
      <c r="AS31" s="730"/>
      <c r="AT31" s="734"/>
      <c r="AU31" s="229" t="s">
        <v>314</v>
      </c>
      <c r="AV31" s="229"/>
      <c r="AW31" s="229"/>
      <c r="AX31" s="676" t="s">
        <v>315</v>
      </c>
      <c r="AY31" s="677"/>
      <c r="AZ31" s="677"/>
      <c r="BA31" s="677"/>
      <c r="BB31" s="677"/>
      <c r="BC31" s="677"/>
      <c r="BD31" s="677"/>
      <c r="BE31" s="677"/>
      <c r="BF31" s="678"/>
      <c r="BG31" s="736">
        <v>99.2</v>
      </c>
      <c r="BH31" s="715"/>
      <c r="BI31" s="715"/>
      <c r="BJ31" s="715"/>
      <c r="BK31" s="715"/>
      <c r="BL31" s="715"/>
      <c r="BM31" s="685">
        <v>94.4</v>
      </c>
      <c r="BN31" s="737"/>
      <c r="BO31" s="737"/>
      <c r="BP31" s="737"/>
      <c r="BQ31" s="738"/>
      <c r="BR31" s="736">
        <v>98.8</v>
      </c>
      <c r="BS31" s="715"/>
      <c r="BT31" s="715"/>
      <c r="BU31" s="715"/>
      <c r="BV31" s="715"/>
      <c r="BW31" s="715"/>
      <c r="BX31" s="685">
        <v>92.9</v>
      </c>
      <c r="BY31" s="737"/>
      <c r="BZ31" s="737"/>
      <c r="CA31" s="737"/>
      <c r="CB31" s="738"/>
      <c r="CD31" s="744"/>
      <c r="CE31" s="745"/>
      <c r="CF31" s="694" t="s">
        <v>316</v>
      </c>
      <c r="CG31" s="695"/>
      <c r="CH31" s="695"/>
      <c r="CI31" s="695"/>
      <c r="CJ31" s="695"/>
      <c r="CK31" s="695"/>
      <c r="CL31" s="695"/>
      <c r="CM31" s="695"/>
      <c r="CN31" s="695"/>
      <c r="CO31" s="695"/>
      <c r="CP31" s="695"/>
      <c r="CQ31" s="696"/>
      <c r="CR31" s="679">
        <v>11762</v>
      </c>
      <c r="CS31" s="715"/>
      <c r="CT31" s="715"/>
      <c r="CU31" s="715"/>
      <c r="CV31" s="715"/>
      <c r="CW31" s="715"/>
      <c r="CX31" s="715"/>
      <c r="CY31" s="716"/>
      <c r="CZ31" s="684">
        <v>0.5</v>
      </c>
      <c r="DA31" s="713"/>
      <c r="DB31" s="713"/>
      <c r="DC31" s="717"/>
      <c r="DD31" s="688">
        <v>11762</v>
      </c>
      <c r="DE31" s="715"/>
      <c r="DF31" s="715"/>
      <c r="DG31" s="715"/>
      <c r="DH31" s="715"/>
      <c r="DI31" s="715"/>
      <c r="DJ31" s="715"/>
      <c r="DK31" s="716"/>
      <c r="DL31" s="688">
        <v>11762</v>
      </c>
      <c r="DM31" s="715"/>
      <c r="DN31" s="715"/>
      <c r="DO31" s="715"/>
      <c r="DP31" s="715"/>
      <c r="DQ31" s="715"/>
      <c r="DR31" s="715"/>
      <c r="DS31" s="715"/>
      <c r="DT31" s="715"/>
      <c r="DU31" s="715"/>
      <c r="DV31" s="716"/>
      <c r="DW31" s="684">
        <v>0.8</v>
      </c>
      <c r="DX31" s="713"/>
      <c r="DY31" s="713"/>
      <c r="DZ31" s="713"/>
      <c r="EA31" s="713"/>
      <c r="EB31" s="713"/>
      <c r="EC31" s="714"/>
    </row>
    <row r="32" spans="2:133" ht="11.25" customHeight="1" x14ac:dyDescent="0.15">
      <c r="B32" s="676" t="s">
        <v>317</v>
      </c>
      <c r="C32" s="677"/>
      <c r="D32" s="677"/>
      <c r="E32" s="677"/>
      <c r="F32" s="677"/>
      <c r="G32" s="677"/>
      <c r="H32" s="677"/>
      <c r="I32" s="677"/>
      <c r="J32" s="677"/>
      <c r="K32" s="677"/>
      <c r="L32" s="677"/>
      <c r="M32" s="677"/>
      <c r="N32" s="677"/>
      <c r="O32" s="677"/>
      <c r="P32" s="677"/>
      <c r="Q32" s="678"/>
      <c r="R32" s="679">
        <v>148611</v>
      </c>
      <c r="S32" s="680"/>
      <c r="T32" s="680"/>
      <c r="U32" s="680"/>
      <c r="V32" s="680"/>
      <c r="W32" s="680"/>
      <c r="X32" s="680"/>
      <c r="Y32" s="681"/>
      <c r="Z32" s="682">
        <v>6.2</v>
      </c>
      <c r="AA32" s="682"/>
      <c r="AB32" s="682"/>
      <c r="AC32" s="682"/>
      <c r="AD32" s="683" t="s">
        <v>228</v>
      </c>
      <c r="AE32" s="683"/>
      <c r="AF32" s="683"/>
      <c r="AG32" s="683"/>
      <c r="AH32" s="683"/>
      <c r="AI32" s="683"/>
      <c r="AJ32" s="683"/>
      <c r="AK32" s="683"/>
      <c r="AL32" s="684" t="s">
        <v>228</v>
      </c>
      <c r="AM32" s="685"/>
      <c r="AN32" s="685"/>
      <c r="AO32" s="686"/>
      <c r="AP32" s="731"/>
      <c r="AQ32" s="732"/>
      <c r="AR32" s="732"/>
      <c r="AS32" s="732"/>
      <c r="AT32" s="735"/>
      <c r="AU32" s="231"/>
      <c r="AV32" s="231"/>
      <c r="AW32" s="231"/>
      <c r="AX32" s="724" t="s">
        <v>318</v>
      </c>
      <c r="AY32" s="725"/>
      <c r="AZ32" s="725"/>
      <c r="BA32" s="725"/>
      <c r="BB32" s="725"/>
      <c r="BC32" s="725"/>
      <c r="BD32" s="725"/>
      <c r="BE32" s="725"/>
      <c r="BF32" s="726"/>
      <c r="BG32" s="748">
        <v>98.7</v>
      </c>
      <c r="BH32" s="749"/>
      <c r="BI32" s="749"/>
      <c r="BJ32" s="749"/>
      <c r="BK32" s="749"/>
      <c r="BL32" s="749"/>
      <c r="BM32" s="750">
        <v>93.3</v>
      </c>
      <c r="BN32" s="749"/>
      <c r="BO32" s="749"/>
      <c r="BP32" s="749"/>
      <c r="BQ32" s="751"/>
      <c r="BR32" s="748">
        <v>98.4</v>
      </c>
      <c r="BS32" s="749"/>
      <c r="BT32" s="749"/>
      <c r="BU32" s="749"/>
      <c r="BV32" s="749"/>
      <c r="BW32" s="749"/>
      <c r="BX32" s="750">
        <v>92.7</v>
      </c>
      <c r="BY32" s="749"/>
      <c r="BZ32" s="749"/>
      <c r="CA32" s="749"/>
      <c r="CB32" s="751"/>
      <c r="CD32" s="746"/>
      <c r="CE32" s="747"/>
      <c r="CF32" s="694" t="s">
        <v>319</v>
      </c>
      <c r="CG32" s="695"/>
      <c r="CH32" s="695"/>
      <c r="CI32" s="695"/>
      <c r="CJ32" s="695"/>
      <c r="CK32" s="695"/>
      <c r="CL32" s="695"/>
      <c r="CM32" s="695"/>
      <c r="CN32" s="695"/>
      <c r="CO32" s="695"/>
      <c r="CP32" s="695"/>
      <c r="CQ32" s="696"/>
      <c r="CR32" s="679">
        <v>651</v>
      </c>
      <c r="CS32" s="680"/>
      <c r="CT32" s="680"/>
      <c r="CU32" s="680"/>
      <c r="CV32" s="680"/>
      <c r="CW32" s="680"/>
      <c r="CX32" s="680"/>
      <c r="CY32" s="681"/>
      <c r="CZ32" s="684">
        <v>0</v>
      </c>
      <c r="DA32" s="713"/>
      <c r="DB32" s="713"/>
      <c r="DC32" s="717"/>
      <c r="DD32" s="688">
        <v>651</v>
      </c>
      <c r="DE32" s="680"/>
      <c r="DF32" s="680"/>
      <c r="DG32" s="680"/>
      <c r="DH32" s="680"/>
      <c r="DI32" s="680"/>
      <c r="DJ32" s="680"/>
      <c r="DK32" s="681"/>
      <c r="DL32" s="688">
        <v>651</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320</v>
      </c>
      <c r="C33" s="677"/>
      <c r="D33" s="677"/>
      <c r="E33" s="677"/>
      <c r="F33" s="677"/>
      <c r="G33" s="677"/>
      <c r="H33" s="677"/>
      <c r="I33" s="677"/>
      <c r="J33" s="677"/>
      <c r="K33" s="677"/>
      <c r="L33" s="677"/>
      <c r="M33" s="677"/>
      <c r="N33" s="677"/>
      <c r="O33" s="677"/>
      <c r="P33" s="677"/>
      <c r="Q33" s="678"/>
      <c r="R33" s="679">
        <v>26175</v>
      </c>
      <c r="S33" s="680"/>
      <c r="T33" s="680"/>
      <c r="U33" s="680"/>
      <c r="V33" s="680"/>
      <c r="W33" s="680"/>
      <c r="X33" s="680"/>
      <c r="Y33" s="681"/>
      <c r="Z33" s="682">
        <v>1.1000000000000001</v>
      </c>
      <c r="AA33" s="682"/>
      <c r="AB33" s="682"/>
      <c r="AC33" s="682"/>
      <c r="AD33" s="683" t="s">
        <v>176</v>
      </c>
      <c r="AE33" s="683"/>
      <c r="AF33" s="683"/>
      <c r="AG33" s="683"/>
      <c r="AH33" s="683"/>
      <c r="AI33" s="683"/>
      <c r="AJ33" s="683"/>
      <c r="AK33" s="683"/>
      <c r="AL33" s="684" t="s">
        <v>228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321</v>
      </c>
      <c r="CE33" s="695"/>
      <c r="CF33" s="695"/>
      <c r="CG33" s="695"/>
      <c r="CH33" s="695"/>
      <c r="CI33" s="695"/>
      <c r="CJ33" s="695"/>
      <c r="CK33" s="695"/>
      <c r="CL33" s="695"/>
      <c r="CM33" s="695"/>
      <c r="CN33" s="695"/>
      <c r="CO33" s="695"/>
      <c r="CP33" s="695"/>
      <c r="CQ33" s="696"/>
      <c r="CR33" s="679">
        <v>1333402</v>
      </c>
      <c r="CS33" s="715"/>
      <c r="CT33" s="715"/>
      <c r="CU33" s="715"/>
      <c r="CV33" s="715"/>
      <c r="CW33" s="715"/>
      <c r="CX33" s="715"/>
      <c r="CY33" s="716"/>
      <c r="CZ33" s="684">
        <v>57.5</v>
      </c>
      <c r="DA33" s="713"/>
      <c r="DB33" s="713"/>
      <c r="DC33" s="717"/>
      <c r="DD33" s="688">
        <v>1029051</v>
      </c>
      <c r="DE33" s="715"/>
      <c r="DF33" s="715"/>
      <c r="DG33" s="715"/>
      <c r="DH33" s="715"/>
      <c r="DI33" s="715"/>
      <c r="DJ33" s="715"/>
      <c r="DK33" s="716"/>
      <c r="DL33" s="688">
        <v>752058</v>
      </c>
      <c r="DM33" s="715"/>
      <c r="DN33" s="715"/>
      <c r="DO33" s="715"/>
      <c r="DP33" s="715"/>
      <c r="DQ33" s="715"/>
      <c r="DR33" s="715"/>
      <c r="DS33" s="715"/>
      <c r="DT33" s="715"/>
      <c r="DU33" s="715"/>
      <c r="DV33" s="716"/>
      <c r="DW33" s="684">
        <v>49.3</v>
      </c>
      <c r="DX33" s="713"/>
      <c r="DY33" s="713"/>
      <c r="DZ33" s="713"/>
      <c r="EA33" s="713"/>
      <c r="EB33" s="713"/>
      <c r="EC33" s="714"/>
    </row>
    <row r="34" spans="2:133" ht="11.25" customHeight="1" x14ac:dyDescent="0.15">
      <c r="B34" s="676" t="s">
        <v>322</v>
      </c>
      <c r="C34" s="677"/>
      <c r="D34" s="677"/>
      <c r="E34" s="677"/>
      <c r="F34" s="677"/>
      <c r="G34" s="677"/>
      <c r="H34" s="677"/>
      <c r="I34" s="677"/>
      <c r="J34" s="677"/>
      <c r="K34" s="677"/>
      <c r="L34" s="677"/>
      <c r="M34" s="677"/>
      <c r="N34" s="677"/>
      <c r="O34" s="677"/>
      <c r="P34" s="677"/>
      <c r="Q34" s="678"/>
      <c r="R34" s="679">
        <v>95115</v>
      </c>
      <c r="S34" s="680"/>
      <c r="T34" s="680"/>
      <c r="U34" s="680"/>
      <c r="V34" s="680"/>
      <c r="W34" s="680"/>
      <c r="X34" s="680"/>
      <c r="Y34" s="681"/>
      <c r="Z34" s="682">
        <v>4</v>
      </c>
      <c r="AA34" s="682"/>
      <c r="AB34" s="682"/>
      <c r="AC34" s="682"/>
      <c r="AD34" s="683">
        <v>4</v>
      </c>
      <c r="AE34" s="683"/>
      <c r="AF34" s="683"/>
      <c r="AG34" s="683"/>
      <c r="AH34" s="683"/>
      <c r="AI34" s="683"/>
      <c r="AJ34" s="683"/>
      <c r="AK34" s="683"/>
      <c r="AL34" s="684">
        <v>0</v>
      </c>
      <c r="AM34" s="685"/>
      <c r="AN34" s="685"/>
      <c r="AO34" s="686"/>
      <c r="AP34" s="234"/>
      <c r="AQ34" s="658" t="s">
        <v>323</v>
      </c>
      <c r="AR34" s="659"/>
      <c r="AS34" s="659"/>
      <c r="AT34" s="659"/>
      <c r="AU34" s="659"/>
      <c r="AV34" s="659"/>
      <c r="AW34" s="659"/>
      <c r="AX34" s="659"/>
      <c r="AY34" s="659"/>
      <c r="AZ34" s="659"/>
      <c r="BA34" s="659"/>
      <c r="BB34" s="659"/>
      <c r="BC34" s="659"/>
      <c r="BD34" s="659"/>
      <c r="BE34" s="659"/>
      <c r="BF34" s="660"/>
      <c r="BG34" s="658" t="s">
        <v>324</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325</v>
      </c>
      <c r="CE34" s="695"/>
      <c r="CF34" s="695"/>
      <c r="CG34" s="695"/>
      <c r="CH34" s="695"/>
      <c r="CI34" s="695"/>
      <c r="CJ34" s="695"/>
      <c r="CK34" s="695"/>
      <c r="CL34" s="695"/>
      <c r="CM34" s="695"/>
      <c r="CN34" s="695"/>
      <c r="CO34" s="695"/>
      <c r="CP34" s="695"/>
      <c r="CQ34" s="696"/>
      <c r="CR34" s="679">
        <v>432021</v>
      </c>
      <c r="CS34" s="680"/>
      <c r="CT34" s="680"/>
      <c r="CU34" s="680"/>
      <c r="CV34" s="680"/>
      <c r="CW34" s="680"/>
      <c r="CX34" s="680"/>
      <c r="CY34" s="681"/>
      <c r="CZ34" s="684">
        <v>18.600000000000001</v>
      </c>
      <c r="DA34" s="713"/>
      <c r="DB34" s="713"/>
      <c r="DC34" s="717"/>
      <c r="DD34" s="688">
        <v>347793</v>
      </c>
      <c r="DE34" s="680"/>
      <c r="DF34" s="680"/>
      <c r="DG34" s="680"/>
      <c r="DH34" s="680"/>
      <c r="DI34" s="680"/>
      <c r="DJ34" s="680"/>
      <c r="DK34" s="681"/>
      <c r="DL34" s="688">
        <v>258594</v>
      </c>
      <c r="DM34" s="680"/>
      <c r="DN34" s="680"/>
      <c r="DO34" s="680"/>
      <c r="DP34" s="680"/>
      <c r="DQ34" s="680"/>
      <c r="DR34" s="680"/>
      <c r="DS34" s="680"/>
      <c r="DT34" s="680"/>
      <c r="DU34" s="680"/>
      <c r="DV34" s="681"/>
      <c r="DW34" s="684">
        <v>16.899999999999999</v>
      </c>
      <c r="DX34" s="713"/>
      <c r="DY34" s="713"/>
      <c r="DZ34" s="713"/>
      <c r="EA34" s="713"/>
      <c r="EB34" s="713"/>
      <c r="EC34" s="714"/>
    </row>
    <row r="35" spans="2:133" ht="11.25" customHeight="1" x14ac:dyDescent="0.15">
      <c r="B35" s="676" t="s">
        <v>326</v>
      </c>
      <c r="C35" s="677"/>
      <c r="D35" s="677"/>
      <c r="E35" s="677"/>
      <c r="F35" s="677"/>
      <c r="G35" s="677"/>
      <c r="H35" s="677"/>
      <c r="I35" s="677"/>
      <c r="J35" s="677"/>
      <c r="K35" s="677"/>
      <c r="L35" s="677"/>
      <c r="M35" s="677"/>
      <c r="N35" s="677"/>
      <c r="O35" s="677"/>
      <c r="P35" s="677"/>
      <c r="Q35" s="678"/>
      <c r="R35" s="679">
        <v>97000</v>
      </c>
      <c r="S35" s="680"/>
      <c r="T35" s="680"/>
      <c r="U35" s="680"/>
      <c r="V35" s="680"/>
      <c r="W35" s="680"/>
      <c r="X35" s="680"/>
      <c r="Y35" s="681"/>
      <c r="Z35" s="682">
        <v>4.0999999999999996</v>
      </c>
      <c r="AA35" s="682"/>
      <c r="AB35" s="682"/>
      <c r="AC35" s="682"/>
      <c r="AD35" s="683" t="s">
        <v>228</v>
      </c>
      <c r="AE35" s="683"/>
      <c r="AF35" s="683"/>
      <c r="AG35" s="683"/>
      <c r="AH35" s="683"/>
      <c r="AI35" s="683"/>
      <c r="AJ35" s="683"/>
      <c r="AK35" s="683"/>
      <c r="AL35" s="684" t="s">
        <v>176</v>
      </c>
      <c r="AM35" s="685"/>
      <c r="AN35" s="685"/>
      <c r="AO35" s="686"/>
      <c r="AP35" s="234"/>
      <c r="AQ35" s="752" t="s">
        <v>327</v>
      </c>
      <c r="AR35" s="753"/>
      <c r="AS35" s="753"/>
      <c r="AT35" s="753"/>
      <c r="AU35" s="753"/>
      <c r="AV35" s="753"/>
      <c r="AW35" s="753"/>
      <c r="AX35" s="753"/>
      <c r="AY35" s="754"/>
      <c r="AZ35" s="668">
        <v>314304</v>
      </c>
      <c r="BA35" s="669"/>
      <c r="BB35" s="669"/>
      <c r="BC35" s="669"/>
      <c r="BD35" s="669"/>
      <c r="BE35" s="669"/>
      <c r="BF35" s="755"/>
      <c r="BG35" s="690" t="s">
        <v>328</v>
      </c>
      <c r="BH35" s="691"/>
      <c r="BI35" s="691"/>
      <c r="BJ35" s="691"/>
      <c r="BK35" s="691"/>
      <c r="BL35" s="691"/>
      <c r="BM35" s="691"/>
      <c r="BN35" s="691"/>
      <c r="BO35" s="691"/>
      <c r="BP35" s="691"/>
      <c r="BQ35" s="691"/>
      <c r="BR35" s="691"/>
      <c r="BS35" s="691"/>
      <c r="BT35" s="691"/>
      <c r="BU35" s="692"/>
      <c r="BV35" s="668">
        <v>11796</v>
      </c>
      <c r="BW35" s="669"/>
      <c r="BX35" s="669"/>
      <c r="BY35" s="669"/>
      <c r="BZ35" s="669"/>
      <c r="CA35" s="669"/>
      <c r="CB35" s="755"/>
      <c r="CD35" s="694" t="s">
        <v>329</v>
      </c>
      <c r="CE35" s="695"/>
      <c r="CF35" s="695"/>
      <c r="CG35" s="695"/>
      <c r="CH35" s="695"/>
      <c r="CI35" s="695"/>
      <c r="CJ35" s="695"/>
      <c r="CK35" s="695"/>
      <c r="CL35" s="695"/>
      <c r="CM35" s="695"/>
      <c r="CN35" s="695"/>
      <c r="CO35" s="695"/>
      <c r="CP35" s="695"/>
      <c r="CQ35" s="696"/>
      <c r="CR35" s="679">
        <v>17602</v>
      </c>
      <c r="CS35" s="715"/>
      <c r="CT35" s="715"/>
      <c r="CU35" s="715"/>
      <c r="CV35" s="715"/>
      <c r="CW35" s="715"/>
      <c r="CX35" s="715"/>
      <c r="CY35" s="716"/>
      <c r="CZ35" s="684">
        <v>0.8</v>
      </c>
      <c r="DA35" s="713"/>
      <c r="DB35" s="713"/>
      <c r="DC35" s="717"/>
      <c r="DD35" s="688">
        <v>14481</v>
      </c>
      <c r="DE35" s="715"/>
      <c r="DF35" s="715"/>
      <c r="DG35" s="715"/>
      <c r="DH35" s="715"/>
      <c r="DI35" s="715"/>
      <c r="DJ35" s="715"/>
      <c r="DK35" s="716"/>
      <c r="DL35" s="688">
        <v>8874</v>
      </c>
      <c r="DM35" s="715"/>
      <c r="DN35" s="715"/>
      <c r="DO35" s="715"/>
      <c r="DP35" s="715"/>
      <c r="DQ35" s="715"/>
      <c r="DR35" s="715"/>
      <c r="DS35" s="715"/>
      <c r="DT35" s="715"/>
      <c r="DU35" s="715"/>
      <c r="DV35" s="716"/>
      <c r="DW35" s="684">
        <v>0.6</v>
      </c>
      <c r="DX35" s="713"/>
      <c r="DY35" s="713"/>
      <c r="DZ35" s="713"/>
      <c r="EA35" s="713"/>
      <c r="EB35" s="713"/>
      <c r="EC35" s="714"/>
    </row>
    <row r="36" spans="2:133" ht="11.25" customHeight="1" x14ac:dyDescent="0.15">
      <c r="B36" s="676" t="s">
        <v>330</v>
      </c>
      <c r="C36" s="677"/>
      <c r="D36" s="677"/>
      <c r="E36" s="677"/>
      <c r="F36" s="677"/>
      <c r="G36" s="677"/>
      <c r="H36" s="677"/>
      <c r="I36" s="677"/>
      <c r="J36" s="677"/>
      <c r="K36" s="677"/>
      <c r="L36" s="677"/>
      <c r="M36" s="677"/>
      <c r="N36" s="677"/>
      <c r="O36" s="677"/>
      <c r="P36" s="677"/>
      <c r="Q36" s="678"/>
      <c r="R36" s="679" t="s">
        <v>240</v>
      </c>
      <c r="S36" s="680"/>
      <c r="T36" s="680"/>
      <c r="U36" s="680"/>
      <c r="V36" s="680"/>
      <c r="W36" s="680"/>
      <c r="X36" s="680"/>
      <c r="Y36" s="681"/>
      <c r="Z36" s="682" t="s">
        <v>228</v>
      </c>
      <c r="AA36" s="682"/>
      <c r="AB36" s="682"/>
      <c r="AC36" s="682"/>
      <c r="AD36" s="683" t="s">
        <v>228</v>
      </c>
      <c r="AE36" s="683"/>
      <c r="AF36" s="683"/>
      <c r="AG36" s="683"/>
      <c r="AH36" s="683"/>
      <c r="AI36" s="683"/>
      <c r="AJ36" s="683"/>
      <c r="AK36" s="683"/>
      <c r="AL36" s="684" t="s">
        <v>228</v>
      </c>
      <c r="AM36" s="685"/>
      <c r="AN36" s="685"/>
      <c r="AO36" s="686"/>
      <c r="AQ36" s="756" t="s">
        <v>331</v>
      </c>
      <c r="AR36" s="757"/>
      <c r="AS36" s="757"/>
      <c r="AT36" s="757"/>
      <c r="AU36" s="757"/>
      <c r="AV36" s="757"/>
      <c r="AW36" s="757"/>
      <c r="AX36" s="757"/>
      <c r="AY36" s="758"/>
      <c r="AZ36" s="679">
        <v>117081</v>
      </c>
      <c r="BA36" s="680"/>
      <c r="BB36" s="680"/>
      <c r="BC36" s="680"/>
      <c r="BD36" s="715"/>
      <c r="BE36" s="715"/>
      <c r="BF36" s="738"/>
      <c r="BG36" s="694" t="s">
        <v>332</v>
      </c>
      <c r="BH36" s="695"/>
      <c r="BI36" s="695"/>
      <c r="BJ36" s="695"/>
      <c r="BK36" s="695"/>
      <c r="BL36" s="695"/>
      <c r="BM36" s="695"/>
      <c r="BN36" s="695"/>
      <c r="BO36" s="695"/>
      <c r="BP36" s="695"/>
      <c r="BQ36" s="695"/>
      <c r="BR36" s="695"/>
      <c r="BS36" s="695"/>
      <c r="BT36" s="695"/>
      <c r="BU36" s="696"/>
      <c r="BV36" s="679">
        <v>6591</v>
      </c>
      <c r="BW36" s="680"/>
      <c r="BX36" s="680"/>
      <c r="BY36" s="680"/>
      <c r="BZ36" s="680"/>
      <c r="CA36" s="680"/>
      <c r="CB36" s="689"/>
      <c r="CD36" s="694" t="s">
        <v>333</v>
      </c>
      <c r="CE36" s="695"/>
      <c r="CF36" s="695"/>
      <c r="CG36" s="695"/>
      <c r="CH36" s="695"/>
      <c r="CI36" s="695"/>
      <c r="CJ36" s="695"/>
      <c r="CK36" s="695"/>
      <c r="CL36" s="695"/>
      <c r="CM36" s="695"/>
      <c r="CN36" s="695"/>
      <c r="CO36" s="695"/>
      <c r="CP36" s="695"/>
      <c r="CQ36" s="696"/>
      <c r="CR36" s="679">
        <v>456278</v>
      </c>
      <c r="CS36" s="680"/>
      <c r="CT36" s="680"/>
      <c r="CU36" s="680"/>
      <c r="CV36" s="680"/>
      <c r="CW36" s="680"/>
      <c r="CX36" s="680"/>
      <c r="CY36" s="681"/>
      <c r="CZ36" s="684">
        <v>19.7</v>
      </c>
      <c r="DA36" s="713"/>
      <c r="DB36" s="713"/>
      <c r="DC36" s="717"/>
      <c r="DD36" s="688">
        <v>344122</v>
      </c>
      <c r="DE36" s="680"/>
      <c r="DF36" s="680"/>
      <c r="DG36" s="680"/>
      <c r="DH36" s="680"/>
      <c r="DI36" s="680"/>
      <c r="DJ36" s="680"/>
      <c r="DK36" s="681"/>
      <c r="DL36" s="688">
        <v>309960</v>
      </c>
      <c r="DM36" s="680"/>
      <c r="DN36" s="680"/>
      <c r="DO36" s="680"/>
      <c r="DP36" s="680"/>
      <c r="DQ36" s="680"/>
      <c r="DR36" s="680"/>
      <c r="DS36" s="680"/>
      <c r="DT36" s="680"/>
      <c r="DU36" s="680"/>
      <c r="DV36" s="681"/>
      <c r="DW36" s="684">
        <v>20.3</v>
      </c>
      <c r="DX36" s="713"/>
      <c r="DY36" s="713"/>
      <c r="DZ36" s="713"/>
      <c r="EA36" s="713"/>
      <c r="EB36" s="713"/>
      <c r="EC36" s="714"/>
    </row>
    <row r="37" spans="2:133" ht="11.25" customHeight="1" x14ac:dyDescent="0.15">
      <c r="B37" s="676" t="s">
        <v>334</v>
      </c>
      <c r="C37" s="677"/>
      <c r="D37" s="677"/>
      <c r="E37" s="677"/>
      <c r="F37" s="677"/>
      <c r="G37" s="677"/>
      <c r="H37" s="677"/>
      <c r="I37" s="677"/>
      <c r="J37" s="677"/>
      <c r="K37" s="677"/>
      <c r="L37" s="677"/>
      <c r="M37" s="677"/>
      <c r="N37" s="677"/>
      <c r="O37" s="677"/>
      <c r="P37" s="677"/>
      <c r="Q37" s="678"/>
      <c r="R37" s="679">
        <v>54700</v>
      </c>
      <c r="S37" s="680"/>
      <c r="T37" s="680"/>
      <c r="U37" s="680"/>
      <c r="V37" s="680"/>
      <c r="W37" s="680"/>
      <c r="X37" s="680"/>
      <c r="Y37" s="681"/>
      <c r="Z37" s="682">
        <v>2.2999999999999998</v>
      </c>
      <c r="AA37" s="682"/>
      <c r="AB37" s="682"/>
      <c r="AC37" s="682"/>
      <c r="AD37" s="683" t="s">
        <v>228</v>
      </c>
      <c r="AE37" s="683"/>
      <c r="AF37" s="683"/>
      <c r="AG37" s="683"/>
      <c r="AH37" s="683"/>
      <c r="AI37" s="683"/>
      <c r="AJ37" s="683"/>
      <c r="AK37" s="683"/>
      <c r="AL37" s="684" t="s">
        <v>228</v>
      </c>
      <c r="AM37" s="685"/>
      <c r="AN37" s="685"/>
      <c r="AO37" s="686"/>
      <c r="AQ37" s="756" t="s">
        <v>335</v>
      </c>
      <c r="AR37" s="757"/>
      <c r="AS37" s="757"/>
      <c r="AT37" s="757"/>
      <c r="AU37" s="757"/>
      <c r="AV37" s="757"/>
      <c r="AW37" s="757"/>
      <c r="AX37" s="757"/>
      <c r="AY37" s="758"/>
      <c r="AZ37" s="679">
        <v>29106</v>
      </c>
      <c r="BA37" s="680"/>
      <c r="BB37" s="680"/>
      <c r="BC37" s="680"/>
      <c r="BD37" s="715"/>
      <c r="BE37" s="715"/>
      <c r="BF37" s="738"/>
      <c r="BG37" s="694" t="s">
        <v>336</v>
      </c>
      <c r="BH37" s="695"/>
      <c r="BI37" s="695"/>
      <c r="BJ37" s="695"/>
      <c r="BK37" s="695"/>
      <c r="BL37" s="695"/>
      <c r="BM37" s="695"/>
      <c r="BN37" s="695"/>
      <c r="BO37" s="695"/>
      <c r="BP37" s="695"/>
      <c r="BQ37" s="695"/>
      <c r="BR37" s="695"/>
      <c r="BS37" s="695"/>
      <c r="BT37" s="695"/>
      <c r="BU37" s="696"/>
      <c r="BV37" s="679">
        <v>401</v>
      </c>
      <c r="BW37" s="680"/>
      <c r="BX37" s="680"/>
      <c r="BY37" s="680"/>
      <c r="BZ37" s="680"/>
      <c r="CA37" s="680"/>
      <c r="CB37" s="689"/>
      <c r="CD37" s="694" t="s">
        <v>337</v>
      </c>
      <c r="CE37" s="695"/>
      <c r="CF37" s="695"/>
      <c r="CG37" s="695"/>
      <c r="CH37" s="695"/>
      <c r="CI37" s="695"/>
      <c r="CJ37" s="695"/>
      <c r="CK37" s="695"/>
      <c r="CL37" s="695"/>
      <c r="CM37" s="695"/>
      <c r="CN37" s="695"/>
      <c r="CO37" s="695"/>
      <c r="CP37" s="695"/>
      <c r="CQ37" s="696"/>
      <c r="CR37" s="679">
        <v>310044</v>
      </c>
      <c r="CS37" s="715"/>
      <c r="CT37" s="715"/>
      <c r="CU37" s="715"/>
      <c r="CV37" s="715"/>
      <c r="CW37" s="715"/>
      <c r="CX37" s="715"/>
      <c r="CY37" s="716"/>
      <c r="CZ37" s="684">
        <v>13.4</v>
      </c>
      <c r="DA37" s="713"/>
      <c r="DB37" s="713"/>
      <c r="DC37" s="717"/>
      <c r="DD37" s="688">
        <v>224602</v>
      </c>
      <c r="DE37" s="715"/>
      <c r="DF37" s="715"/>
      <c r="DG37" s="715"/>
      <c r="DH37" s="715"/>
      <c r="DI37" s="715"/>
      <c r="DJ37" s="715"/>
      <c r="DK37" s="716"/>
      <c r="DL37" s="688">
        <v>217907</v>
      </c>
      <c r="DM37" s="715"/>
      <c r="DN37" s="715"/>
      <c r="DO37" s="715"/>
      <c r="DP37" s="715"/>
      <c r="DQ37" s="715"/>
      <c r="DR37" s="715"/>
      <c r="DS37" s="715"/>
      <c r="DT37" s="715"/>
      <c r="DU37" s="715"/>
      <c r="DV37" s="716"/>
      <c r="DW37" s="684">
        <v>14.3</v>
      </c>
      <c r="DX37" s="713"/>
      <c r="DY37" s="713"/>
      <c r="DZ37" s="713"/>
      <c r="EA37" s="713"/>
      <c r="EB37" s="713"/>
      <c r="EC37" s="714"/>
    </row>
    <row r="38" spans="2:133" ht="11.25" customHeight="1" x14ac:dyDescent="0.15">
      <c r="B38" s="724" t="s">
        <v>338</v>
      </c>
      <c r="C38" s="725"/>
      <c r="D38" s="725"/>
      <c r="E38" s="725"/>
      <c r="F38" s="725"/>
      <c r="G38" s="725"/>
      <c r="H38" s="725"/>
      <c r="I38" s="725"/>
      <c r="J38" s="725"/>
      <c r="K38" s="725"/>
      <c r="L38" s="725"/>
      <c r="M38" s="725"/>
      <c r="N38" s="725"/>
      <c r="O38" s="725"/>
      <c r="P38" s="725"/>
      <c r="Q38" s="726"/>
      <c r="R38" s="759">
        <v>2391922</v>
      </c>
      <c r="S38" s="760"/>
      <c r="T38" s="760"/>
      <c r="U38" s="760"/>
      <c r="V38" s="760"/>
      <c r="W38" s="760"/>
      <c r="X38" s="760"/>
      <c r="Y38" s="761"/>
      <c r="Z38" s="762">
        <v>100</v>
      </c>
      <c r="AA38" s="762"/>
      <c r="AB38" s="762"/>
      <c r="AC38" s="762"/>
      <c r="AD38" s="763">
        <v>1472276</v>
      </c>
      <c r="AE38" s="763"/>
      <c r="AF38" s="763"/>
      <c r="AG38" s="763"/>
      <c r="AH38" s="763"/>
      <c r="AI38" s="763"/>
      <c r="AJ38" s="763"/>
      <c r="AK38" s="763"/>
      <c r="AL38" s="764">
        <v>100</v>
      </c>
      <c r="AM38" s="750"/>
      <c r="AN38" s="750"/>
      <c r="AO38" s="765"/>
      <c r="AQ38" s="756" t="s">
        <v>339</v>
      </c>
      <c r="AR38" s="757"/>
      <c r="AS38" s="757"/>
      <c r="AT38" s="757"/>
      <c r="AU38" s="757"/>
      <c r="AV38" s="757"/>
      <c r="AW38" s="757"/>
      <c r="AX38" s="757"/>
      <c r="AY38" s="758"/>
      <c r="AZ38" s="679">
        <v>23696</v>
      </c>
      <c r="BA38" s="680"/>
      <c r="BB38" s="680"/>
      <c r="BC38" s="680"/>
      <c r="BD38" s="715"/>
      <c r="BE38" s="715"/>
      <c r="BF38" s="738"/>
      <c r="BG38" s="694" t="s">
        <v>340</v>
      </c>
      <c r="BH38" s="695"/>
      <c r="BI38" s="695"/>
      <c r="BJ38" s="695"/>
      <c r="BK38" s="695"/>
      <c r="BL38" s="695"/>
      <c r="BM38" s="695"/>
      <c r="BN38" s="695"/>
      <c r="BO38" s="695"/>
      <c r="BP38" s="695"/>
      <c r="BQ38" s="695"/>
      <c r="BR38" s="695"/>
      <c r="BS38" s="695"/>
      <c r="BT38" s="695"/>
      <c r="BU38" s="696"/>
      <c r="BV38" s="679">
        <v>650</v>
      </c>
      <c r="BW38" s="680"/>
      <c r="BX38" s="680"/>
      <c r="BY38" s="680"/>
      <c r="BZ38" s="680"/>
      <c r="CA38" s="680"/>
      <c r="CB38" s="689"/>
      <c r="CD38" s="694" t="s">
        <v>341</v>
      </c>
      <c r="CE38" s="695"/>
      <c r="CF38" s="695"/>
      <c r="CG38" s="695"/>
      <c r="CH38" s="695"/>
      <c r="CI38" s="695"/>
      <c r="CJ38" s="695"/>
      <c r="CK38" s="695"/>
      <c r="CL38" s="695"/>
      <c r="CM38" s="695"/>
      <c r="CN38" s="695"/>
      <c r="CO38" s="695"/>
      <c r="CP38" s="695"/>
      <c r="CQ38" s="696"/>
      <c r="CR38" s="679">
        <v>290608</v>
      </c>
      <c r="CS38" s="680"/>
      <c r="CT38" s="680"/>
      <c r="CU38" s="680"/>
      <c r="CV38" s="680"/>
      <c r="CW38" s="680"/>
      <c r="CX38" s="680"/>
      <c r="CY38" s="681"/>
      <c r="CZ38" s="684">
        <v>12.5</v>
      </c>
      <c r="DA38" s="713"/>
      <c r="DB38" s="713"/>
      <c r="DC38" s="717"/>
      <c r="DD38" s="688">
        <v>264371</v>
      </c>
      <c r="DE38" s="680"/>
      <c r="DF38" s="680"/>
      <c r="DG38" s="680"/>
      <c r="DH38" s="680"/>
      <c r="DI38" s="680"/>
      <c r="DJ38" s="680"/>
      <c r="DK38" s="681"/>
      <c r="DL38" s="688">
        <v>174630</v>
      </c>
      <c r="DM38" s="680"/>
      <c r="DN38" s="680"/>
      <c r="DO38" s="680"/>
      <c r="DP38" s="680"/>
      <c r="DQ38" s="680"/>
      <c r="DR38" s="680"/>
      <c r="DS38" s="680"/>
      <c r="DT38" s="680"/>
      <c r="DU38" s="680"/>
      <c r="DV38" s="681"/>
      <c r="DW38" s="684">
        <v>11.4</v>
      </c>
      <c r="DX38" s="713"/>
      <c r="DY38" s="713"/>
      <c r="DZ38" s="713"/>
      <c r="EA38" s="713"/>
      <c r="EB38" s="713"/>
      <c r="EC38" s="714"/>
    </row>
    <row r="39" spans="2:133" ht="11.25" customHeight="1" x14ac:dyDescent="0.15">
      <c r="AQ39" s="756" t="s">
        <v>342</v>
      </c>
      <c r="AR39" s="757"/>
      <c r="AS39" s="757"/>
      <c r="AT39" s="757"/>
      <c r="AU39" s="757"/>
      <c r="AV39" s="757"/>
      <c r="AW39" s="757"/>
      <c r="AX39" s="757"/>
      <c r="AY39" s="758"/>
      <c r="AZ39" s="679" t="s">
        <v>146</v>
      </c>
      <c r="BA39" s="680"/>
      <c r="BB39" s="680"/>
      <c r="BC39" s="680"/>
      <c r="BD39" s="715"/>
      <c r="BE39" s="715"/>
      <c r="BF39" s="738"/>
      <c r="BG39" s="770" t="s">
        <v>343</v>
      </c>
      <c r="BH39" s="771"/>
      <c r="BI39" s="771"/>
      <c r="BJ39" s="771"/>
      <c r="BK39" s="771"/>
      <c r="BL39" s="235"/>
      <c r="BM39" s="695" t="s">
        <v>344</v>
      </c>
      <c r="BN39" s="695"/>
      <c r="BO39" s="695"/>
      <c r="BP39" s="695"/>
      <c r="BQ39" s="695"/>
      <c r="BR39" s="695"/>
      <c r="BS39" s="695"/>
      <c r="BT39" s="695"/>
      <c r="BU39" s="696"/>
      <c r="BV39" s="679">
        <v>98</v>
      </c>
      <c r="BW39" s="680"/>
      <c r="BX39" s="680"/>
      <c r="BY39" s="680"/>
      <c r="BZ39" s="680"/>
      <c r="CA39" s="680"/>
      <c r="CB39" s="689"/>
      <c r="CD39" s="694" t="s">
        <v>345</v>
      </c>
      <c r="CE39" s="695"/>
      <c r="CF39" s="695"/>
      <c r="CG39" s="695"/>
      <c r="CH39" s="695"/>
      <c r="CI39" s="695"/>
      <c r="CJ39" s="695"/>
      <c r="CK39" s="695"/>
      <c r="CL39" s="695"/>
      <c r="CM39" s="695"/>
      <c r="CN39" s="695"/>
      <c r="CO39" s="695"/>
      <c r="CP39" s="695"/>
      <c r="CQ39" s="696"/>
      <c r="CR39" s="679">
        <v>117453</v>
      </c>
      <c r="CS39" s="715"/>
      <c r="CT39" s="715"/>
      <c r="CU39" s="715"/>
      <c r="CV39" s="715"/>
      <c r="CW39" s="715"/>
      <c r="CX39" s="715"/>
      <c r="CY39" s="716"/>
      <c r="CZ39" s="684">
        <v>5.0999999999999996</v>
      </c>
      <c r="DA39" s="713"/>
      <c r="DB39" s="713"/>
      <c r="DC39" s="717"/>
      <c r="DD39" s="688">
        <v>58184</v>
      </c>
      <c r="DE39" s="715"/>
      <c r="DF39" s="715"/>
      <c r="DG39" s="715"/>
      <c r="DH39" s="715"/>
      <c r="DI39" s="715"/>
      <c r="DJ39" s="715"/>
      <c r="DK39" s="716"/>
      <c r="DL39" s="688" t="s">
        <v>228</v>
      </c>
      <c r="DM39" s="715"/>
      <c r="DN39" s="715"/>
      <c r="DO39" s="715"/>
      <c r="DP39" s="715"/>
      <c r="DQ39" s="715"/>
      <c r="DR39" s="715"/>
      <c r="DS39" s="715"/>
      <c r="DT39" s="715"/>
      <c r="DU39" s="715"/>
      <c r="DV39" s="716"/>
      <c r="DW39" s="684" t="s">
        <v>240</v>
      </c>
      <c r="DX39" s="713"/>
      <c r="DY39" s="713"/>
      <c r="DZ39" s="713"/>
      <c r="EA39" s="713"/>
      <c r="EB39" s="713"/>
      <c r="EC39" s="714"/>
    </row>
    <row r="40" spans="2:133" ht="11.25" customHeight="1" x14ac:dyDescent="0.15">
      <c r="AQ40" s="756" t="s">
        <v>346</v>
      </c>
      <c r="AR40" s="757"/>
      <c r="AS40" s="757"/>
      <c r="AT40" s="757"/>
      <c r="AU40" s="757"/>
      <c r="AV40" s="757"/>
      <c r="AW40" s="757"/>
      <c r="AX40" s="757"/>
      <c r="AY40" s="758"/>
      <c r="AZ40" s="679">
        <v>42935</v>
      </c>
      <c r="BA40" s="680"/>
      <c r="BB40" s="680"/>
      <c r="BC40" s="680"/>
      <c r="BD40" s="715"/>
      <c r="BE40" s="715"/>
      <c r="BF40" s="738"/>
      <c r="BG40" s="770"/>
      <c r="BH40" s="771"/>
      <c r="BI40" s="771"/>
      <c r="BJ40" s="771"/>
      <c r="BK40" s="771"/>
      <c r="BL40" s="235"/>
      <c r="BM40" s="695" t="s">
        <v>347</v>
      </c>
      <c r="BN40" s="695"/>
      <c r="BO40" s="695"/>
      <c r="BP40" s="695"/>
      <c r="BQ40" s="695"/>
      <c r="BR40" s="695"/>
      <c r="BS40" s="695"/>
      <c r="BT40" s="695"/>
      <c r="BU40" s="696"/>
      <c r="BV40" s="679" t="s">
        <v>228</v>
      </c>
      <c r="BW40" s="680"/>
      <c r="BX40" s="680"/>
      <c r="BY40" s="680"/>
      <c r="BZ40" s="680"/>
      <c r="CA40" s="680"/>
      <c r="CB40" s="689"/>
      <c r="CD40" s="694" t="s">
        <v>348</v>
      </c>
      <c r="CE40" s="695"/>
      <c r="CF40" s="695"/>
      <c r="CG40" s="695"/>
      <c r="CH40" s="695"/>
      <c r="CI40" s="695"/>
      <c r="CJ40" s="695"/>
      <c r="CK40" s="695"/>
      <c r="CL40" s="695"/>
      <c r="CM40" s="695"/>
      <c r="CN40" s="695"/>
      <c r="CO40" s="695"/>
      <c r="CP40" s="695"/>
      <c r="CQ40" s="696"/>
      <c r="CR40" s="679">
        <v>19440</v>
      </c>
      <c r="CS40" s="680"/>
      <c r="CT40" s="680"/>
      <c r="CU40" s="680"/>
      <c r="CV40" s="680"/>
      <c r="CW40" s="680"/>
      <c r="CX40" s="680"/>
      <c r="CY40" s="681"/>
      <c r="CZ40" s="684">
        <v>0.8</v>
      </c>
      <c r="DA40" s="713"/>
      <c r="DB40" s="713"/>
      <c r="DC40" s="717"/>
      <c r="DD40" s="688">
        <v>100</v>
      </c>
      <c r="DE40" s="680"/>
      <c r="DF40" s="680"/>
      <c r="DG40" s="680"/>
      <c r="DH40" s="680"/>
      <c r="DI40" s="680"/>
      <c r="DJ40" s="680"/>
      <c r="DK40" s="681"/>
      <c r="DL40" s="688" t="s">
        <v>240</v>
      </c>
      <c r="DM40" s="680"/>
      <c r="DN40" s="680"/>
      <c r="DO40" s="680"/>
      <c r="DP40" s="680"/>
      <c r="DQ40" s="680"/>
      <c r="DR40" s="680"/>
      <c r="DS40" s="680"/>
      <c r="DT40" s="680"/>
      <c r="DU40" s="680"/>
      <c r="DV40" s="681"/>
      <c r="DW40" s="684" t="s">
        <v>240</v>
      </c>
      <c r="DX40" s="713"/>
      <c r="DY40" s="713"/>
      <c r="DZ40" s="713"/>
      <c r="EA40" s="713"/>
      <c r="EB40" s="713"/>
      <c r="EC40" s="714"/>
    </row>
    <row r="41" spans="2:133" ht="11.25" customHeight="1" x14ac:dyDescent="0.15">
      <c r="AQ41" s="766" t="s">
        <v>349</v>
      </c>
      <c r="AR41" s="767"/>
      <c r="AS41" s="767"/>
      <c r="AT41" s="767"/>
      <c r="AU41" s="767"/>
      <c r="AV41" s="767"/>
      <c r="AW41" s="767"/>
      <c r="AX41" s="767"/>
      <c r="AY41" s="768"/>
      <c r="AZ41" s="759">
        <v>101486</v>
      </c>
      <c r="BA41" s="760"/>
      <c r="BB41" s="760"/>
      <c r="BC41" s="760"/>
      <c r="BD41" s="749"/>
      <c r="BE41" s="749"/>
      <c r="BF41" s="751"/>
      <c r="BG41" s="772"/>
      <c r="BH41" s="773"/>
      <c r="BI41" s="773"/>
      <c r="BJ41" s="773"/>
      <c r="BK41" s="773"/>
      <c r="BL41" s="236"/>
      <c r="BM41" s="704" t="s">
        <v>350</v>
      </c>
      <c r="BN41" s="704"/>
      <c r="BO41" s="704"/>
      <c r="BP41" s="704"/>
      <c r="BQ41" s="704"/>
      <c r="BR41" s="704"/>
      <c r="BS41" s="704"/>
      <c r="BT41" s="704"/>
      <c r="BU41" s="705"/>
      <c r="BV41" s="759">
        <v>321</v>
      </c>
      <c r="BW41" s="760"/>
      <c r="BX41" s="760"/>
      <c r="BY41" s="760"/>
      <c r="BZ41" s="760"/>
      <c r="CA41" s="760"/>
      <c r="CB41" s="769"/>
      <c r="CD41" s="694" t="s">
        <v>351</v>
      </c>
      <c r="CE41" s="695"/>
      <c r="CF41" s="695"/>
      <c r="CG41" s="695"/>
      <c r="CH41" s="695"/>
      <c r="CI41" s="695"/>
      <c r="CJ41" s="695"/>
      <c r="CK41" s="695"/>
      <c r="CL41" s="695"/>
      <c r="CM41" s="695"/>
      <c r="CN41" s="695"/>
      <c r="CO41" s="695"/>
      <c r="CP41" s="695"/>
      <c r="CQ41" s="696"/>
      <c r="CR41" s="679" t="s">
        <v>228</v>
      </c>
      <c r="CS41" s="715"/>
      <c r="CT41" s="715"/>
      <c r="CU41" s="715"/>
      <c r="CV41" s="715"/>
      <c r="CW41" s="715"/>
      <c r="CX41" s="715"/>
      <c r="CY41" s="716"/>
      <c r="CZ41" s="684" t="s">
        <v>146</v>
      </c>
      <c r="DA41" s="713"/>
      <c r="DB41" s="713"/>
      <c r="DC41" s="717"/>
      <c r="DD41" s="688" t="s">
        <v>228</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353</v>
      </c>
      <c r="CE42" s="677"/>
      <c r="CF42" s="677"/>
      <c r="CG42" s="677"/>
      <c r="CH42" s="677"/>
      <c r="CI42" s="677"/>
      <c r="CJ42" s="677"/>
      <c r="CK42" s="677"/>
      <c r="CL42" s="677"/>
      <c r="CM42" s="677"/>
      <c r="CN42" s="677"/>
      <c r="CO42" s="677"/>
      <c r="CP42" s="677"/>
      <c r="CQ42" s="678"/>
      <c r="CR42" s="679">
        <v>324365</v>
      </c>
      <c r="CS42" s="680"/>
      <c r="CT42" s="680"/>
      <c r="CU42" s="680"/>
      <c r="CV42" s="680"/>
      <c r="CW42" s="680"/>
      <c r="CX42" s="680"/>
      <c r="CY42" s="681"/>
      <c r="CZ42" s="684">
        <v>14</v>
      </c>
      <c r="DA42" s="685"/>
      <c r="DB42" s="685"/>
      <c r="DC42" s="780"/>
      <c r="DD42" s="688">
        <v>108560</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355</v>
      </c>
      <c r="CE43" s="677"/>
      <c r="CF43" s="677"/>
      <c r="CG43" s="677"/>
      <c r="CH43" s="677"/>
      <c r="CI43" s="677"/>
      <c r="CJ43" s="677"/>
      <c r="CK43" s="677"/>
      <c r="CL43" s="677"/>
      <c r="CM43" s="677"/>
      <c r="CN43" s="677"/>
      <c r="CO43" s="677"/>
      <c r="CP43" s="677"/>
      <c r="CQ43" s="678"/>
      <c r="CR43" s="679">
        <v>13643</v>
      </c>
      <c r="CS43" s="715"/>
      <c r="CT43" s="715"/>
      <c r="CU43" s="715"/>
      <c r="CV43" s="715"/>
      <c r="CW43" s="715"/>
      <c r="CX43" s="715"/>
      <c r="CY43" s="716"/>
      <c r="CZ43" s="684">
        <v>0.6</v>
      </c>
      <c r="DA43" s="713"/>
      <c r="DB43" s="713"/>
      <c r="DC43" s="717"/>
      <c r="DD43" s="688">
        <v>13643</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356</v>
      </c>
      <c r="CD44" s="791" t="s">
        <v>307</v>
      </c>
      <c r="CE44" s="792"/>
      <c r="CF44" s="676" t="s">
        <v>357</v>
      </c>
      <c r="CG44" s="677"/>
      <c r="CH44" s="677"/>
      <c r="CI44" s="677"/>
      <c r="CJ44" s="677"/>
      <c r="CK44" s="677"/>
      <c r="CL44" s="677"/>
      <c r="CM44" s="677"/>
      <c r="CN44" s="677"/>
      <c r="CO44" s="677"/>
      <c r="CP44" s="677"/>
      <c r="CQ44" s="678"/>
      <c r="CR44" s="679">
        <v>323065</v>
      </c>
      <c r="CS44" s="680"/>
      <c r="CT44" s="680"/>
      <c r="CU44" s="680"/>
      <c r="CV44" s="680"/>
      <c r="CW44" s="680"/>
      <c r="CX44" s="680"/>
      <c r="CY44" s="681"/>
      <c r="CZ44" s="684">
        <v>13.9</v>
      </c>
      <c r="DA44" s="685"/>
      <c r="DB44" s="685"/>
      <c r="DC44" s="780"/>
      <c r="DD44" s="688">
        <v>107460</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358</v>
      </c>
      <c r="CG45" s="677"/>
      <c r="CH45" s="677"/>
      <c r="CI45" s="677"/>
      <c r="CJ45" s="677"/>
      <c r="CK45" s="677"/>
      <c r="CL45" s="677"/>
      <c r="CM45" s="677"/>
      <c r="CN45" s="677"/>
      <c r="CO45" s="677"/>
      <c r="CP45" s="677"/>
      <c r="CQ45" s="678"/>
      <c r="CR45" s="679">
        <v>85128</v>
      </c>
      <c r="CS45" s="715"/>
      <c r="CT45" s="715"/>
      <c r="CU45" s="715"/>
      <c r="CV45" s="715"/>
      <c r="CW45" s="715"/>
      <c r="CX45" s="715"/>
      <c r="CY45" s="716"/>
      <c r="CZ45" s="684">
        <v>3.7</v>
      </c>
      <c r="DA45" s="713"/>
      <c r="DB45" s="713"/>
      <c r="DC45" s="717"/>
      <c r="DD45" s="688">
        <v>7104</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359</v>
      </c>
      <c r="CG46" s="677"/>
      <c r="CH46" s="677"/>
      <c r="CI46" s="677"/>
      <c r="CJ46" s="677"/>
      <c r="CK46" s="677"/>
      <c r="CL46" s="677"/>
      <c r="CM46" s="677"/>
      <c r="CN46" s="677"/>
      <c r="CO46" s="677"/>
      <c r="CP46" s="677"/>
      <c r="CQ46" s="678"/>
      <c r="CR46" s="679">
        <v>224207</v>
      </c>
      <c r="CS46" s="680"/>
      <c r="CT46" s="680"/>
      <c r="CU46" s="680"/>
      <c r="CV46" s="680"/>
      <c r="CW46" s="680"/>
      <c r="CX46" s="680"/>
      <c r="CY46" s="681"/>
      <c r="CZ46" s="684">
        <v>9.6999999999999993</v>
      </c>
      <c r="DA46" s="685"/>
      <c r="DB46" s="685"/>
      <c r="DC46" s="780"/>
      <c r="DD46" s="688">
        <v>98526</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360</v>
      </c>
      <c r="CG47" s="677"/>
      <c r="CH47" s="677"/>
      <c r="CI47" s="677"/>
      <c r="CJ47" s="677"/>
      <c r="CK47" s="677"/>
      <c r="CL47" s="677"/>
      <c r="CM47" s="677"/>
      <c r="CN47" s="677"/>
      <c r="CO47" s="677"/>
      <c r="CP47" s="677"/>
      <c r="CQ47" s="678"/>
      <c r="CR47" s="679">
        <v>1300</v>
      </c>
      <c r="CS47" s="715"/>
      <c r="CT47" s="715"/>
      <c r="CU47" s="715"/>
      <c r="CV47" s="715"/>
      <c r="CW47" s="715"/>
      <c r="CX47" s="715"/>
      <c r="CY47" s="716"/>
      <c r="CZ47" s="684">
        <v>0.1</v>
      </c>
      <c r="DA47" s="713"/>
      <c r="DB47" s="713"/>
      <c r="DC47" s="717"/>
      <c r="DD47" s="688">
        <v>1100</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361</v>
      </c>
      <c r="CG48" s="677"/>
      <c r="CH48" s="677"/>
      <c r="CI48" s="677"/>
      <c r="CJ48" s="677"/>
      <c r="CK48" s="677"/>
      <c r="CL48" s="677"/>
      <c r="CM48" s="677"/>
      <c r="CN48" s="677"/>
      <c r="CO48" s="677"/>
      <c r="CP48" s="677"/>
      <c r="CQ48" s="678"/>
      <c r="CR48" s="679" t="s">
        <v>146</v>
      </c>
      <c r="CS48" s="680"/>
      <c r="CT48" s="680"/>
      <c r="CU48" s="680"/>
      <c r="CV48" s="680"/>
      <c r="CW48" s="680"/>
      <c r="CX48" s="680"/>
      <c r="CY48" s="681"/>
      <c r="CZ48" s="684" t="s">
        <v>240</v>
      </c>
      <c r="DA48" s="685"/>
      <c r="DB48" s="685"/>
      <c r="DC48" s="780"/>
      <c r="DD48" s="688" t="s">
        <v>228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362</v>
      </c>
      <c r="CE49" s="725"/>
      <c r="CF49" s="725"/>
      <c r="CG49" s="725"/>
      <c r="CH49" s="725"/>
      <c r="CI49" s="725"/>
      <c r="CJ49" s="725"/>
      <c r="CK49" s="725"/>
      <c r="CL49" s="725"/>
      <c r="CM49" s="725"/>
      <c r="CN49" s="725"/>
      <c r="CO49" s="725"/>
      <c r="CP49" s="725"/>
      <c r="CQ49" s="726"/>
      <c r="CR49" s="759">
        <v>2318456</v>
      </c>
      <c r="CS49" s="749"/>
      <c r="CT49" s="749"/>
      <c r="CU49" s="749"/>
      <c r="CV49" s="749"/>
      <c r="CW49" s="749"/>
      <c r="CX49" s="749"/>
      <c r="CY49" s="781"/>
      <c r="CZ49" s="764">
        <v>100</v>
      </c>
      <c r="DA49" s="782"/>
      <c r="DB49" s="782"/>
      <c r="DC49" s="783"/>
      <c r="DD49" s="784">
        <v>1708028</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GFWIMzkFyGQdMEvNF4UQU0HHKuaBg00ZNTNtSisuMNL1BB8XPlF0NdTiG6s/rTAwy8nvU4D8Yy7qvCAukIzv/Q==" saltValue="m7erSpXJ0hG4xoz6kpGZZ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A33" sqref="AA33:AE33"/>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364</v>
      </c>
      <c r="DK2" s="827"/>
      <c r="DL2" s="827"/>
      <c r="DM2" s="827"/>
      <c r="DN2" s="827"/>
      <c r="DO2" s="828"/>
      <c r="DP2" s="249"/>
      <c r="DQ2" s="826" t="s">
        <v>365</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366</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368</v>
      </c>
      <c r="B5" s="821"/>
      <c r="C5" s="821"/>
      <c r="D5" s="821"/>
      <c r="E5" s="821"/>
      <c r="F5" s="821"/>
      <c r="G5" s="821"/>
      <c r="H5" s="821"/>
      <c r="I5" s="821"/>
      <c r="J5" s="821"/>
      <c r="K5" s="821"/>
      <c r="L5" s="821"/>
      <c r="M5" s="821"/>
      <c r="N5" s="821"/>
      <c r="O5" s="821"/>
      <c r="P5" s="822"/>
      <c r="Q5" s="797" t="s">
        <v>369</v>
      </c>
      <c r="R5" s="798"/>
      <c r="S5" s="798"/>
      <c r="T5" s="798"/>
      <c r="U5" s="799"/>
      <c r="V5" s="797" t="s">
        <v>370</v>
      </c>
      <c r="W5" s="798"/>
      <c r="X5" s="798"/>
      <c r="Y5" s="798"/>
      <c r="Z5" s="799"/>
      <c r="AA5" s="797" t="s">
        <v>371</v>
      </c>
      <c r="AB5" s="798"/>
      <c r="AC5" s="798"/>
      <c r="AD5" s="798"/>
      <c r="AE5" s="798"/>
      <c r="AF5" s="830" t="s">
        <v>372</v>
      </c>
      <c r="AG5" s="798"/>
      <c r="AH5" s="798"/>
      <c r="AI5" s="798"/>
      <c r="AJ5" s="809"/>
      <c r="AK5" s="798" t="s">
        <v>373</v>
      </c>
      <c r="AL5" s="798"/>
      <c r="AM5" s="798"/>
      <c r="AN5" s="798"/>
      <c r="AO5" s="799"/>
      <c r="AP5" s="797" t="s">
        <v>374</v>
      </c>
      <c r="AQ5" s="798"/>
      <c r="AR5" s="798"/>
      <c r="AS5" s="798"/>
      <c r="AT5" s="799"/>
      <c r="AU5" s="797" t="s">
        <v>375</v>
      </c>
      <c r="AV5" s="798"/>
      <c r="AW5" s="798"/>
      <c r="AX5" s="798"/>
      <c r="AY5" s="809"/>
      <c r="AZ5" s="256"/>
      <c r="BA5" s="256"/>
      <c r="BB5" s="256"/>
      <c r="BC5" s="256"/>
      <c r="BD5" s="256"/>
      <c r="BE5" s="257"/>
      <c r="BF5" s="257"/>
      <c r="BG5" s="257"/>
      <c r="BH5" s="257"/>
      <c r="BI5" s="257"/>
      <c r="BJ5" s="257"/>
      <c r="BK5" s="257"/>
      <c r="BL5" s="257"/>
      <c r="BM5" s="257"/>
      <c r="BN5" s="257"/>
      <c r="BO5" s="257"/>
      <c r="BP5" s="257"/>
      <c r="BQ5" s="820" t="s">
        <v>376</v>
      </c>
      <c r="BR5" s="821"/>
      <c r="BS5" s="821"/>
      <c r="BT5" s="821"/>
      <c r="BU5" s="821"/>
      <c r="BV5" s="821"/>
      <c r="BW5" s="821"/>
      <c r="BX5" s="821"/>
      <c r="BY5" s="821"/>
      <c r="BZ5" s="821"/>
      <c r="CA5" s="821"/>
      <c r="CB5" s="821"/>
      <c r="CC5" s="821"/>
      <c r="CD5" s="821"/>
      <c r="CE5" s="821"/>
      <c r="CF5" s="821"/>
      <c r="CG5" s="822"/>
      <c r="CH5" s="797" t="s">
        <v>377</v>
      </c>
      <c r="CI5" s="798"/>
      <c r="CJ5" s="798"/>
      <c r="CK5" s="798"/>
      <c r="CL5" s="799"/>
      <c r="CM5" s="797" t="s">
        <v>378</v>
      </c>
      <c r="CN5" s="798"/>
      <c r="CO5" s="798"/>
      <c r="CP5" s="798"/>
      <c r="CQ5" s="799"/>
      <c r="CR5" s="797" t="s">
        <v>379</v>
      </c>
      <c r="CS5" s="798"/>
      <c r="CT5" s="798"/>
      <c r="CU5" s="798"/>
      <c r="CV5" s="799"/>
      <c r="CW5" s="797" t="s">
        <v>380</v>
      </c>
      <c r="CX5" s="798"/>
      <c r="CY5" s="798"/>
      <c r="CZ5" s="798"/>
      <c r="DA5" s="799"/>
      <c r="DB5" s="797" t="s">
        <v>381</v>
      </c>
      <c r="DC5" s="798"/>
      <c r="DD5" s="798"/>
      <c r="DE5" s="798"/>
      <c r="DF5" s="799"/>
      <c r="DG5" s="803" t="s">
        <v>382</v>
      </c>
      <c r="DH5" s="804"/>
      <c r="DI5" s="804"/>
      <c r="DJ5" s="804"/>
      <c r="DK5" s="805"/>
      <c r="DL5" s="803" t="s">
        <v>383</v>
      </c>
      <c r="DM5" s="804"/>
      <c r="DN5" s="804"/>
      <c r="DO5" s="804"/>
      <c r="DP5" s="805"/>
      <c r="DQ5" s="797" t="s">
        <v>384</v>
      </c>
      <c r="DR5" s="798"/>
      <c r="DS5" s="798"/>
      <c r="DT5" s="798"/>
      <c r="DU5" s="799"/>
      <c r="DV5" s="797" t="s">
        <v>375</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385</v>
      </c>
      <c r="C7" s="812"/>
      <c r="D7" s="812"/>
      <c r="E7" s="812"/>
      <c r="F7" s="812"/>
      <c r="G7" s="812"/>
      <c r="H7" s="812"/>
      <c r="I7" s="812"/>
      <c r="J7" s="812"/>
      <c r="K7" s="812"/>
      <c r="L7" s="812"/>
      <c r="M7" s="812"/>
      <c r="N7" s="812"/>
      <c r="O7" s="812"/>
      <c r="P7" s="813"/>
      <c r="Q7" s="814">
        <v>2392</v>
      </c>
      <c r="R7" s="815"/>
      <c r="S7" s="815"/>
      <c r="T7" s="815"/>
      <c r="U7" s="815"/>
      <c r="V7" s="815">
        <v>2318</v>
      </c>
      <c r="W7" s="815"/>
      <c r="X7" s="815"/>
      <c r="Y7" s="815"/>
      <c r="Z7" s="815"/>
      <c r="AA7" s="815">
        <f>+Q7-V7</f>
        <v>74</v>
      </c>
      <c r="AB7" s="815"/>
      <c r="AC7" s="815"/>
      <c r="AD7" s="815"/>
      <c r="AE7" s="816"/>
      <c r="AF7" s="817">
        <v>61</v>
      </c>
      <c r="AG7" s="818"/>
      <c r="AH7" s="818"/>
      <c r="AI7" s="818"/>
      <c r="AJ7" s="819"/>
      <c r="AK7" s="854">
        <v>144</v>
      </c>
      <c r="AL7" s="855"/>
      <c r="AM7" s="855"/>
      <c r="AN7" s="855"/>
      <c r="AO7" s="855"/>
      <c r="AP7" s="855">
        <v>1337</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585</v>
      </c>
      <c r="BT7" s="859"/>
      <c r="BU7" s="859"/>
      <c r="BV7" s="859"/>
      <c r="BW7" s="859"/>
      <c r="BX7" s="859"/>
      <c r="BY7" s="859"/>
      <c r="BZ7" s="859"/>
      <c r="CA7" s="859"/>
      <c r="CB7" s="859"/>
      <c r="CC7" s="859"/>
      <c r="CD7" s="859"/>
      <c r="CE7" s="859"/>
      <c r="CF7" s="859"/>
      <c r="CG7" s="860"/>
      <c r="CH7" s="851">
        <v>-9</v>
      </c>
      <c r="CI7" s="852"/>
      <c r="CJ7" s="852"/>
      <c r="CK7" s="852"/>
      <c r="CL7" s="853"/>
      <c r="CM7" s="851">
        <v>28</v>
      </c>
      <c r="CN7" s="852"/>
      <c r="CO7" s="852"/>
      <c r="CP7" s="852"/>
      <c r="CQ7" s="853"/>
      <c r="CR7" s="851">
        <v>128</v>
      </c>
      <c r="CS7" s="852"/>
      <c r="CT7" s="852"/>
      <c r="CU7" s="852"/>
      <c r="CV7" s="853"/>
      <c r="CW7" s="851" t="s">
        <v>603</v>
      </c>
      <c r="CX7" s="852"/>
      <c r="CY7" s="852"/>
      <c r="CZ7" s="852"/>
      <c r="DA7" s="853"/>
      <c r="DB7" s="851" t="s">
        <v>603</v>
      </c>
      <c r="DC7" s="852"/>
      <c r="DD7" s="852"/>
      <c r="DE7" s="852"/>
      <c r="DF7" s="853"/>
      <c r="DG7" s="851" t="s">
        <v>603</v>
      </c>
      <c r="DH7" s="852"/>
      <c r="DI7" s="852"/>
      <c r="DJ7" s="852"/>
      <c r="DK7" s="853"/>
      <c r="DL7" s="851" t="s">
        <v>583</v>
      </c>
      <c r="DM7" s="852"/>
      <c r="DN7" s="852"/>
      <c r="DO7" s="852"/>
      <c r="DP7" s="853"/>
      <c r="DQ7" s="851" t="s">
        <v>583</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586</v>
      </c>
      <c r="BT8" s="849"/>
      <c r="BU8" s="849"/>
      <c r="BV8" s="849"/>
      <c r="BW8" s="849"/>
      <c r="BX8" s="849"/>
      <c r="BY8" s="849"/>
      <c r="BZ8" s="849"/>
      <c r="CA8" s="849"/>
      <c r="CB8" s="849"/>
      <c r="CC8" s="849"/>
      <c r="CD8" s="849"/>
      <c r="CE8" s="849"/>
      <c r="CF8" s="849"/>
      <c r="CG8" s="850"/>
      <c r="CH8" s="861">
        <v>-150</v>
      </c>
      <c r="CI8" s="862"/>
      <c r="CJ8" s="862"/>
      <c r="CK8" s="862"/>
      <c r="CL8" s="863"/>
      <c r="CM8" s="861">
        <v>53</v>
      </c>
      <c r="CN8" s="862"/>
      <c r="CO8" s="862"/>
      <c r="CP8" s="862"/>
      <c r="CQ8" s="863"/>
      <c r="CR8" s="861">
        <v>2</v>
      </c>
      <c r="CS8" s="862"/>
      <c r="CT8" s="862"/>
      <c r="CU8" s="862"/>
      <c r="CV8" s="863"/>
      <c r="CW8" s="867">
        <v>24</v>
      </c>
      <c r="CX8" s="868"/>
      <c r="CY8" s="868"/>
      <c r="CZ8" s="868"/>
      <c r="DA8" s="869"/>
      <c r="DB8" s="861" t="s">
        <v>603</v>
      </c>
      <c r="DC8" s="862"/>
      <c r="DD8" s="862"/>
      <c r="DE8" s="862"/>
      <c r="DF8" s="863"/>
      <c r="DG8" s="861" t="s">
        <v>603</v>
      </c>
      <c r="DH8" s="862"/>
      <c r="DI8" s="862"/>
      <c r="DJ8" s="862"/>
      <c r="DK8" s="863"/>
      <c r="DL8" s="861" t="s">
        <v>582</v>
      </c>
      <c r="DM8" s="862"/>
      <c r="DN8" s="862"/>
      <c r="DO8" s="862"/>
      <c r="DP8" s="863"/>
      <c r="DQ8" s="861" t="s">
        <v>582</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70"/>
      <c r="R22" s="871"/>
      <c r="S22" s="871"/>
      <c r="T22" s="871"/>
      <c r="U22" s="871"/>
      <c r="V22" s="871"/>
      <c r="W22" s="871"/>
      <c r="X22" s="871"/>
      <c r="Y22" s="871"/>
      <c r="Z22" s="871"/>
      <c r="AA22" s="871"/>
      <c r="AB22" s="871"/>
      <c r="AC22" s="871"/>
      <c r="AD22" s="871"/>
      <c r="AE22" s="872"/>
      <c r="AF22" s="841"/>
      <c r="AG22" s="842"/>
      <c r="AH22" s="842"/>
      <c r="AI22" s="842"/>
      <c r="AJ22" s="843"/>
      <c r="AK22" s="885"/>
      <c r="AL22" s="886"/>
      <c r="AM22" s="886"/>
      <c r="AN22" s="886"/>
      <c r="AO22" s="886"/>
      <c r="AP22" s="886"/>
      <c r="AQ22" s="886"/>
      <c r="AR22" s="886"/>
      <c r="AS22" s="886"/>
      <c r="AT22" s="886"/>
      <c r="AU22" s="887"/>
      <c r="AV22" s="887"/>
      <c r="AW22" s="887"/>
      <c r="AX22" s="887"/>
      <c r="AY22" s="888"/>
      <c r="AZ22" s="889" t="s">
        <v>386</v>
      </c>
      <c r="BA22" s="889"/>
      <c r="BB22" s="889"/>
      <c r="BC22" s="889"/>
      <c r="BD22" s="890"/>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387</v>
      </c>
      <c r="B23" s="873" t="s">
        <v>388</v>
      </c>
      <c r="C23" s="874"/>
      <c r="D23" s="874"/>
      <c r="E23" s="874"/>
      <c r="F23" s="874"/>
      <c r="G23" s="874"/>
      <c r="H23" s="874"/>
      <c r="I23" s="874"/>
      <c r="J23" s="874"/>
      <c r="K23" s="874"/>
      <c r="L23" s="874"/>
      <c r="M23" s="874"/>
      <c r="N23" s="874"/>
      <c r="O23" s="874"/>
      <c r="P23" s="875"/>
      <c r="Q23" s="876">
        <f>+SUM(Q7:U22)</f>
        <v>2392</v>
      </c>
      <c r="R23" s="877"/>
      <c r="S23" s="877"/>
      <c r="T23" s="877"/>
      <c r="U23" s="877"/>
      <c r="V23" s="876">
        <f>+SUM(V7:Z22)</f>
        <v>2318</v>
      </c>
      <c r="W23" s="877"/>
      <c r="X23" s="877"/>
      <c r="Y23" s="877"/>
      <c r="Z23" s="877"/>
      <c r="AA23" s="877">
        <f>+SUM(AA7:AE22)</f>
        <v>74</v>
      </c>
      <c r="AB23" s="877"/>
      <c r="AC23" s="877"/>
      <c r="AD23" s="877"/>
      <c r="AE23" s="878"/>
      <c r="AF23" s="879">
        <v>61</v>
      </c>
      <c r="AG23" s="877"/>
      <c r="AH23" s="877"/>
      <c r="AI23" s="877"/>
      <c r="AJ23" s="880"/>
      <c r="AK23" s="881"/>
      <c r="AL23" s="882"/>
      <c r="AM23" s="882"/>
      <c r="AN23" s="882"/>
      <c r="AO23" s="882"/>
      <c r="AP23" s="877">
        <f>+SUM(AP7:AT22)</f>
        <v>1337</v>
      </c>
      <c r="AQ23" s="877"/>
      <c r="AR23" s="877"/>
      <c r="AS23" s="877"/>
      <c r="AT23" s="877"/>
      <c r="AU23" s="883"/>
      <c r="AV23" s="883"/>
      <c r="AW23" s="883"/>
      <c r="AX23" s="883"/>
      <c r="AY23" s="884"/>
      <c r="AZ23" s="892" t="s">
        <v>389</v>
      </c>
      <c r="BA23" s="893"/>
      <c r="BB23" s="893"/>
      <c r="BC23" s="893"/>
      <c r="BD23" s="894"/>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91" t="s">
        <v>390</v>
      </c>
      <c r="B24" s="891"/>
      <c r="C24" s="891"/>
      <c r="D24" s="891"/>
      <c r="E24" s="891"/>
      <c r="F24" s="891"/>
      <c r="G24" s="891"/>
      <c r="H24" s="891"/>
      <c r="I24" s="891"/>
      <c r="J24" s="891"/>
      <c r="K24" s="891"/>
      <c r="L24" s="891"/>
      <c r="M24" s="891"/>
      <c r="N24" s="891"/>
      <c r="O24" s="891"/>
      <c r="P24" s="891"/>
      <c r="Q24" s="891"/>
      <c r="R24" s="891"/>
      <c r="S24" s="891"/>
      <c r="T24" s="891"/>
      <c r="U24" s="891"/>
      <c r="V24" s="891"/>
      <c r="W24" s="891"/>
      <c r="X24" s="891"/>
      <c r="Y24" s="891"/>
      <c r="Z24" s="891"/>
      <c r="AA24" s="891"/>
      <c r="AB24" s="891"/>
      <c r="AC24" s="891"/>
      <c r="AD24" s="891"/>
      <c r="AE24" s="891"/>
      <c r="AF24" s="891"/>
      <c r="AG24" s="891"/>
      <c r="AH24" s="891"/>
      <c r="AI24" s="891"/>
      <c r="AJ24" s="891"/>
      <c r="AK24" s="891"/>
      <c r="AL24" s="891"/>
      <c r="AM24" s="891"/>
      <c r="AN24" s="891"/>
      <c r="AO24" s="891"/>
      <c r="AP24" s="891"/>
      <c r="AQ24" s="891"/>
      <c r="AR24" s="891"/>
      <c r="AS24" s="891"/>
      <c r="AT24" s="891"/>
      <c r="AU24" s="891"/>
      <c r="AV24" s="891"/>
      <c r="AW24" s="891"/>
      <c r="AX24" s="891"/>
      <c r="AY24" s="891"/>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391</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368</v>
      </c>
      <c r="B26" s="821"/>
      <c r="C26" s="821"/>
      <c r="D26" s="821"/>
      <c r="E26" s="821"/>
      <c r="F26" s="821"/>
      <c r="G26" s="821"/>
      <c r="H26" s="821"/>
      <c r="I26" s="821"/>
      <c r="J26" s="821"/>
      <c r="K26" s="821"/>
      <c r="L26" s="821"/>
      <c r="M26" s="821"/>
      <c r="N26" s="821"/>
      <c r="O26" s="821"/>
      <c r="P26" s="822"/>
      <c r="Q26" s="797" t="s">
        <v>392</v>
      </c>
      <c r="R26" s="798"/>
      <c r="S26" s="798"/>
      <c r="T26" s="798"/>
      <c r="U26" s="799"/>
      <c r="V26" s="797" t="s">
        <v>393</v>
      </c>
      <c r="W26" s="798"/>
      <c r="X26" s="798"/>
      <c r="Y26" s="798"/>
      <c r="Z26" s="799"/>
      <c r="AA26" s="797" t="s">
        <v>394</v>
      </c>
      <c r="AB26" s="798"/>
      <c r="AC26" s="798"/>
      <c r="AD26" s="798"/>
      <c r="AE26" s="798"/>
      <c r="AF26" s="895" t="s">
        <v>395</v>
      </c>
      <c r="AG26" s="896"/>
      <c r="AH26" s="896"/>
      <c r="AI26" s="896"/>
      <c r="AJ26" s="897"/>
      <c r="AK26" s="798" t="s">
        <v>396</v>
      </c>
      <c r="AL26" s="798"/>
      <c r="AM26" s="798"/>
      <c r="AN26" s="798"/>
      <c r="AO26" s="799"/>
      <c r="AP26" s="797" t="s">
        <v>397</v>
      </c>
      <c r="AQ26" s="798"/>
      <c r="AR26" s="798"/>
      <c r="AS26" s="798"/>
      <c r="AT26" s="799"/>
      <c r="AU26" s="797" t="s">
        <v>398</v>
      </c>
      <c r="AV26" s="798"/>
      <c r="AW26" s="798"/>
      <c r="AX26" s="798"/>
      <c r="AY26" s="799"/>
      <c r="AZ26" s="797" t="s">
        <v>399</v>
      </c>
      <c r="BA26" s="798"/>
      <c r="BB26" s="798"/>
      <c r="BC26" s="798"/>
      <c r="BD26" s="799"/>
      <c r="BE26" s="797" t="s">
        <v>375</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8"/>
      <c r="AG27" s="899"/>
      <c r="AH27" s="899"/>
      <c r="AI27" s="899"/>
      <c r="AJ27" s="900"/>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604</v>
      </c>
      <c r="C28" s="812"/>
      <c r="D28" s="812"/>
      <c r="E28" s="812"/>
      <c r="F28" s="812"/>
      <c r="G28" s="812"/>
      <c r="H28" s="812"/>
      <c r="I28" s="812"/>
      <c r="J28" s="812"/>
      <c r="K28" s="812"/>
      <c r="L28" s="812"/>
      <c r="M28" s="812"/>
      <c r="N28" s="812"/>
      <c r="O28" s="812"/>
      <c r="P28" s="813"/>
      <c r="Q28" s="905">
        <v>350</v>
      </c>
      <c r="R28" s="906"/>
      <c r="S28" s="906"/>
      <c r="T28" s="906"/>
      <c r="U28" s="906"/>
      <c r="V28" s="906">
        <v>338</v>
      </c>
      <c r="W28" s="906"/>
      <c r="X28" s="906"/>
      <c r="Y28" s="906"/>
      <c r="Z28" s="906"/>
      <c r="AA28" s="907">
        <f>+Q28-V28</f>
        <v>12</v>
      </c>
      <c r="AB28" s="907"/>
      <c r="AC28" s="907"/>
      <c r="AD28" s="907"/>
      <c r="AE28" s="908"/>
      <c r="AF28" s="909">
        <v>12</v>
      </c>
      <c r="AG28" s="907"/>
      <c r="AH28" s="907"/>
      <c r="AI28" s="907"/>
      <c r="AJ28" s="910"/>
      <c r="AK28" s="911">
        <v>31</v>
      </c>
      <c r="AL28" s="901"/>
      <c r="AM28" s="901"/>
      <c r="AN28" s="901"/>
      <c r="AO28" s="901"/>
      <c r="AP28" s="901" t="s">
        <v>583</v>
      </c>
      <c r="AQ28" s="901"/>
      <c r="AR28" s="901"/>
      <c r="AS28" s="901"/>
      <c r="AT28" s="901"/>
      <c r="AU28" s="901" t="s">
        <v>595</v>
      </c>
      <c r="AV28" s="901"/>
      <c r="AW28" s="901"/>
      <c r="AX28" s="901"/>
      <c r="AY28" s="901"/>
      <c r="AZ28" s="902" t="s">
        <v>581</v>
      </c>
      <c r="BA28" s="902"/>
      <c r="BB28" s="902"/>
      <c r="BC28" s="902"/>
      <c r="BD28" s="902"/>
      <c r="BE28" s="903"/>
      <c r="BF28" s="903"/>
      <c r="BG28" s="903"/>
      <c r="BH28" s="903"/>
      <c r="BI28" s="904"/>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605</v>
      </c>
      <c r="C29" s="836"/>
      <c r="D29" s="836"/>
      <c r="E29" s="836"/>
      <c r="F29" s="836"/>
      <c r="G29" s="836"/>
      <c r="H29" s="836"/>
      <c r="I29" s="836"/>
      <c r="J29" s="836"/>
      <c r="K29" s="836"/>
      <c r="L29" s="836"/>
      <c r="M29" s="836"/>
      <c r="N29" s="836"/>
      <c r="O29" s="836"/>
      <c r="P29" s="837"/>
      <c r="Q29" s="912">
        <v>337</v>
      </c>
      <c r="R29" s="913"/>
      <c r="S29" s="913"/>
      <c r="T29" s="913"/>
      <c r="U29" s="913"/>
      <c r="V29" s="913">
        <v>337</v>
      </c>
      <c r="W29" s="913"/>
      <c r="X29" s="913"/>
      <c r="Y29" s="913"/>
      <c r="Z29" s="913"/>
      <c r="AA29" s="839">
        <f>+Q29-V29</f>
        <v>0</v>
      </c>
      <c r="AB29" s="839"/>
      <c r="AC29" s="839"/>
      <c r="AD29" s="839"/>
      <c r="AE29" s="840"/>
      <c r="AF29" s="841" t="s">
        <v>400</v>
      </c>
      <c r="AG29" s="842"/>
      <c r="AH29" s="842"/>
      <c r="AI29" s="842"/>
      <c r="AJ29" s="843"/>
      <c r="AK29" s="916">
        <v>50</v>
      </c>
      <c r="AL29" s="917"/>
      <c r="AM29" s="917"/>
      <c r="AN29" s="917"/>
      <c r="AO29" s="917"/>
      <c r="AP29" s="917" t="s">
        <v>581</v>
      </c>
      <c r="AQ29" s="917"/>
      <c r="AR29" s="917"/>
      <c r="AS29" s="917"/>
      <c r="AT29" s="917"/>
      <c r="AU29" s="917" t="s">
        <v>596</v>
      </c>
      <c r="AV29" s="917"/>
      <c r="AW29" s="917"/>
      <c r="AX29" s="917"/>
      <c r="AY29" s="917"/>
      <c r="AZ29" s="918" t="s">
        <v>581</v>
      </c>
      <c r="BA29" s="918"/>
      <c r="BB29" s="918"/>
      <c r="BC29" s="918"/>
      <c r="BD29" s="918"/>
      <c r="BE29" s="914"/>
      <c r="BF29" s="914"/>
      <c r="BG29" s="914"/>
      <c r="BH29" s="914"/>
      <c r="BI29" s="915"/>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606</v>
      </c>
      <c r="C30" s="836"/>
      <c r="D30" s="836"/>
      <c r="E30" s="836"/>
      <c r="F30" s="836"/>
      <c r="G30" s="836"/>
      <c r="H30" s="836"/>
      <c r="I30" s="836"/>
      <c r="J30" s="836"/>
      <c r="K30" s="836"/>
      <c r="L30" s="836"/>
      <c r="M30" s="836"/>
      <c r="N30" s="836"/>
      <c r="O30" s="836"/>
      <c r="P30" s="837"/>
      <c r="Q30" s="912">
        <v>28</v>
      </c>
      <c r="R30" s="913"/>
      <c r="S30" s="913"/>
      <c r="T30" s="913"/>
      <c r="U30" s="913"/>
      <c r="V30" s="913">
        <v>26</v>
      </c>
      <c r="W30" s="913"/>
      <c r="X30" s="913"/>
      <c r="Y30" s="913"/>
      <c r="Z30" s="913"/>
      <c r="AA30" s="839">
        <f t="shared" ref="AA30:AA32" si="0">+Q30-V30</f>
        <v>2</v>
      </c>
      <c r="AB30" s="839"/>
      <c r="AC30" s="839"/>
      <c r="AD30" s="839"/>
      <c r="AE30" s="840"/>
      <c r="AF30" s="841" t="s">
        <v>401</v>
      </c>
      <c r="AG30" s="842"/>
      <c r="AH30" s="842"/>
      <c r="AI30" s="842"/>
      <c r="AJ30" s="843"/>
      <c r="AK30" s="916">
        <v>10</v>
      </c>
      <c r="AL30" s="917"/>
      <c r="AM30" s="917"/>
      <c r="AN30" s="917"/>
      <c r="AO30" s="917"/>
      <c r="AP30" s="917" t="s">
        <v>584</v>
      </c>
      <c r="AQ30" s="917"/>
      <c r="AR30" s="917"/>
      <c r="AS30" s="917"/>
      <c r="AT30" s="917"/>
      <c r="AU30" s="917" t="s">
        <v>597</v>
      </c>
      <c r="AV30" s="917"/>
      <c r="AW30" s="917"/>
      <c r="AX30" s="917"/>
      <c r="AY30" s="917"/>
      <c r="AZ30" s="918" t="s">
        <v>581</v>
      </c>
      <c r="BA30" s="918"/>
      <c r="BB30" s="918"/>
      <c r="BC30" s="918"/>
      <c r="BD30" s="918"/>
      <c r="BE30" s="914"/>
      <c r="BF30" s="914"/>
      <c r="BG30" s="914"/>
      <c r="BH30" s="914"/>
      <c r="BI30" s="915"/>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402</v>
      </c>
      <c r="C31" s="836"/>
      <c r="D31" s="836"/>
      <c r="E31" s="836"/>
      <c r="F31" s="836"/>
      <c r="G31" s="836"/>
      <c r="H31" s="836"/>
      <c r="I31" s="836"/>
      <c r="J31" s="836"/>
      <c r="K31" s="836"/>
      <c r="L31" s="836"/>
      <c r="M31" s="836"/>
      <c r="N31" s="836"/>
      <c r="O31" s="836"/>
      <c r="P31" s="837"/>
      <c r="Q31" s="838">
        <v>72</v>
      </c>
      <c r="R31" s="839"/>
      <c r="S31" s="839"/>
      <c r="T31" s="839"/>
      <c r="U31" s="839"/>
      <c r="V31" s="839">
        <v>72</v>
      </c>
      <c r="W31" s="839"/>
      <c r="X31" s="839"/>
      <c r="Y31" s="839"/>
      <c r="Z31" s="839"/>
      <c r="AA31" s="839">
        <f t="shared" si="0"/>
        <v>0</v>
      </c>
      <c r="AB31" s="839"/>
      <c r="AC31" s="839"/>
      <c r="AD31" s="839"/>
      <c r="AE31" s="840"/>
      <c r="AF31" s="841" t="s">
        <v>403</v>
      </c>
      <c r="AG31" s="842"/>
      <c r="AH31" s="842"/>
      <c r="AI31" s="842"/>
      <c r="AJ31" s="843"/>
      <c r="AK31" s="916">
        <v>29</v>
      </c>
      <c r="AL31" s="917"/>
      <c r="AM31" s="917"/>
      <c r="AN31" s="917"/>
      <c r="AO31" s="917"/>
      <c r="AP31" s="917">
        <v>201</v>
      </c>
      <c r="AQ31" s="917"/>
      <c r="AR31" s="917"/>
      <c r="AS31" s="917"/>
      <c r="AT31" s="917"/>
      <c r="AU31" s="917">
        <v>128</v>
      </c>
      <c r="AV31" s="917"/>
      <c r="AW31" s="917"/>
      <c r="AX31" s="917"/>
      <c r="AY31" s="917"/>
      <c r="AZ31" s="918" t="s">
        <v>581</v>
      </c>
      <c r="BA31" s="918"/>
      <c r="BB31" s="918"/>
      <c r="BC31" s="918"/>
      <c r="BD31" s="918"/>
      <c r="BE31" s="914" t="s">
        <v>404</v>
      </c>
      <c r="BF31" s="914"/>
      <c r="BG31" s="914"/>
      <c r="BH31" s="914"/>
      <c r="BI31" s="915"/>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405</v>
      </c>
      <c r="C32" s="836"/>
      <c r="D32" s="836"/>
      <c r="E32" s="836"/>
      <c r="F32" s="836"/>
      <c r="G32" s="836"/>
      <c r="H32" s="836"/>
      <c r="I32" s="836"/>
      <c r="J32" s="836"/>
      <c r="K32" s="836"/>
      <c r="L32" s="836"/>
      <c r="M32" s="836"/>
      <c r="N32" s="836"/>
      <c r="O32" s="836"/>
      <c r="P32" s="837"/>
      <c r="Q32" s="838">
        <v>150</v>
      </c>
      <c r="R32" s="839"/>
      <c r="S32" s="839"/>
      <c r="T32" s="839"/>
      <c r="U32" s="839"/>
      <c r="V32" s="839">
        <v>150</v>
      </c>
      <c r="W32" s="839"/>
      <c r="X32" s="839"/>
      <c r="Y32" s="839"/>
      <c r="Z32" s="839"/>
      <c r="AA32" s="839">
        <f t="shared" si="0"/>
        <v>0</v>
      </c>
      <c r="AB32" s="839"/>
      <c r="AC32" s="839"/>
      <c r="AD32" s="839"/>
      <c r="AE32" s="840"/>
      <c r="AF32" s="841" t="s">
        <v>401</v>
      </c>
      <c r="AG32" s="842"/>
      <c r="AH32" s="842"/>
      <c r="AI32" s="842"/>
      <c r="AJ32" s="843"/>
      <c r="AK32" s="916">
        <v>117</v>
      </c>
      <c r="AL32" s="917"/>
      <c r="AM32" s="917"/>
      <c r="AN32" s="917"/>
      <c r="AO32" s="917"/>
      <c r="AP32" s="917">
        <v>858</v>
      </c>
      <c r="AQ32" s="917"/>
      <c r="AR32" s="917"/>
      <c r="AS32" s="917"/>
      <c r="AT32" s="917"/>
      <c r="AU32" s="917">
        <v>321</v>
      </c>
      <c r="AV32" s="917"/>
      <c r="AW32" s="917"/>
      <c r="AX32" s="917"/>
      <c r="AY32" s="917"/>
      <c r="AZ32" s="918" t="s">
        <v>582</v>
      </c>
      <c r="BA32" s="918"/>
      <c r="BB32" s="918"/>
      <c r="BC32" s="918"/>
      <c r="BD32" s="918"/>
      <c r="BE32" s="914" t="s">
        <v>406</v>
      </c>
      <c r="BF32" s="914"/>
      <c r="BG32" s="914"/>
      <c r="BH32" s="914"/>
      <c r="BI32" s="915"/>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9"/>
      <c r="R50" s="920"/>
      <c r="S50" s="920"/>
      <c r="T50" s="920"/>
      <c r="U50" s="920"/>
      <c r="V50" s="920"/>
      <c r="W50" s="920"/>
      <c r="X50" s="920"/>
      <c r="Y50" s="920"/>
      <c r="Z50" s="920"/>
      <c r="AA50" s="920"/>
      <c r="AB50" s="920"/>
      <c r="AC50" s="920"/>
      <c r="AD50" s="920"/>
      <c r="AE50" s="921"/>
      <c r="AF50" s="841"/>
      <c r="AG50" s="842"/>
      <c r="AH50" s="842"/>
      <c r="AI50" s="842"/>
      <c r="AJ50" s="843"/>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9"/>
      <c r="R51" s="920"/>
      <c r="S51" s="920"/>
      <c r="T51" s="920"/>
      <c r="U51" s="920"/>
      <c r="V51" s="920"/>
      <c r="W51" s="920"/>
      <c r="X51" s="920"/>
      <c r="Y51" s="920"/>
      <c r="Z51" s="920"/>
      <c r="AA51" s="920"/>
      <c r="AB51" s="920"/>
      <c r="AC51" s="920"/>
      <c r="AD51" s="920"/>
      <c r="AE51" s="921"/>
      <c r="AF51" s="841"/>
      <c r="AG51" s="842"/>
      <c r="AH51" s="842"/>
      <c r="AI51" s="842"/>
      <c r="AJ51" s="843"/>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9"/>
      <c r="R52" s="920"/>
      <c r="S52" s="920"/>
      <c r="T52" s="920"/>
      <c r="U52" s="920"/>
      <c r="V52" s="920"/>
      <c r="W52" s="920"/>
      <c r="X52" s="920"/>
      <c r="Y52" s="920"/>
      <c r="Z52" s="920"/>
      <c r="AA52" s="920"/>
      <c r="AB52" s="920"/>
      <c r="AC52" s="920"/>
      <c r="AD52" s="920"/>
      <c r="AE52" s="921"/>
      <c r="AF52" s="841"/>
      <c r="AG52" s="842"/>
      <c r="AH52" s="842"/>
      <c r="AI52" s="842"/>
      <c r="AJ52" s="843"/>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9"/>
      <c r="R53" s="920"/>
      <c r="S53" s="920"/>
      <c r="T53" s="920"/>
      <c r="U53" s="920"/>
      <c r="V53" s="920"/>
      <c r="W53" s="920"/>
      <c r="X53" s="920"/>
      <c r="Y53" s="920"/>
      <c r="Z53" s="920"/>
      <c r="AA53" s="920"/>
      <c r="AB53" s="920"/>
      <c r="AC53" s="920"/>
      <c r="AD53" s="920"/>
      <c r="AE53" s="921"/>
      <c r="AF53" s="841"/>
      <c r="AG53" s="842"/>
      <c r="AH53" s="842"/>
      <c r="AI53" s="842"/>
      <c r="AJ53" s="843"/>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9"/>
      <c r="R54" s="920"/>
      <c r="S54" s="920"/>
      <c r="T54" s="920"/>
      <c r="U54" s="920"/>
      <c r="V54" s="920"/>
      <c r="W54" s="920"/>
      <c r="X54" s="920"/>
      <c r="Y54" s="920"/>
      <c r="Z54" s="920"/>
      <c r="AA54" s="920"/>
      <c r="AB54" s="920"/>
      <c r="AC54" s="920"/>
      <c r="AD54" s="920"/>
      <c r="AE54" s="921"/>
      <c r="AF54" s="841"/>
      <c r="AG54" s="842"/>
      <c r="AH54" s="842"/>
      <c r="AI54" s="842"/>
      <c r="AJ54" s="843"/>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9"/>
      <c r="R55" s="920"/>
      <c r="S55" s="920"/>
      <c r="T55" s="920"/>
      <c r="U55" s="920"/>
      <c r="V55" s="920"/>
      <c r="W55" s="920"/>
      <c r="X55" s="920"/>
      <c r="Y55" s="920"/>
      <c r="Z55" s="920"/>
      <c r="AA55" s="920"/>
      <c r="AB55" s="920"/>
      <c r="AC55" s="920"/>
      <c r="AD55" s="920"/>
      <c r="AE55" s="921"/>
      <c r="AF55" s="841"/>
      <c r="AG55" s="842"/>
      <c r="AH55" s="842"/>
      <c r="AI55" s="842"/>
      <c r="AJ55" s="843"/>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9"/>
      <c r="R56" s="920"/>
      <c r="S56" s="920"/>
      <c r="T56" s="920"/>
      <c r="U56" s="920"/>
      <c r="V56" s="920"/>
      <c r="W56" s="920"/>
      <c r="X56" s="920"/>
      <c r="Y56" s="920"/>
      <c r="Z56" s="920"/>
      <c r="AA56" s="920"/>
      <c r="AB56" s="920"/>
      <c r="AC56" s="920"/>
      <c r="AD56" s="920"/>
      <c r="AE56" s="921"/>
      <c r="AF56" s="841"/>
      <c r="AG56" s="842"/>
      <c r="AH56" s="842"/>
      <c r="AI56" s="842"/>
      <c r="AJ56" s="843"/>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9"/>
      <c r="R57" s="920"/>
      <c r="S57" s="920"/>
      <c r="T57" s="920"/>
      <c r="U57" s="920"/>
      <c r="V57" s="920"/>
      <c r="W57" s="920"/>
      <c r="X57" s="920"/>
      <c r="Y57" s="920"/>
      <c r="Z57" s="920"/>
      <c r="AA57" s="920"/>
      <c r="AB57" s="920"/>
      <c r="AC57" s="920"/>
      <c r="AD57" s="920"/>
      <c r="AE57" s="921"/>
      <c r="AF57" s="841"/>
      <c r="AG57" s="842"/>
      <c r="AH57" s="842"/>
      <c r="AI57" s="842"/>
      <c r="AJ57" s="843"/>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9"/>
      <c r="R58" s="920"/>
      <c r="S58" s="920"/>
      <c r="T58" s="920"/>
      <c r="U58" s="920"/>
      <c r="V58" s="920"/>
      <c r="W58" s="920"/>
      <c r="X58" s="920"/>
      <c r="Y58" s="920"/>
      <c r="Z58" s="920"/>
      <c r="AA58" s="920"/>
      <c r="AB58" s="920"/>
      <c r="AC58" s="920"/>
      <c r="AD58" s="920"/>
      <c r="AE58" s="921"/>
      <c r="AF58" s="841"/>
      <c r="AG58" s="842"/>
      <c r="AH58" s="842"/>
      <c r="AI58" s="842"/>
      <c r="AJ58" s="843"/>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9"/>
      <c r="R59" s="920"/>
      <c r="S59" s="920"/>
      <c r="T59" s="920"/>
      <c r="U59" s="920"/>
      <c r="V59" s="920"/>
      <c r="W59" s="920"/>
      <c r="X59" s="920"/>
      <c r="Y59" s="920"/>
      <c r="Z59" s="920"/>
      <c r="AA59" s="920"/>
      <c r="AB59" s="920"/>
      <c r="AC59" s="920"/>
      <c r="AD59" s="920"/>
      <c r="AE59" s="921"/>
      <c r="AF59" s="841"/>
      <c r="AG59" s="842"/>
      <c r="AH59" s="842"/>
      <c r="AI59" s="842"/>
      <c r="AJ59" s="843"/>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9"/>
      <c r="R60" s="920"/>
      <c r="S60" s="920"/>
      <c r="T60" s="920"/>
      <c r="U60" s="920"/>
      <c r="V60" s="920"/>
      <c r="W60" s="920"/>
      <c r="X60" s="920"/>
      <c r="Y60" s="920"/>
      <c r="Z60" s="920"/>
      <c r="AA60" s="920"/>
      <c r="AB60" s="920"/>
      <c r="AC60" s="920"/>
      <c r="AD60" s="920"/>
      <c r="AE60" s="921"/>
      <c r="AF60" s="841"/>
      <c r="AG60" s="842"/>
      <c r="AH60" s="842"/>
      <c r="AI60" s="842"/>
      <c r="AJ60" s="843"/>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9"/>
      <c r="R61" s="920"/>
      <c r="S61" s="920"/>
      <c r="T61" s="920"/>
      <c r="U61" s="920"/>
      <c r="V61" s="920"/>
      <c r="W61" s="920"/>
      <c r="X61" s="920"/>
      <c r="Y61" s="920"/>
      <c r="Z61" s="920"/>
      <c r="AA61" s="920"/>
      <c r="AB61" s="920"/>
      <c r="AC61" s="920"/>
      <c r="AD61" s="920"/>
      <c r="AE61" s="921"/>
      <c r="AF61" s="841"/>
      <c r="AG61" s="842"/>
      <c r="AH61" s="842"/>
      <c r="AI61" s="842"/>
      <c r="AJ61" s="843"/>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9"/>
      <c r="R62" s="920"/>
      <c r="S62" s="920"/>
      <c r="T62" s="920"/>
      <c r="U62" s="920"/>
      <c r="V62" s="920"/>
      <c r="W62" s="920"/>
      <c r="X62" s="920"/>
      <c r="Y62" s="920"/>
      <c r="Z62" s="920"/>
      <c r="AA62" s="920"/>
      <c r="AB62" s="920"/>
      <c r="AC62" s="920"/>
      <c r="AD62" s="920"/>
      <c r="AE62" s="921"/>
      <c r="AF62" s="841"/>
      <c r="AG62" s="842"/>
      <c r="AH62" s="842"/>
      <c r="AI62" s="842"/>
      <c r="AJ62" s="843"/>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407</v>
      </c>
      <c r="BK62" s="889"/>
      <c r="BL62" s="889"/>
      <c r="BM62" s="889"/>
      <c r="BN62" s="890"/>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387</v>
      </c>
      <c r="B63" s="873" t="s">
        <v>408</v>
      </c>
      <c r="C63" s="874"/>
      <c r="D63" s="874"/>
      <c r="E63" s="874"/>
      <c r="F63" s="874"/>
      <c r="G63" s="874"/>
      <c r="H63" s="874"/>
      <c r="I63" s="874"/>
      <c r="J63" s="874"/>
      <c r="K63" s="874"/>
      <c r="L63" s="874"/>
      <c r="M63" s="874"/>
      <c r="N63" s="874"/>
      <c r="O63" s="874"/>
      <c r="P63" s="875"/>
      <c r="Q63" s="924"/>
      <c r="R63" s="925"/>
      <c r="S63" s="925"/>
      <c r="T63" s="925"/>
      <c r="U63" s="925"/>
      <c r="V63" s="925"/>
      <c r="W63" s="925"/>
      <c r="X63" s="925"/>
      <c r="Y63" s="925"/>
      <c r="Z63" s="925"/>
      <c r="AA63" s="925"/>
      <c r="AB63" s="925"/>
      <c r="AC63" s="925"/>
      <c r="AD63" s="925"/>
      <c r="AE63" s="926"/>
      <c r="AF63" s="927">
        <v>12</v>
      </c>
      <c r="AG63" s="928"/>
      <c r="AH63" s="928"/>
      <c r="AI63" s="928"/>
      <c r="AJ63" s="929"/>
      <c r="AK63" s="930"/>
      <c r="AL63" s="925"/>
      <c r="AM63" s="925"/>
      <c r="AN63" s="925"/>
      <c r="AO63" s="925"/>
      <c r="AP63" s="928">
        <f>+SUM(AP28:AT62)</f>
        <v>1059</v>
      </c>
      <c r="AQ63" s="928"/>
      <c r="AR63" s="928"/>
      <c r="AS63" s="928"/>
      <c r="AT63" s="928"/>
      <c r="AU63" s="928">
        <f>+SUM(AU28:AY62)</f>
        <v>449</v>
      </c>
      <c r="AV63" s="928"/>
      <c r="AW63" s="928"/>
      <c r="AX63" s="928"/>
      <c r="AY63" s="928"/>
      <c r="AZ63" s="932"/>
      <c r="BA63" s="932"/>
      <c r="BB63" s="932"/>
      <c r="BC63" s="932"/>
      <c r="BD63" s="932"/>
      <c r="BE63" s="933"/>
      <c r="BF63" s="933"/>
      <c r="BG63" s="933"/>
      <c r="BH63" s="933"/>
      <c r="BI63" s="934"/>
      <c r="BJ63" s="935" t="s">
        <v>401</v>
      </c>
      <c r="BK63" s="936"/>
      <c r="BL63" s="936"/>
      <c r="BM63" s="936"/>
      <c r="BN63" s="937"/>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410</v>
      </c>
      <c r="B66" s="821"/>
      <c r="C66" s="821"/>
      <c r="D66" s="821"/>
      <c r="E66" s="821"/>
      <c r="F66" s="821"/>
      <c r="G66" s="821"/>
      <c r="H66" s="821"/>
      <c r="I66" s="821"/>
      <c r="J66" s="821"/>
      <c r="K66" s="821"/>
      <c r="L66" s="821"/>
      <c r="M66" s="821"/>
      <c r="N66" s="821"/>
      <c r="O66" s="821"/>
      <c r="P66" s="822"/>
      <c r="Q66" s="797" t="s">
        <v>411</v>
      </c>
      <c r="R66" s="798"/>
      <c r="S66" s="798"/>
      <c r="T66" s="798"/>
      <c r="U66" s="799"/>
      <c r="V66" s="797" t="s">
        <v>393</v>
      </c>
      <c r="W66" s="798"/>
      <c r="X66" s="798"/>
      <c r="Y66" s="798"/>
      <c r="Z66" s="799"/>
      <c r="AA66" s="797" t="s">
        <v>412</v>
      </c>
      <c r="AB66" s="798"/>
      <c r="AC66" s="798"/>
      <c r="AD66" s="798"/>
      <c r="AE66" s="799"/>
      <c r="AF66" s="938" t="s">
        <v>413</v>
      </c>
      <c r="AG66" s="896"/>
      <c r="AH66" s="896"/>
      <c r="AI66" s="896"/>
      <c r="AJ66" s="939"/>
      <c r="AK66" s="797" t="s">
        <v>414</v>
      </c>
      <c r="AL66" s="821"/>
      <c r="AM66" s="821"/>
      <c r="AN66" s="821"/>
      <c r="AO66" s="822"/>
      <c r="AP66" s="797" t="s">
        <v>415</v>
      </c>
      <c r="AQ66" s="798"/>
      <c r="AR66" s="798"/>
      <c r="AS66" s="798"/>
      <c r="AT66" s="799"/>
      <c r="AU66" s="797" t="s">
        <v>416</v>
      </c>
      <c r="AV66" s="798"/>
      <c r="AW66" s="798"/>
      <c r="AX66" s="798"/>
      <c r="AY66" s="799"/>
      <c r="AZ66" s="797" t="s">
        <v>375</v>
      </c>
      <c r="BA66" s="798"/>
      <c r="BB66" s="798"/>
      <c r="BC66" s="798"/>
      <c r="BD66" s="809"/>
      <c r="BE66" s="265"/>
      <c r="BF66" s="265"/>
      <c r="BG66" s="265"/>
      <c r="BH66" s="265"/>
      <c r="BI66" s="265"/>
      <c r="BJ66" s="265"/>
      <c r="BK66" s="265"/>
      <c r="BL66" s="265"/>
      <c r="BM66" s="265"/>
      <c r="BN66" s="265"/>
      <c r="BO66" s="265"/>
      <c r="BP66" s="265"/>
      <c r="BQ66" s="262">
        <v>60</v>
      </c>
      <c r="BR66" s="267"/>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40"/>
      <c r="AG67" s="899"/>
      <c r="AH67" s="899"/>
      <c r="AI67" s="899"/>
      <c r="AJ67" s="941"/>
      <c r="AK67" s="942"/>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6"/>
    </row>
    <row r="68" spans="1:131" s="247" customFormat="1" ht="26.25" customHeight="1" thickTop="1" x14ac:dyDescent="0.15">
      <c r="A68" s="258">
        <v>1</v>
      </c>
      <c r="B68" s="955" t="s">
        <v>587</v>
      </c>
      <c r="C68" s="956"/>
      <c r="D68" s="956"/>
      <c r="E68" s="956"/>
      <c r="F68" s="956"/>
      <c r="G68" s="956"/>
      <c r="H68" s="956"/>
      <c r="I68" s="956"/>
      <c r="J68" s="956"/>
      <c r="K68" s="956"/>
      <c r="L68" s="956"/>
      <c r="M68" s="956"/>
      <c r="N68" s="956"/>
      <c r="O68" s="956"/>
      <c r="P68" s="957"/>
      <c r="Q68" s="958">
        <v>12179</v>
      </c>
      <c r="R68" s="952"/>
      <c r="S68" s="952"/>
      <c r="T68" s="952"/>
      <c r="U68" s="952"/>
      <c r="V68" s="952">
        <v>11636</v>
      </c>
      <c r="W68" s="952"/>
      <c r="X68" s="952"/>
      <c r="Y68" s="952"/>
      <c r="Z68" s="952"/>
      <c r="AA68" s="959">
        <v>544</v>
      </c>
      <c r="AB68" s="959"/>
      <c r="AC68" s="959"/>
      <c r="AD68" s="959"/>
      <c r="AE68" s="959"/>
      <c r="AF68" s="959">
        <v>681</v>
      </c>
      <c r="AG68" s="959"/>
      <c r="AH68" s="959"/>
      <c r="AI68" s="959"/>
      <c r="AJ68" s="959"/>
      <c r="AK68" s="952">
        <v>1993</v>
      </c>
      <c r="AL68" s="952"/>
      <c r="AM68" s="952"/>
      <c r="AN68" s="952"/>
      <c r="AO68" s="952"/>
      <c r="AP68" s="952">
        <v>5279</v>
      </c>
      <c r="AQ68" s="952"/>
      <c r="AR68" s="952"/>
      <c r="AS68" s="952"/>
      <c r="AT68" s="952"/>
      <c r="AU68" s="952">
        <v>10</v>
      </c>
      <c r="AV68" s="952"/>
      <c r="AW68" s="952"/>
      <c r="AX68" s="952"/>
      <c r="AY68" s="952"/>
      <c r="AZ68" s="953"/>
      <c r="BA68" s="953"/>
      <c r="BB68" s="953"/>
      <c r="BC68" s="953"/>
      <c r="BD68" s="954"/>
      <c r="BE68" s="265"/>
      <c r="BF68" s="265"/>
      <c r="BG68" s="265"/>
      <c r="BH68" s="265"/>
      <c r="BI68" s="265"/>
      <c r="BJ68" s="265"/>
      <c r="BK68" s="265"/>
      <c r="BL68" s="265"/>
      <c r="BM68" s="265"/>
      <c r="BN68" s="265"/>
      <c r="BO68" s="265"/>
      <c r="BP68" s="265"/>
      <c r="BQ68" s="262">
        <v>62</v>
      </c>
      <c r="BR68" s="267"/>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6"/>
    </row>
    <row r="69" spans="1:131" s="247" customFormat="1" ht="26.25" customHeight="1" x14ac:dyDescent="0.15">
      <c r="A69" s="261">
        <v>2</v>
      </c>
      <c r="B69" s="960" t="s">
        <v>588</v>
      </c>
      <c r="C69" s="961"/>
      <c r="D69" s="961"/>
      <c r="E69" s="961"/>
      <c r="F69" s="961"/>
      <c r="G69" s="961"/>
      <c r="H69" s="961"/>
      <c r="I69" s="961"/>
      <c r="J69" s="961"/>
      <c r="K69" s="961"/>
      <c r="L69" s="961"/>
      <c r="M69" s="961"/>
      <c r="N69" s="961"/>
      <c r="O69" s="961"/>
      <c r="P69" s="962"/>
      <c r="Q69" s="963">
        <v>5844</v>
      </c>
      <c r="R69" s="917"/>
      <c r="S69" s="917"/>
      <c r="T69" s="917"/>
      <c r="U69" s="917"/>
      <c r="V69" s="917">
        <v>5809</v>
      </c>
      <c r="W69" s="917"/>
      <c r="X69" s="917"/>
      <c r="Y69" s="917"/>
      <c r="Z69" s="917"/>
      <c r="AA69" s="917">
        <f t="shared" ref="AA69:AA73" si="1">+Q69-V69</f>
        <v>35</v>
      </c>
      <c r="AB69" s="917"/>
      <c r="AC69" s="917"/>
      <c r="AD69" s="917"/>
      <c r="AE69" s="917"/>
      <c r="AF69" s="917">
        <v>23</v>
      </c>
      <c r="AG69" s="917"/>
      <c r="AH69" s="917"/>
      <c r="AI69" s="917"/>
      <c r="AJ69" s="917"/>
      <c r="AK69" s="917">
        <v>22</v>
      </c>
      <c r="AL69" s="917"/>
      <c r="AM69" s="917"/>
      <c r="AN69" s="917"/>
      <c r="AO69" s="917"/>
      <c r="AP69" s="917">
        <v>2373</v>
      </c>
      <c r="AQ69" s="917"/>
      <c r="AR69" s="917"/>
      <c r="AS69" s="917"/>
      <c r="AT69" s="917"/>
      <c r="AU69" s="917">
        <v>135</v>
      </c>
      <c r="AV69" s="917"/>
      <c r="AW69" s="917"/>
      <c r="AX69" s="917"/>
      <c r="AY69" s="917"/>
      <c r="AZ69" s="964"/>
      <c r="BA69" s="964"/>
      <c r="BB69" s="964"/>
      <c r="BC69" s="964"/>
      <c r="BD69" s="965"/>
      <c r="BE69" s="265"/>
      <c r="BF69" s="265"/>
      <c r="BG69" s="265"/>
      <c r="BH69" s="265"/>
      <c r="BI69" s="265"/>
      <c r="BJ69" s="265"/>
      <c r="BK69" s="265"/>
      <c r="BL69" s="265"/>
      <c r="BM69" s="265"/>
      <c r="BN69" s="265"/>
      <c r="BO69" s="265"/>
      <c r="BP69" s="265"/>
      <c r="BQ69" s="262">
        <v>63</v>
      </c>
      <c r="BR69" s="267"/>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6"/>
    </row>
    <row r="70" spans="1:131" s="247" customFormat="1" ht="26.25" customHeight="1" x14ac:dyDescent="0.15">
      <c r="A70" s="261">
        <v>3</v>
      </c>
      <c r="B70" s="960" t="s">
        <v>590</v>
      </c>
      <c r="C70" s="961"/>
      <c r="D70" s="961"/>
      <c r="E70" s="961"/>
      <c r="F70" s="961"/>
      <c r="G70" s="961"/>
      <c r="H70" s="961"/>
      <c r="I70" s="961"/>
      <c r="J70" s="961"/>
      <c r="K70" s="961"/>
      <c r="L70" s="961"/>
      <c r="M70" s="961"/>
      <c r="N70" s="961"/>
      <c r="O70" s="961"/>
      <c r="P70" s="962"/>
      <c r="Q70" s="963">
        <v>510</v>
      </c>
      <c r="R70" s="917"/>
      <c r="S70" s="917"/>
      <c r="T70" s="917"/>
      <c r="U70" s="917"/>
      <c r="V70" s="917">
        <v>474</v>
      </c>
      <c r="W70" s="917"/>
      <c r="X70" s="917"/>
      <c r="Y70" s="917"/>
      <c r="Z70" s="917"/>
      <c r="AA70" s="917">
        <v>35</v>
      </c>
      <c r="AB70" s="917"/>
      <c r="AC70" s="917"/>
      <c r="AD70" s="917"/>
      <c r="AE70" s="917"/>
      <c r="AF70" s="917">
        <v>35</v>
      </c>
      <c r="AG70" s="917"/>
      <c r="AH70" s="917"/>
      <c r="AI70" s="917"/>
      <c r="AJ70" s="917"/>
      <c r="AK70" s="917">
        <v>24</v>
      </c>
      <c r="AL70" s="917"/>
      <c r="AM70" s="917"/>
      <c r="AN70" s="917"/>
      <c r="AO70" s="917"/>
      <c r="AP70" s="917" t="s">
        <v>594</v>
      </c>
      <c r="AQ70" s="917"/>
      <c r="AR70" s="917"/>
      <c r="AS70" s="917"/>
      <c r="AT70" s="917"/>
      <c r="AU70" s="917" t="s">
        <v>594</v>
      </c>
      <c r="AV70" s="917"/>
      <c r="AW70" s="917"/>
      <c r="AX70" s="917"/>
      <c r="AY70" s="917"/>
      <c r="AZ70" s="964"/>
      <c r="BA70" s="964"/>
      <c r="BB70" s="964"/>
      <c r="BC70" s="964"/>
      <c r="BD70" s="965"/>
      <c r="BE70" s="265"/>
      <c r="BF70" s="265"/>
      <c r="BG70" s="265"/>
      <c r="BH70" s="265"/>
      <c r="BI70" s="265"/>
      <c r="BJ70" s="265"/>
      <c r="BK70" s="265"/>
      <c r="BL70" s="265"/>
      <c r="BM70" s="265"/>
      <c r="BN70" s="265"/>
      <c r="BO70" s="265"/>
      <c r="BP70" s="265"/>
      <c r="BQ70" s="262">
        <v>64</v>
      </c>
      <c r="BR70" s="267"/>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6"/>
    </row>
    <row r="71" spans="1:131" s="247" customFormat="1" ht="26.25" customHeight="1" x14ac:dyDescent="0.15">
      <c r="A71" s="261">
        <v>4</v>
      </c>
      <c r="B71" s="960" t="s">
        <v>589</v>
      </c>
      <c r="C71" s="961"/>
      <c r="D71" s="961"/>
      <c r="E71" s="961"/>
      <c r="F71" s="961"/>
      <c r="G71" s="961"/>
      <c r="H71" s="961"/>
      <c r="I71" s="961"/>
      <c r="J71" s="961"/>
      <c r="K71" s="961"/>
      <c r="L71" s="961"/>
      <c r="M71" s="961"/>
      <c r="N71" s="961"/>
      <c r="O71" s="961"/>
      <c r="P71" s="962"/>
      <c r="Q71" s="963">
        <v>169461</v>
      </c>
      <c r="R71" s="917"/>
      <c r="S71" s="917"/>
      <c r="T71" s="917"/>
      <c r="U71" s="917"/>
      <c r="V71" s="917">
        <v>164687</v>
      </c>
      <c r="W71" s="917"/>
      <c r="X71" s="917"/>
      <c r="Y71" s="917"/>
      <c r="Z71" s="917"/>
      <c r="AA71" s="917">
        <f t="shared" si="1"/>
        <v>4774</v>
      </c>
      <c r="AB71" s="917"/>
      <c r="AC71" s="917"/>
      <c r="AD71" s="917"/>
      <c r="AE71" s="917"/>
      <c r="AF71" s="917">
        <v>4771</v>
      </c>
      <c r="AG71" s="917"/>
      <c r="AH71" s="917"/>
      <c r="AI71" s="917"/>
      <c r="AJ71" s="917"/>
      <c r="AK71" s="917">
        <v>5487</v>
      </c>
      <c r="AL71" s="917"/>
      <c r="AM71" s="917"/>
      <c r="AN71" s="917"/>
      <c r="AO71" s="917"/>
      <c r="AP71" s="917" t="s">
        <v>594</v>
      </c>
      <c r="AQ71" s="917"/>
      <c r="AR71" s="917"/>
      <c r="AS71" s="917"/>
      <c r="AT71" s="917"/>
      <c r="AU71" s="917" t="s">
        <v>594</v>
      </c>
      <c r="AV71" s="917"/>
      <c r="AW71" s="917"/>
      <c r="AX71" s="917"/>
      <c r="AY71" s="917"/>
      <c r="AZ71" s="964"/>
      <c r="BA71" s="964"/>
      <c r="BB71" s="964"/>
      <c r="BC71" s="964"/>
      <c r="BD71" s="965"/>
      <c r="BE71" s="265"/>
      <c r="BF71" s="265"/>
      <c r="BG71" s="265"/>
      <c r="BH71" s="265"/>
      <c r="BI71" s="265"/>
      <c r="BJ71" s="265"/>
      <c r="BK71" s="265"/>
      <c r="BL71" s="265"/>
      <c r="BM71" s="265"/>
      <c r="BN71" s="265"/>
      <c r="BO71" s="265"/>
      <c r="BP71" s="265"/>
      <c r="BQ71" s="262">
        <v>65</v>
      </c>
      <c r="BR71" s="267"/>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6"/>
    </row>
    <row r="72" spans="1:131" s="247" customFormat="1" ht="26.25" customHeight="1" x14ac:dyDescent="0.15">
      <c r="A72" s="261">
        <v>5</v>
      </c>
      <c r="B72" s="960" t="s">
        <v>591</v>
      </c>
      <c r="C72" s="961"/>
      <c r="D72" s="961"/>
      <c r="E72" s="961"/>
      <c r="F72" s="961"/>
      <c r="G72" s="961"/>
      <c r="H72" s="961"/>
      <c r="I72" s="961"/>
      <c r="J72" s="961"/>
      <c r="K72" s="961"/>
      <c r="L72" s="961"/>
      <c r="M72" s="961"/>
      <c r="N72" s="961"/>
      <c r="O72" s="961"/>
      <c r="P72" s="962"/>
      <c r="Q72" s="963">
        <v>887</v>
      </c>
      <c r="R72" s="917"/>
      <c r="S72" s="917"/>
      <c r="T72" s="917"/>
      <c r="U72" s="917"/>
      <c r="V72" s="917">
        <v>870</v>
      </c>
      <c r="W72" s="917"/>
      <c r="X72" s="917"/>
      <c r="Y72" s="917"/>
      <c r="Z72" s="917"/>
      <c r="AA72" s="917">
        <f t="shared" si="1"/>
        <v>17</v>
      </c>
      <c r="AB72" s="917"/>
      <c r="AC72" s="917"/>
      <c r="AD72" s="917"/>
      <c r="AE72" s="917"/>
      <c r="AF72" s="917">
        <v>17</v>
      </c>
      <c r="AG72" s="917"/>
      <c r="AH72" s="917"/>
      <c r="AI72" s="917"/>
      <c r="AJ72" s="917"/>
      <c r="AK72" s="917">
        <v>10</v>
      </c>
      <c r="AL72" s="917"/>
      <c r="AM72" s="917"/>
      <c r="AN72" s="917"/>
      <c r="AO72" s="917"/>
      <c r="AP72" s="917" t="s">
        <v>594</v>
      </c>
      <c r="AQ72" s="917"/>
      <c r="AR72" s="917"/>
      <c r="AS72" s="917"/>
      <c r="AT72" s="917"/>
      <c r="AU72" s="917" t="s">
        <v>594</v>
      </c>
      <c r="AV72" s="917"/>
      <c r="AW72" s="917"/>
      <c r="AX72" s="917"/>
      <c r="AY72" s="917"/>
      <c r="AZ72" s="964"/>
      <c r="BA72" s="964"/>
      <c r="BB72" s="964"/>
      <c r="BC72" s="964"/>
      <c r="BD72" s="965"/>
      <c r="BE72" s="265"/>
      <c r="BF72" s="265"/>
      <c r="BG72" s="265"/>
      <c r="BH72" s="265"/>
      <c r="BI72" s="265"/>
      <c r="BJ72" s="265"/>
      <c r="BK72" s="265"/>
      <c r="BL72" s="265"/>
      <c r="BM72" s="265"/>
      <c r="BN72" s="265"/>
      <c r="BO72" s="265"/>
      <c r="BP72" s="265"/>
      <c r="BQ72" s="262">
        <v>66</v>
      </c>
      <c r="BR72" s="267"/>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6"/>
    </row>
    <row r="73" spans="1:131" s="247" customFormat="1" ht="26.25" customHeight="1" x14ac:dyDescent="0.15">
      <c r="A73" s="261">
        <v>6</v>
      </c>
      <c r="B73" s="960" t="s">
        <v>592</v>
      </c>
      <c r="C73" s="961"/>
      <c r="D73" s="961"/>
      <c r="E73" s="961"/>
      <c r="F73" s="961"/>
      <c r="G73" s="961"/>
      <c r="H73" s="961"/>
      <c r="I73" s="961"/>
      <c r="J73" s="961"/>
      <c r="K73" s="961"/>
      <c r="L73" s="961"/>
      <c r="M73" s="961"/>
      <c r="N73" s="961"/>
      <c r="O73" s="961"/>
      <c r="P73" s="962"/>
      <c r="Q73" s="963">
        <v>177</v>
      </c>
      <c r="R73" s="917"/>
      <c r="S73" s="917"/>
      <c r="T73" s="917"/>
      <c r="U73" s="917"/>
      <c r="V73" s="917">
        <v>173</v>
      </c>
      <c r="W73" s="917"/>
      <c r="X73" s="917"/>
      <c r="Y73" s="917"/>
      <c r="Z73" s="917"/>
      <c r="AA73" s="917">
        <f t="shared" si="1"/>
        <v>4</v>
      </c>
      <c r="AB73" s="917"/>
      <c r="AC73" s="917"/>
      <c r="AD73" s="917"/>
      <c r="AE73" s="917"/>
      <c r="AF73" s="917">
        <v>4</v>
      </c>
      <c r="AG73" s="917"/>
      <c r="AH73" s="917"/>
      <c r="AI73" s="917"/>
      <c r="AJ73" s="917"/>
      <c r="AK73" s="917">
        <v>24</v>
      </c>
      <c r="AL73" s="917"/>
      <c r="AM73" s="917"/>
      <c r="AN73" s="917"/>
      <c r="AO73" s="917"/>
      <c r="AP73" s="917" t="s">
        <v>594</v>
      </c>
      <c r="AQ73" s="917"/>
      <c r="AR73" s="917"/>
      <c r="AS73" s="917"/>
      <c r="AT73" s="917"/>
      <c r="AU73" s="917" t="s">
        <v>594</v>
      </c>
      <c r="AV73" s="917"/>
      <c r="AW73" s="917"/>
      <c r="AX73" s="917"/>
      <c r="AY73" s="917"/>
      <c r="AZ73" s="964"/>
      <c r="BA73" s="964"/>
      <c r="BB73" s="964"/>
      <c r="BC73" s="964"/>
      <c r="BD73" s="965"/>
      <c r="BE73" s="265"/>
      <c r="BF73" s="265"/>
      <c r="BG73" s="265"/>
      <c r="BH73" s="265"/>
      <c r="BI73" s="265"/>
      <c r="BJ73" s="265"/>
      <c r="BK73" s="265"/>
      <c r="BL73" s="265"/>
      <c r="BM73" s="265"/>
      <c r="BN73" s="265"/>
      <c r="BO73" s="265"/>
      <c r="BP73" s="265"/>
      <c r="BQ73" s="262">
        <v>67</v>
      </c>
      <c r="BR73" s="267"/>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6"/>
    </row>
    <row r="74" spans="1:131" s="247" customFormat="1" ht="26.25" customHeight="1" x14ac:dyDescent="0.15">
      <c r="A74" s="261">
        <v>7</v>
      </c>
      <c r="B74" s="960" t="s">
        <v>593</v>
      </c>
      <c r="C74" s="961"/>
      <c r="D74" s="961"/>
      <c r="E74" s="961"/>
      <c r="F74" s="961"/>
      <c r="G74" s="961"/>
      <c r="H74" s="961"/>
      <c r="I74" s="961"/>
      <c r="J74" s="961"/>
      <c r="K74" s="961"/>
      <c r="L74" s="961"/>
      <c r="M74" s="961"/>
      <c r="N74" s="961"/>
      <c r="O74" s="961"/>
      <c r="P74" s="962"/>
      <c r="Q74" s="963">
        <v>9725</v>
      </c>
      <c r="R74" s="917"/>
      <c r="S74" s="917"/>
      <c r="T74" s="917"/>
      <c r="U74" s="917"/>
      <c r="V74" s="917">
        <v>8703</v>
      </c>
      <c r="W74" s="917"/>
      <c r="X74" s="917"/>
      <c r="Y74" s="917"/>
      <c r="Z74" s="917"/>
      <c r="AA74" s="917">
        <v>1021</v>
      </c>
      <c r="AB74" s="917"/>
      <c r="AC74" s="917"/>
      <c r="AD74" s="917"/>
      <c r="AE74" s="917"/>
      <c r="AF74" s="917">
        <v>1021</v>
      </c>
      <c r="AG74" s="917"/>
      <c r="AH74" s="917"/>
      <c r="AI74" s="917"/>
      <c r="AJ74" s="917"/>
      <c r="AK74" s="917" t="s">
        <v>594</v>
      </c>
      <c r="AL74" s="917"/>
      <c r="AM74" s="917"/>
      <c r="AN74" s="917"/>
      <c r="AO74" s="917"/>
      <c r="AP74" s="917" t="s">
        <v>594</v>
      </c>
      <c r="AQ74" s="917"/>
      <c r="AR74" s="917"/>
      <c r="AS74" s="917"/>
      <c r="AT74" s="917"/>
      <c r="AU74" s="917" t="s">
        <v>594</v>
      </c>
      <c r="AV74" s="917"/>
      <c r="AW74" s="917"/>
      <c r="AX74" s="917"/>
      <c r="AY74" s="917"/>
      <c r="AZ74" s="964"/>
      <c r="BA74" s="964"/>
      <c r="BB74" s="964"/>
      <c r="BC74" s="964"/>
      <c r="BD74" s="965"/>
      <c r="BE74" s="265"/>
      <c r="BF74" s="265"/>
      <c r="BG74" s="265"/>
      <c r="BH74" s="265"/>
      <c r="BI74" s="265"/>
      <c r="BJ74" s="265"/>
      <c r="BK74" s="265"/>
      <c r="BL74" s="265"/>
      <c r="BM74" s="265"/>
      <c r="BN74" s="265"/>
      <c r="BO74" s="265"/>
      <c r="BP74" s="265"/>
      <c r="BQ74" s="262">
        <v>68</v>
      </c>
      <c r="BR74" s="267"/>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6"/>
    </row>
    <row r="75" spans="1:131" s="247" customFormat="1" ht="26.25" customHeight="1" x14ac:dyDescent="0.15">
      <c r="A75" s="261">
        <v>8</v>
      </c>
      <c r="B75" s="960"/>
      <c r="C75" s="961"/>
      <c r="D75" s="961"/>
      <c r="E75" s="961"/>
      <c r="F75" s="961"/>
      <c r="G75" s="961"/>
      <c r="H75" s="961"/>
      <c r="I75" s="961"/>
      <c r="J75" s="961"/>
      <c r="K75" s="961"/>
      <c r="L75" s="961"/>
      <c r="M75" s="961"/>
      <c r="N75" s="961"/>
      <c r="O75" s="961"/>
      <c r="P75" s="962"/>
      <c r="Q75" s="966"/>
      <c r="R75" s="967"/>
      <c r="S75" s="967"/>
      <c r="T75" s="967"/>
      <c r="U75" s="916"/>
      <c r="V75" s="968"/>
      <c r="W75" s="967"/>
      <c r="X75" s="967"/>
      <c r="Y75" s="967"/>
      <c r="Z75" s="916"/>
      <c r="AA75" s="968"/>
      <c r="AB75" s="967"/>
      <c r="AC75" s="967"/>
      <c r="AD75" s="967"/>
      <c r="AE75" s="916"/>
      <c r="AF75" s="968"/>
      <c r="AG75" s="967"/>
      <c r="AH75" s="967"/>
      <c r="AI75" s="967"/>
      <c r="AJ75" s="916"/>
      <c r="AK75" s="968"/>
      <c r="AL75" s="967"/>
      <c r="AM75" s="967"/>
      <c r="AN75" s="967"/>
      <c r="AO75" s="916"/>
      <c r="AP75" s="968"/>
      <c r="AQ75" s="967"/>
      <c r="AR75" s="967"/>
      <c r="AS75" s="967"/>
      <c r="AT75" s="916"/>
      <c r="AU75" s="968"/>
      <c r="AV75" s="967"/>
      <c r="AW75" s="967"/>
      <c r="AX75" s="967"/>
      <c r="AY75" s="916"/>
      <c r="AZ75" s="964"/>
      <c r="BA75" s="964"/>
      <c r="BB75" s="964"/>
      <c r="BC75" s="964"/>
      <c r="BD75" s="965"/>
      <c r="BE75" s="265"/>
      <c r="BF75" s="265"/>
      <c r="BG75" s="265"/>
      <c r="BH75" s="265"/>
      <c r="BI75" s="265"/>
      <c r="BJ75" s="265"/>
      <c r="BK75" s="265"/>
      <c r="BL75" s="265"/>
      <c r="BM75" s="265"/>
      <c r="BN75" s="265"/>
      <c r="BO75" s="265"/>
      <c r="BP75" s="265"/>
      <c r="BQ75" s="262">
        <v>69</v>
      </c>
      <c r="BR75" s="267"/>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6"/>
    </row>
    <row r="76" spans="1:131" s="247" customFormat="1" ht="26.25" customHeight="1" x14ac:dyDescent="0.15">
      <c r="A76" s="261">
        <v>9</v>
      </c>
      <c r="B76" s="960"/>
      <c r="C76" s="961"/>
      <c r="D76" s="961"/>
      <c r="E76" s="961"/>
      <c r="F76" s="961"/>
      <c r="G76" s="961"/>
      <c r="H76" s="961"/>
      <c r="I76" s="961"/>
      <c r="J76" s="961"/>
      <c r="K76" s="961"/>
      <c r="L76" s="961"/>
      <c r="M76" s="961"/>
      <c r="N76" s="961"/>
      <c r="O76" s="961"/>
      <c r="P76" s="962"/>
      <c r="Q76" s="966"/>
      <c r="R76" s="967"/>
      <c r="S76" s="967"/>
      <c r="T76" s="967"/>
      <c r="U76" s="916"/>
      <c r="V76" s="968"/>
      <c r="W76" s="967"/>
      <c r="X76" s="967"/>
      <c r="Y76" s="967"/>
      <c r="Z76" s="916"/>
      <c r="AA76" s="968"/>
      <c r="AB76" s="967"/>
      <c r="AC76" s="967"/>
      <c r="AD76" s="967"/>
      <c r="AE76" s="916"/>
      <c r="AF76" s="968"/>
      <c r="AG76" s="967"/>
      <c r="AH76" s="967"/>
      <c r="AI76" s="967"/>
      <c r="AJ76" s="916"/>
      <c r="AK76" s="968"/>
      <c r="AL76" s="967"/>
      <c r="AM76" s="967"/>
      <c r="AN76" s="967"/>
      <c r="AO76" s="916"/>
      <c r="AP76" s="968"/>
      <c r="AQ76" s="967"/>
      <c r="AR76" s="967"/>
      <c r="AS76" s="967"/>
      <c r="AT76" s="916"/>
      <c r="AU76" s="968"/>
      <c r="AV76" s="967"/>
      <c r="AW76" s="967"/>
      <c r="AX76" s="967"/>
      <c r="AY76" s="916"/>
      <c r="AZ76" s="964"/>
      <c r="BA76" s="964"/>
      <c r="BB76" s="964"/>
      <c r="BC76" s="964"/>
      <c r="BD76" s="965"/>
      <c r="BE76" s="265"/>
      <c r="BF76" s="265"/>
      <c r="BG76" s="265"/>
      <c r="BH76" s="265"/>
      <c r="BI76" s="265"/>
      <c r="BJ76" s="265"/>
      <c r="BK76" s="265"/>
      <c r="BL76" s="265"/>
      <c r="BM76" s="265"/>
      <c r="BN76" s="265"/>
      <c r="BO76" s="265"/>
      <c r="BP76" s="265"/>
      <c r="BQ76" s="262">
        <v>70</v>
      </c>
      <c r="BR76" s="267"/>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6"/>
    </row>
    <row r="77" spans="1:131" s="247" customFormat="1" ht="26.25" customHeight="1" x14ac:dyDescent="0.15">
      <c r="A77" s="261">
        <v>10</v>
      </c>
      <c r="B77" s="960"/>
      <c r="C77" s="961"/>
      <c r="D77" s="961"/>
      <c r="E77" s="961"/>
      <c r="F77" s="961"/>
      <c r="G77" s="961"/>
      <c r="H77" s="961"/>
      <c r="I77" s="961"/>
      <c r="J77" s="961"/>
      <c r="K77" s="961"/>
      <c r="L77" s="961"/>
      <c r="M77" s="961"/>
      <c r="N77" s="961"/>
      <c r="O77" s="961"/>
      <c r="P77" s="962"/>
      <c r="Q77" s="966"/>
      <c r="R77" s="967"/>
      <c r="S77" s="967"/>
      <c r="T77" s="967"/>
      <c r="U77" s="916"/>
      <c r="V77" s="968"/>
      <c r="W77" s="967"/>
      <c r="X77" s="967"/>
      <c r="Y77" s="967"/>
      <c r="Z77" s="916"/>
      <c r="AA77" s="968"/>
      <c r="AB77" s="967"/>
      <c r="AC77" s="967"/>
      <c r="AD77" s="967"/>
      <c r="AE77" s="916"/>
      <c r="AF77" s="968"/>
      <c r="AG77" s="967"/>
      <c r="AH77" s="967"/>
      <c r="AI77" s="967"/>
      <c r="AJ77" s="916"/>
      <c r="AK77" s="968"/>
      <c r="AL77" s="967"/>
      <c r="AM77" s="967"/>
      <c r="AN77" s="967"/>
      <c r="AO77" s="916"/>
      <c r="AP77" s="968"/>
      <c r="AQ77" s="967"/>
      <c r="AR77" s="967"/>
      <c r="AS77" s="967"/>
      <c r="AT77" s="916"/>
      <c r="AU77" s="968"/>
      <c r="AV77" s="967"/>
      <c r="AW77" s="967"/>
      <c r="AX77" s="967"/>
      <c r="AY77" s="916"/>
      <c r="AZ77" s="964"/>
      <c r="BA77" s="964"/>
      <c r="BB77" s="964"/>
      <c r="BC77" s="964"/>
      <c r="BD77" s="965"/>
      <c r="BE77" s="265"/>
      <c r="BF77" s="265"/>
      <c r="BG77" s="265"/>
      <c r="BH77" s="265"/>
      <c r="BI77" s="265"/>
      <c r="BJ77" s="265"/>
      <c r="BK77" s="265"/>
      <c r="BL77" s="265"/>
      <c r="BM77" s="265"/>
      <c r="BN77" s="265"/>
      <c r="BO77" s="265"/>
      <c r="BP77" s="265"/>
      <c r="BQ77" s="262">
        <v>71</v>
      </c>
      <c r="BR77" s="267"/>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6"/>
    </row>
    <row r="78" spans="1:131" s="247" customFormat="1" ht="26.25" customHeight="1" x14ac:dyDescent="0.15">
      <c r="A78" s="261">
        <v>11</v>
      </c>
      <c r="B78" s="960"/>
      <c r="C78" s="961"/>
      <c r="D78" s="961"/>
      <c r="E78" s="961"/>
      <c r="F78" s="961"/>
      <c r="G78" s="961"/>
      <c r="H78" s="961"/>
      <c r="I78" s="961"/>
      <c r="J78" s="961"/>
      <c r="K78" s="961"/>
      <c r="L78" s="961"/>
      <c r="M78" s="961"/>
      <c r="N78" s="961"/>
      <c r="O78" s="961"/>
      <c r="P78" s="962"/>
      <c r="Q78" s="963"/>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4"/>
      <c r="BA78" s="964"/>
      <c r="BB78" s="964"/>
      <c r="BC78" s="964"/>
      <c r="BD78" s="965"/>
      <c r="BE78" s="265"/>
      <c r="BF78" s="265"/>
      <c r="BG78" s="265"/>
      <c r="BH78" s="265"/>
      <c r="BI78" s="265"/>
      <c r="BJ78" s="268"/>
      <c r="BK78" s="268"/>
      <c r="BL78" s="268"/>
      <c r="BM78" s="268"/>
      <c r="BN78" s="268"/>
      <c r="BO78" s="265"/>
      <c r="BP78" s="265"/>
      <c r="BQ78" s="262">
        <v>72</v>
      </c>
      <c r="BR78" s="267"/>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6"/>
    </row>
    <row r="79" spans="1:131" s="247" customFormat="1" ht="26.25" customHeight="1" x14ac:dyDescent="0.15">
      <c r="A79" s="261">
        <v>12</v>
      </c>
      <c r="B79" s="960"/>
      <c r="C79" s="961"/>
      <c r="D79" s="961"/>
      <c r="E79" s="961"/>
      <c r="F79" s="961"/>
      <c r="G79" s="961"/>
      <c r="H79" s="961"/>
      <c r="I79" s="961"/>
      <c r="J79" s="961"/>
      <c r="K79" s="961"/>
      <c r="L79" s="961"/>
      <c r="M79" s="961"/>
      <c r="N79" s="961"/>
      <c r="O79" s="961"/>
      <c r="P79" s="962"/>
      <c r="Q79" s="963"/>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4"/>
      <c r="BA79" s="964"/>
      <c r="BB79" s="964"/>
      <c r="BC79" s="964"/>
      <c r="BD79" s="965"/>
      <c r="BE79" s="265"/>
      <c r="BF79" s="265"/>
      <c r="BG79" s="265"/>
      <c r="BH79" s="265"/>
      <c r="BI79" s="265"/>
      <c r="BJ79" s="268"/>
      <c r="BK79" s="268"/>
      <c r="BL79" s="268"/>
      <c r="BM79" s="268"/>
      <c r="BN79" s="268"/>
      <c r="BO79" s="265"/>
      <c r="BP79" s="265"/>
      <c r="BQ79" s="262">
        <v>73</v>
      </c>
      <c r="BR79" s="267"/>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6"/>
    </row>
    <row r="80" spans="1:131" s="247" customFormat="1" ht="26.25" customHeight="1" x14ac:dyDescent="0.15">
      <c r="A80" s="261">
        <v>13</v>
      </c>
      <c r="B80" s="960"/>
      <c r="C80" s="961"/>
      <c r="D80" s="961"/>
      <c r="E80" s="961"/>
      <c r="F80" s="961"/>
      <c r="G80" s="961"/>
      <c r="H80" s="961"/>
      <c r="I80" s="961"/>
      <c r="J80" s="961"/>
      <c r="K80" s="961"/>
      <c r="L80" s="961"/>
      <c r="M80" s="961"/>
      <c r="N80" s="961"/>
      <c r="O80" s="961"/>
      <c r="P80" s="962"/>
      <c r="Q80" s="963"/>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4"/>
      <c r="BA80" s="964"/>
      <c r="BB80" s="964"/>
      <c r="BC80" s="964"/>
      <c r="BD80" s="965"/>
      <c r="BE80" s="265"/>
      <c r="BF80" s="265"/>
      <c r="BG80" s="265"/>
      <c r="BH80" s="265"/>
      <c r="BI80" s="265"/>
      <c r="BJ80" s="265"/>
      <c r="BK80" s="265"/>
      <c r="BL80" s="265"/>
      <c r="BM80" s="265"/>
      <c r="BN80" s="265"/>
      <c r="BO80" s="265"/>
      <c r="BP80" s="265"/>
      <c r="BQ80" s="262">
        <v>74</v>
      </c>
      <c r="BR80" s="267"/>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6"/>
    </row>
    <row r="81" spans="1:131" s="247" customFormat="1" ht="26.25" customHeight="1" x14ac:dyDescent="0.15">
      <c r="A81" s="261">
        <v>14</v>
      </c>
      <c r="B81" s="960"/>
      <c r="C81" s="961"/>
      <c r="D81" s="961"/>
      <c r="E81" s="961"/>
      <c r="F81" s="961"/>
      <c r="G81" s="961"/>
      <c r="H81" s="961"/>
      <c r="I81" s="961"/>
      <c r="J81" s="961"/>
      <c r="K81" s="961"/>
      <c r="L81" s="961"/>
      <c r="M81" s="961"/>
      <c r="N81" s="961"/>
      <c r="O81" s="961"/>
      <c r="P81" s="962"/>
      <c r="Q81" s="963"/>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4"/>
      <c r="BA81" s="964"/>
      <c r="BB81" s="964"/>
      <c r="BC81" s="964"/>
      <c r="BD81" s="965"/>
      <c r="BE81" s="265"/>
      <c r="BF81" s="265"/>
      <c r="BG81" s="265"/>
      <c r="BH81" s="265"/>
      <c r="BI81" s="265"/>
      <c r="BJ81" s="265"/>
      <c r="BK81" s="265"/>
      <c r="BL81" s="265"/>
      <c r="BM81" s="265"/>
      <c r="BN81" s="265"/>
      <c r="BO81" s="265"/>
      <c r="BP81" s="265"/>
      <c r="BQ81" s="262">
        <v>75</v>
      </c>
      <c r="BR81" s="267"/>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6"/>
    </row>
    <row r="82" spans="1:131" s="247" customFormat="1" ht="26.25" customHeight="1" x14ac:dyDescent="0.15">
      <c r="A82" s="261">
        <v>15</v>
      </c>
      <c r="B82" s="960"/>
      <c r="C82" s="961"/>
      <c r="D82" s="961"/>
      <c r="E82" s="961"/>
      <c r="F82" s="961"/>
      <c r="G82" s="961"/>
      <c r="H82" s="961"/>
      <c r="I82" s="961"/>
      <c r="J82" s="961"/>
      <c r="K82" s="961"/>
      <c r="L82" s="961"/>
      <c r="M82" s="961"/>
      <c r="N82" s="961"/>
      <c r="O82" s="961"/>
      <c r="P82" s="962"/>
      <c r="Q82" s="963"/>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4"/>
      <c r="BA82" s="964"/>
      <c r="BB82" s="964"/>
      <c r="BC82" s="964"/>
      <c r="BD82" s="965"/>
      <c r="BE82" s="265"/>
      <c r="BF82" s="265"/>
      <c r="BG82" s="265"/>
      <c r="BH82" s="265"/>
      <c r="BI82" s="265"/>
      <c r="BJ82" s="265"/>
      <c r="BK82" s="265"/>
      <c r="BL82" s="265"/>
      <c r="BM82" s="265"/>
      <c r="BN82" s="265"/>
      <c r="BO82" s="265"/>
      <c r="BP82" s="265"/>
      <c r="BQ82" s="262">
        <v>76</v>
      </c>
      <c r="BR82" s="267"/>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6"/>
    </row>
    <row r="83" spans="1:131" s="247" customFormat="1" ht="26.25" customHeight="1" x14ac:dyDescent="0.15">
      <c r="A83" s="261">
        <v>16</v>
      </c>
      <c r="B83" s="960"/>
      <c r="C83" s="961"/>
      <c r="D83" s="961"/>
      <c r="E83" s="961"/>
      <c r="F83" s="961"/>
      <c r="G83" s="961"/>
      <c r="H83" s="961"/>
      <c r="I83" s="961"/>
      <c r="J83" s="961"/>
      <c r="K83" s="961"/>
      <c r="L83" s="961"/>
      <c r="M83" s="961"/>
      <c r="N83" s="961"/>
      <c r="O83" s="961"/>
      <c r="P83" s="962"/>
      <c r="Q83" s="963"/>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4"/>
      <c r="BA83" s="964"/>
      <c r="BB83" s="964"/>
      <c r="BC83" s="964"/>
      <c r="BD83" s="965"/>
      <c r="BE83" s="265"/>
      <c r="BF83" s="265"/>
      <c r="BG83" s="265"/>
      <c r="BH83" s="265"/>
      <c r="BI83" s="265"/>
      <c r="BJ83" s="265"/>
      <c r="BK83" s="265"/>
      <c r="BL83" s="265"/>
      <c r="BM83" s="265"/>
      <c r="BN83" s="265"/>
      <c r="BO83" s="265"/>
      <c r="BP83" s="265"/>
      <c r="BQ83" s="262">
        <v>77</v>
      </c>
      <c r="BR83" s="267"/>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6"/>
    </row>
    <row r="84" spans="1:131" s="247" customFormat="1" ht="26.25" customHeight="1" x14ac:dyDescent="0.15">
      <c r="A84" s="261">
        <v>17</v>
      </c>
      <c r="B84" s="960"/>
      <c r="C84" s="961"/>
      <c r="D84" s="961"/>
      <c r="E84" s="961"/>
      <c r="F84" s="961"/>
      <c r="G84" s="961"/>
      <c r="H84" s="961"/>
      <c r="I84" s="961"/>
      <c r="J84" s="961"/>
      <c r="K84" s="961"/>
      <c r="L84" s="961"/>
      <c r="M84" s="961"/>
      <c r="N84" s="961"/>
      <c r="O84" s="961"/>
      <c r="P84" s="962"/>
      <c r="Q84" s="963"/>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4"/>
      <c r="BA84" s="964"/>
      <c r="BB84" s="964"/>
      <c r="BC84" s="964"/>
      <c r="BD84" s="965"/>
      <c r="BE84" s="265"/>
      <c r="BF84" s="265"/>
      <c r="BG84" s="265"/>
      <c r="BH84" s="265"/>
      <c r="BI84" s="265"/>
      <c r="BJ84" s="265"/>
      <c r="BK84" s="265"/>
      <c r="BL84" s="265"/>
      <c r="BM84" s="265"/>
      <c r="BN84" s="265"/>
      <c r="BO84" s="265"/>
      <c r="BP84" s="265"/>
      <c r="BQ84" s="262">
        <v>78</v>
      </c>
      <c r="BR84" s="267"/>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6"/>
    </row>
    <row r="85" spans="1:131" s="247" customFormat="1" ht="26.25" customHeight="1" x14ac:dyDescent="0.15">
      <c r="A85" s="261">
        <v>18</v>
      </c>
      <c r="B85" s="960"/>
      <c r="C85" s="961"/>
      <c r="D85" s="961"/>
      <c r="E85" s="961"/>
      <c r="F85" s="961"/>
      <c r="G85" s="961"/>
      <c r="H85" s="961"/>
      <c r="I85" s="961"/>
      <c r="J85" s="961"/>
      <c r="K85" s="961"/>
      <c r="L85" s="961"/>
      <c r="M85" s="961"/>
      <c r="N85" s="961"/>
      <c r="O85" s="961"/>
      <c r="P85" s="962"/>
      <c r="Q85" s="963"/>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4"/>
      <c r="BA85" s="964"/>
      <c r="BB85" s="964"/>
      <c r="BC85" s="964"/>
      <c r="BD85" s="965"/>
      <c r="BE85" s="265"/>
      <c r="BF85" s="265"/>
      <c r="BG85" s="265"/>
      <c r="BH85" s="265"/>
      <c r="BI85" s="265"/>
      <c r="BJ85" s="265"/>
      <c r="BK85" s="265"/>
      <c r="BL85" s="265"/>
      <c r="BM85" s="265"/>
      <c r="BN85" s="265"/>
      <c r="BO85" s="265"/>
      <c r="BP85" s="265"/>
      <c r="BQ85" s="262">
        <v>79</v>
      </c>
      <c r="BR85" s="267"/>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6"/>
    </row>
    <row r="86" spans="1:131" s="247" customFormat="1" ht="26.25" customHeight="1" x14ac:dyDescent="0.15">
      <c r="A86" s="261">
        <v>19</v>
      </c>
      <c r="B86" s="960"/>
      <c r="C86" s="961"/>
      <c r="D86" s="961"/>
      <c r="E86" s="961"/>
      <c r="F86" s="961"/>
      <c r="G86" s="961"/>
      <c r="H86" s="961"/>
      <c r="I86" s="961"/>
      <c r="J86" s="961"/>
      <c r="K86" s="961"/>
      <c r="L86" s="961"/>
      <c r="M86" s="961"/>
      <c r="N86" s="961"/>
      <c r="O86" s="961"/>
      <c r="P86" s="962"/>
      <c r="Q86" s="963"/>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4"/>
      <c r="BA86" s="964"/>
      <c r="BB86" s="964"/>
      <c r="BC86" s="964"/>
      <c r="BD86" s="965"/>
      <c r="BE86" s="265"/>
      <c r="BF86" s="265"/>
      <c r="BG86" s="265"/>
      <c r="BH86" s="265"/>
      <c r="BI86" s="265"/>
      <c r="BJ86" s="265"/>
      <c r="BK86" s="265"/>
      <c r="BL86" s="265"/>
      <c r="BM86" s="265"/>
      <c r="BN86" s="265"/>
      <c r="BO86" s="265"/>
      <c r="BP86" s="265"/>
      <c r="BQ86" s="262">
        <v>80</v>
      </c>
      <c r="BR86" s="267"/>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6"/>
    </row>
    <row r="87" spans="1:131" s="247" customFormat="1" ht="26.25" customHeight="1" x14ac:dyDescent="0.15">
      <c r="A87" s="269">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5"/>
      <c r="BF87" s="265"/>
      <c r="BG87" s="265"/>
      <c r="BH87" s="265"/>
      <c r="BI87" s="265"/>
      <c r="BJ87" s="265"/>
      <c r="BK87" s="265"/>
      <c r="BL87" s="265"/>
      <c r="BM87" s="265"/>
      <c r="BN87" s="265"/>
      <c r="BO87" s="265"/>
      <c r="BP87" s="265"/>
      <c r="BQ87" s="262">
        <v>81</v>
      </c>
      <c r="BR87" s="267"/>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6"/>
    </row>
    <row r="88" spans="1:131" s="247" customFormat="1" ht="26.25" customHeight="1" thickBot="1" x14ac:dyDescent="0.2">
      <c r="A88" s="264" t="s">
        <v>387</v>
      </c>
      <c r="B88" s="873" t="s">
        <v>417</v>
      </c>
      <c r="C88" s="874"/>
      <c r="D88" s="874"/>
      <c r="E88" s="874"/>
      <c r="F88" s="874"/>
      <c r="G88" s="874"/>
      <c r="H88" s="874"/>
      <c r="I88" s="874"/>
      <c r="J88" s="874"/>
      <c r="K88" s="874"/>
      <c r="L88" s="874"/>
      <c r="M88" s="874"/>
      <c r="N88" s="874"/>
      <c r="O88" s="874"/>
      <c r="P88" s="875"/>
      <c r="Q88" s="924"/>
      <c r="R88" s="925"/>
      <c r="S88" s="925"/>
      <c r="T88" s="925"/>
      <c r="U88" s="925"/>
      <c r="V88" s="925"/>
      <c r="W88" s="925"/>
      <c r="X88" s="925"/>
      <c r="Y88" s="925"/>
      <c r="Z88" s="925"/>
      <c r="AA88" s="925"/>
      <c r="AB88" s="925"/>
      <c r="AC88" s="925"/>
      <c r="AD88" s="925"/>
      <c r="AE88" s="925"/>
      <c r="AF88" s="928">
        <f>+SUM(AF68:AJ87)</f>
        <v>6552</v>
      </c>
      <c r="AG88" s="928"/>
      <c r="AH88" s="928"/>
      <c r="AI88" s="928"/>
      <c r="AJ88" s="928"/>
      <c r="AK88" s="925"/>
      <c r="AL88" s="925"/>
      <c r="AM88" s="925"/>
      <c r="AN88" s="925"/>
      <c r="AO88" s="925"/>
      <c r="AP88" s="928">
        <f>SUM(AP68:AT87)</f>
        <v>7652</v>
      </c>
      <c r="AQ88" s="928"/>
      <c r="AR88" s="928"/>
      <c r="AS88" s="928"/>
      <c r="AT88" s="928"/>
      <c r="AU88" s="928">
        <f>SUM(AU68:AY87)</f>
        <v>145</v>
      </c>
      <c r="AV88" s="928"/>
      <c r="AW88" s="928"/>
      <c r="AX88" s="928"/>
      <c r="AY88" s="928"/>
      <c r="AZ88" s="933"/>
      <c r="BA88" s="933"/>
      <c r="BB88" s="933"/>
      <c r="BC88" s="933"/>
      <c r="BD88" s="934"/>
      <c r="BE88" s="265"/>
      <c r="BF88" s="265"/>
      <c r="BG88" s="265"/>
      <c r="BH88" s="265"/>
      <c r="BI88" s="265"/>
      <c r="BJ88" s="265"/>
      <c r="BK88" s="265"/>
      <c r="BL88" s="265"/>
      <c r="BM88" s="265"/>
      <c r="BN88" s="265"/>
      <c r="BO88" s="265"/>
      <c r="BP88" s="265"/>
      <c r="BQ88" s="262">
        <v>82</v>
      </c>
      <c r="BR88" s="267"/>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73" t="s">
        <v>418</v>
      </c>
      <c r="BS102" s="874"/>
      <c r="BT102" s="874"/>
      <c r="BU102" s="874"/>
      <c r="BV102" s="874"/>
      <c r="BW102" s="874"/>
      <c r="BX102" s="874"/>
      <c r="BY102" s="874"/>
      <c r="BZ102" s="874"/>
      <c r="CA102" s="874"/>
      <c r="CB102" s="874"/>
      <c r="CC102" s="874"/>
      <c r="CD102" s="874"/>
      <c r="CE102" s="874"/>
      <c r="CF102" s="874"/>
      <c r="CG102" s="875"/>
      <c r="CH102" s="976"/>
      <c r="CI102" s="977"/>
      <c r="CJ102" s="977"/>
      <c r="CK102" s="977"/>
      <c r="CL102" s="978"/>
      <c r="CM102" s="976"/>
      <c r="CN102" s="977"/>
      <c r="CO102" s="977"/>
      <c r="CP102" s="977"/>
      <c r="CQ102" s="978"/>
      <c r="CR102" s="979">
        <f>+SUM(CR7:CV88)</f>
        <v>130</v>
      </c>
      <c r="CS102" s="936"/>
      <c r="CT102" s="936"/>
      <c r="CU102" s="936"/>
      <c r="CV102" s="980"/>
      <c r="CW102" s="979">
        <f t="shared" ref="CW102" si="2">+SUM(CW7:DA88)</f>
        <v>24</v>
      </c>
      <c r="CX102" s="936"/>
      <c r="CY102" s="936"/>
      <c r="CZ102" s="936"/>
      <c r="DA102" s="980"/>
      <c r="DB102" s="979">
        <f t="shared" ref="DB102" si="3">+SUM(DB7:DF88)</f>
        <v>0</v>
      </c>
      <c r="DC102" s="936"/>
      <c r="DD102" s="936"/>
      <c r="DE102" s="936"/>
      <c r="DF102" s="980"/>
      <c r="DG102" s="979">
        <f t="shared" ref="DG102" si="4">+SUM(DG7:DK88)</f>
        <v>0</v>
      </c>
      <c r="DH102" s="936"/>
      <c r="DI102" s="936"/>
      <c r="DJ102" s="936"/>
      <c r="DK102" s="980"/>
      <c r="DL102" s="979">
        <f t="shared" ref="DL102" si="5">+SUM(DL7:DP88)</f>
        <v>0</v>
      </c>
      <c r="DM102" s="936"/>
      <c r="DN102" s="936"/>
      <c r="DO102" s="936"/>
      <c r="DP102" s="980"/>
      <c r="DQ102" s="979">
        <f t="shared" ref="DQ102" si="6">+SUM(DQ7:DU88)</f>
        <v>0</v>
      </c>
      <c r="DR102" s="936"/>
      <c r="DS102" s="936"/>
      <c r="DT102" s="936"/>
      <c r="DU102" s="980"/>
      <c r="DV102" s="1003"/>
      <c r="DW102" s="1004"/>
      <c r="DX102" s="1004"/>
      <c r="DY102" s="1004"/>
      <c r="DZ102" s="1005"/>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6" t="s">
        <v>419</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7" t="s">
        <v>420</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8" t="s">
        <v>423</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424</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46" customFormat="1" ht="26.25" customHeight="1" x14ac:dyDescent="0.15">
      <c r="A109" s="1001" t="s">
        <v>425</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1" t="s">
        <v>426</v>
      </c>
      <c r="AB109" s="982"/>
      <c r="AC109" s="982"/>
      <c r="AD109" s="982"/>
      <c r="AE109" s="983"/>
      <c r="AF109" s="981" t="s">
        <v>306</v>
      </c>
      <c r="AG109" s="982"/>
      <c r="AH109" s="982"/>
      <c r="AI109" s="982"/>
      <c r="AJ109" s="983"/>
      <c r="AK109" s="981" t="s">
        <v>305</v>
      </c>
      <c r="AL109" s="982"/>
      <c r="AM109" s="982"/>
      <c r="AN109" s="982"/>
      <c r="AO109" s="983"/>
      <c r="AP109" s="981" t="s">
        <v>427</v>
      </c>
      <c r="AQ109" s="982"/>
      <c r="AR109" s="982"/>
      <c r="AS109" s="982"/>
      <c r="AT109" s="984"/>
      <c r="AU109" s="1001" t="s">
        <v>425</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1" t="s">
        <v>426</v>
      </c>
      <c r="BR109" s="982"/>
      <c r="BS109" s="982"/>
      <c r="BT109" s="982"/>
      <c r="BU109" s="983"/>
      <c r="BV109" s="981" t="s">
        <v>306</v>
      </c>
      <c r="BW109" s="982"/>
      <c r="BX109" s="982"/>
      <c r="BY109" s="982"/>
      <c r="BZ109" s="983"/>
      <c r="CA109" s="981" t="s">
        <v>305</v>
      </c>
      <c r="CB109" s="982"/>
      <c r="CC109" s="982"/>
      <c r="CD109" s="982"/>
      <c r="CE109" s="983"/>
      <c r="CF109" s="1002" t="s">
        <v>427</v>
      </c>
      <c r="CG109" s="1002"/>
      <c r="CH109" s="1002"/>
      <c r="CI109" s="1002"/>
      <c r="CJ109" s="1002"/>
      <c r="CK109" s="981" t="s">
        <v>428</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1" t="s">
        <v>426</v>
      </c>
      <c r="DH109" s="982"/>
      <c r="DI109" s="982"/>
      <c r="DJ109" s="982"/>
      <c r="DK109" s="983"/>
      <c r="DL109" s="981" t="s">
        <v>306</v>
      </c>
      <c r="DM109" s="982"/>
      <c r="DN109" s="982"/>
      <c r="DO109" s="982"/>
      <c r="DP109" s="983"/>
      <c r="DQ109" s="981" t="s">
        <v>305</v>
      </c>
      <c r="DR109" s="982"/>
      <c r="DS109" s="982"/>
      <c r="DT109" s="982"/>
      <c r="DU109" s="983"/>
      <c r="DV109" s="981" t="s">
        <v>427</v>
      </c>
      <c r="DW109" s="982"/>
      <c r="DX109" s="982"/>
      <c r="DY109" s="982"/>
      <c r="DZ109" s="984"/>
    </row>
    <row r="110" spans="1:131" s="246" customFormat="1" ht="26.25" customHeight="1" x14ac:dyDescent="0.15">
      <c r="A110" s="985" t="s">
        <v>429</v>
      </c>
      <c r="B110" s="986"/>
      <c r="C110" s="986"/>
      <c r="D110" s="986"/>
      <c r="E110" s="986"/>
      <c r="F110" s="986"/>
      <c r="G110" s="986"/>
      <c r="H110" s="986"/>
      <c r="I110" s="986"/>
      <c r="J110" s="986"/>
      <c r="K110" s="986"/>
      <c r="L110" s="986"/>
      <c r="M110" s="986"/>
      <c r="N110" s="986"/>
      <c r="O110" s="986"/>
      <c r="P110" s="986"/>
      <c r="Q110" s="986"/>
      <c r="R110" s="986"/>
      <c r="S110" s="986"/>
      <c r="T110" s="986"/>
      <c r="U110" s="986"/>
      <c r="V110" s="986"/>
      <c r="W110" s="986"/>
      <c r="X110" s="986"/>
      <c r="Y110" s="986"/>
      <c r="Z110" s="987"/>
      <c r="AA110" s="988">
        <v>258038</v>
      </c>
      <c r="AB110" s="989"/>
      <c r="AC110" s="989"/>
      <c r="AD110" s="989"/>
      <c r="AE110" s="990"/>
      <c r="AF110" s="991">
        <v>231089</v>
      </c>
      <c r="AG110" s="989"/>
      <c r="AH110" s="989"/>
      <c r="AI110" s="989"/>
      <c r="AJ110" s="990"/>
      <c r="AK110" s="991">
        <v>204496</v>
      </c>
      <c r="AL110" s="989"/>
      <c r="AM110" s="989"/>
      <c r="AN110" s="989"/>
      <c r="AO110" s="990"/>
      <c r="AP110" s="992">
        <v>16.100000000000001</v>
      </c>
      <c r="AQ110" s="993"/>
      <c r="AR110" s="993"/>
      <c r="AS110" s="993"/>
      <c r="AT110" s="994"/>
      <c r="AU110" s="995" t="s">
        <v>73</v>
      </c>
      <c r="AV110" s="996"/>
      <c r="AW110" s="996"/>
      <c r="AX110" s="996"/>
      <c r="AY110" s="996"/>
      <c r="AZ110" s="1037" t="s">
        <v>430</v>
      </c>
      <c r="BA110" s="986"/>
      <c r="BB110" s="986"/>
      <c r="BC110" s="986"/>
      <c r="BD110" s="986"/>
      <c r="BE110" s="986"/>
      <c r="BF110" s="986"/>
      <c r="BG110" s="986"/>
      <c r="BH110" s="986"/>
      <c r="BI110" s="986"/>
      <c r="BJ110" s="986"/>
      <c r="BK110" s="986"/>
      <c r="BL110" s="986"/>
      <c r="BM110" s="986"/>
      <c r="BN110" s="986"/>
      <c r="BO110" s="986"/>
      <c r="BP110" s="987"/>
      <c r="BQ110" s="1023">
        <v>1534318</v>
      </c>
      <c r="BR110" s="1024"/>
      <c r="BS110" s="1024"/>
      <c r="BT110" s="1024"/>
      <c r="BU110" s="1024"/>
      <c r="BV110" s="1024">
        <v>1432539</v>
      </c>
      <c r="BW110" s="1024"/>
      <c r="BX110" s="1024"/>
      <c r="BY110" s="1024"/>
      <c r="BZ110" s="1024"/>
      <c r="CA110" s="1024">
        <v>1336805</v>
      </c>
      <c r="CB110" s="1024"/>
      <c r="CC110" s="1024"/>
      <c r="CD110" s="1024"/>
      <c r="CE110" s="1024"/>
      <c r="CF110" s="1038">
        <v>105.3</v>
      </c>
      <c r="CG110" s="1039"/>
      <c r="CH110" s="1039"/>
      <c r="CI110" s="1039"/>
      <c r="CJ110" s="1039"/>
      <c r="CK110" s="1040" t="s">
        <v>431</v>
      </c>
      <c r="CL110" s="1041"/>
      <c r="CM110" s="1020" t="s">
        <v>432</v>
      </c>
      <c r="CN110" s="1021"/>
      <c r="CO110" s="1021"/>
      <c r="CP110" s="1021"/>
      <c r="CQ110" s="1021"/>
      <c r="CR110" s="1021"/>
      <c r="CS110" s="1021"/>
      <c r="CT110" s="1021"/>
      <c r="CU110" s="1021"/>
      <c r="CV110" s="1021"/>
      <c r="CW110" s="1021"/>
      <c r="CX110" s="1021"/>
      <c r="CY110" s="1021"/>
      <c r="CZ110" s="1021"/>
      <c r="DA110" s="1021"/>
      <c r="DB110" s="1021"/>
      <c r="DC110" s="1021"/>
      <c r="DD110" s="1021"/>
      <c r="DE110" s="1021"/>
      <c r="DF110" s="1022"/>
      <c r="DG110" s="1023" t="s">
        <v>403</v>
      </c>
      <c r="DH110" s="1024"/>
      <c r="DI110" s="1024"/>
      <c r="DJ110" s="1024"/>
      <c r="DK110" s="1024"/>
      <c r="DL110" s="1024" t="s">
        <v>403</v>
      </c>
      <c r="DM110" s="1024"/>
      <c r="DN110" s="1024"/>
      <c r="DO110" s="1024"/>
      <c r="DP110" s="1024"/>
      <c r="DQ110" s="1024" t="s">
        <v>403</v>
      </c>
      <c r="DR110" s="1024"/>
      <c r="DS110" s="1024"/>
      <c r="DT110" s="1024"/>
      <c r="DU110" s="1024"/>
      <c r="DV110" s="1025" t="s">
        <v>403</v>
      </c>
      <c r="DW110" s="1025"/>
      <c r="DX110" s="1025"/>
      <c r="DY110" s="1025"/>
      <c r="DZ110" s="1026"/>
    </row>
    <row r="111" spans="1:131" s="246" customFormat="1" ht="26.25" customHeight="1" x14ac:dyDescent="0.15">
      <c r="A111" s="1027" t="s">
        <v>433</v>
      </c>
      <c r="B111" s="1028"/>
      <c r="C111" s="1028"/>
      <c r="D111" s="1028"/>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9"/>
      <c r="AA111" s="1030" t="s">
        <v>434</v>
      </c>
      <c r="AB111" s="1031"/>
      <c r="AC111" s="1031"/>
      <c r="AD111" s="1031"/>
      <c r="AE111" s="1032"/>
      <c r="AF111" s="1033" t="s">
        <v>401</v>
      </c>
      <c r="AG111" s="1031"/>
      <c r="AH111" s="1031"/>
      <c r="AI111" s="1031"/>
      <c r="AJ111" s="1032"/>
      <c r="AK111" s="1033" t="s">
        <v>403</v>
      </c>
      <c r="AL111" s="1031"/>
      <c r="AM111" s="1031"/>
      <c r="AN111" s="1031"/>
      <c r="AO111" s="1032"/>
      <c r="AP111" s="1034" t="s">
        <v>435</v>
      </c>
      <c r="AQ111" s="1035"/>
      <c r="AR111" s="1035"/>
      <c r="AS111" s="1035"/>
      <c r="AT111" s="1036"/>
      <c r="AU111" s="997"/>
      <c r="AV111" s="998"/>
      <c r="AW111" s="998"/>
      <c r="AX111" s="998"/>
      <c r="AY111" s="998"/>
      <c r="AZ111" s="1046" t="s">
        <v>436</v>
      </c>
      <c r="BA111" s="1047"/>
      <c r="BB111" s="1047"/>
      <c r="BC111" s="1047"/>
      <c r="BD111" s="1047"/>
      <c r="BE111" s="1047"/>
      <c r="BF111" s="1047"/>
      <c r="BG111" s="1047"/>
      <c r="BH111" s="1047"/>
      <c r="BI111" s="1047"/>
      <c r="BJ111" s="1047"/>
      <c r="BK111" s="1047"/>
      <c r="BL111" s="1047"/>
      <c r="BM111" s="1047"/>
      <c r="BN111" s="1047"/>
      <c r="BO111" s="1047"/>
      <c r="BP111" s="1048"/>
      <c r="BQ111" s="1016" t="s">
        <v>434</v>
      </c>
      <c r="BR111" s="1017"/>
      <c r="BS111" s="1017"/>
      <c r="BT111" s="1017"/>
      <c r="BU111" s="1017"/>
      <c r="BV111" s="1017" t="s">
        <v>401</v>
      </c>
      <c r="BW111" s="1017"/>
      <c r="BX111" s="1017"/>
      <c r="BY111" s="1017"/>
      <c r="BZ111" s="1017"/>
      <c r="CA111" s="1017" t="s">
        <v>434</v>
      </c>
      <c r="CB111" s="1017"/>
      <c r="CC111" s="1017"/>
      <c r="CD111" s="1017"/>
      <c r="CE111" s="1017"/>
      <c r="CF111" s="1011" t="s">
        <v>403</v>
      </c>
      <c r="CG111" s="1012"/>
      <c r="CH111" s="1012"/>
      <c r="CI111" s="1012"/>
      <c r="CJ111" s="1012"/>
      <c r="CK111" s="1042"/>
      <c r="CL111" s="1043"/>
      <c r="CM111" s="1013" t="s">
        <v>437</v>
      </c>
      <c r="CN111" s="1014"/>
      <c r="CO111" s="1014"/>
      <c r="CP111" s="1014"/>
      <c r="CQ111" s="1014"/>
      <c r="CR111" s="1014"/>
      <c r="CS111" s="1014"/>
      <c r="CT111" s="1014"/>
      <c r="CU111" s="1014"/>
      <c r="CV111" s="1014"/>
      <c r="CW111" s="1014"/>
      <c r="CX111" s="1014"/>
      <c r="CY111" s="1014"/>
      <c r="CZ111" s="1014"/>
      <c r="DA111" s="1014"/>
      <c r="DB111" s="1014"/>
      <c r="DC111" s="1014"/>
      <c r="DD111" s="1014"/>
      <c r="DE111" s="1014"/>
      <c r="DF111" s="1015"/>
      <c r="DG111" s="1016" t="s">
        <v>403</v>
      </c>
      <c r="DH111" s="1017"/>
      <c r="DI111" s="1017"/>
      <c r="DJ111" s="1017"/>
      <c r="DK111" s="1017"/>
      <c r="DL111" s="1017" t="s">
        <v>403</v>
      </c>
      <c r="DM111" s="1017"/>
      <c r="DN111" s="1017"/>
      <c r="DO111" s="1017"/>
      <c r="DP111" s="1017"/>
      <c r="DQ111" s="1017" t="s">
        <v>434</v>
      </c>
      <c r="DR111" s="1017"/>
      <c r="DS111" s="1017"/>
      <c r="DT111" s="1017"/>
      <c r="DU111" s="1017"/>
      <c r="DV111" s="1018" t="s">
        <v>401</v>
      </c>
      <c r="DW111" s="1018"/>
      <c r="DX111" s="1018"/>
      <c r="DY111" s="1018"/>
      <c r="DZ111" s="1019"/>
    </row>
    <row r="112" spans="1:131" s="246" customFormat="1" ht="26.25" customHeight="1" x14ac:dyDescent="0.15">
      <c r="A112" s="1049" t="s">
        <v>438</v>
      </c>
      <c r="B112" s="1050"/>
      <c r="C112" s="1047" t="s">
        <v>439</v>
      </c>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c r="AA112" s="1055" t="s">
        <v>403</v>
      </c>
      <c r="AB112" s="1056"/>
      <c r="AC112" s="1056"/>
      <c r="AD112" s="1056"/>
      <c r="AE112" s="1057"/>
      <c r="AF112" s="1058" t="s">
        <v>401</v>
      </c>
      <c r="AG112" s="1056"/>
      <c r="AH112" s="1056"/>
      <c r="AI112" s="1056"/>
      <c r="AJ112" s="1057"/>
      <c r="AK112" s="1058" t="s">
        <v>401</v>
      </c>
      <c r="AL112" s="1056"/>
      <c r="AM112" s="1056"/>
      <c r="AN112" s="1056"/>
      <c r="AO112" s="1057"/>
      <c r="AP112" s="1059" t="s">
        <v>403</v>
      </c>
      <c r="AQ112" s="1060"/>
      <c r="AR112" s="1060"/>
      <c r="AS112" s="1060"/>
      <c r="AT112" s="1061"/>
      <c r="AU112" s="997"/>
      <c r="AV112" s="998"/>
      <c r="AW112" s="998"/>
      <c r="AX112" s="998"/>
      <c r="AY112" s="998"/>
      <c r="AZ112" s="1046" t="s">
        <v>440</v>
      </c>
      <c r="BA112" s="1047"/>
      <c r="BB112" s="1047"/>
      <c r="BC112" s="1047"/>
      <c r="BD112" s="1047"/>
      <c r="BE112" s="1047"/>
      <c r="BF112" s="1047"/>
      <c r="BG112" s="1047"/>
      <c r="BH112" s="1047"/>
      <c r="BI112" s="1047"/>
      <c r="BJ112" s="1047"/>
      <c r="BK112" s="1047"/>
      <c r="BL112" s="1047"/>
      <c r="BM112" s="1047"/>
      <c r="BN112" s="1047"/>
      <c r="BO112" s="1047"/>
      <c r="BP112" s="1048"/>
      <c r="BQ112" s="1016">
        <v>444317</v>
      </c>
      <c r="BR112" s="1017"/>
      <c r="BS112" s="1017"/>
      <c r="BT112" s="1017"/>
      <c r="BU112" s="1017"/>
      <c r="BV112" s="1017">
        <v>400582</v>
      </c>
      <c r="BW112" s="1017"/>
      <c r="BX112" s="1017"/>
      <c r="BY112" s="1017"/>
      <c r="BZ112" s="1017"/>
      <c r="CA112" s="1017">
        <v>449028</v>
      </c>
      <c r="CB112" s="1017"/>
      <c r="CC112" s="1017"/>
      <c r="CD112" s="1017"/>
      <c r="CE112" s="1017"/>
      <c r="CF112" s="1011">
        <v>35.4</v>
      </c>
      <c r="CG112" s="1012"/>
      <c r="CH112" s="1012"/>
      <c r="CI112" s="1012"/>
      <c r="CJ112" s="1012"/>
      <c r="CK112" s="1042"/>
      <c r="CL112" s="1043"/>
      <c r="CM112" s="1013" t="s">
        <v>441</v>
      </c>
      <c r="CN112" s="1014"/>
      <c r="CO112" s="1014"/>
      <c r="CP112" s="1014"/>
      <c r="CQ112" s="1014"/>
      <c r="CR112" s="1014"/>
      <c r="CS112" s="1014"/>
      <c r="CT112" s="1014"/>
      <c r="CU112" s="1014"/>
      <c r="CV112" s="1014"/>
      <c r="CW112" s="1014"/>
      <c r="CX112" s="1014"/>
      <c r="CY112" s="1014"/>
      <c r="CZ112" s="1014"/>
      <c r="DA112" s="1014"/>
      <c r="DB112" s="1014"/>
      <c r="DC112" s="1014"/>
      <c r="DD112" s="1014"/>
      <c r="DE112" s="1014"/>
      <c r="DF112" s="1015"/>
      <c r="DG112" s="1016" t="s">
        <v>403</v>
      </c>
      <c r="DH112" s="1017"/>
      <c r="DI112" s="1017"/>
      <c r="DJ112" s="1017"/>
      <c r="DK112" s="1017"/>
      <c r="DL112" s="1017" t="s">
        <v>401</v>
      </c>
      <c r="DM112" s="1017"/>
      <c r="DN112" s="1017"/>
      <c r="DO112" s="1017"/>
      <c r="DP112" s="1017"/>
      <c r="DQ112" s="1017" t="s">
        <v>403</v>
      </c>
      <c r="DR112" s="1017"/>
      <c r="DS112" s="1017"/>
      <c r="DT112" s="1017"/>
      <c r="DU112" s="1017"/>
      <c r="DV112" s="1018" t="s">
        <v>435</v>
      </c>
      <c r="DW112" s="1018"/>
      <c r="DX112" s="1018"/>
      <c r="DY112" s="1018"/>
      <c r="DZ112" s="1019"/>
    </row>
    <row r="113" spans="1:130" s="246" customFormat="1" ht="26.25" customHeight="1" x14ac:dyDescent="0.15">
      <c r="A113" s="1051"/>
      <c r="B113" s="1052"/>
      <c r="C113" s="1047" t="s">
        <v>442</v>
      </c>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c r="AA113" s="1030">
        <v>116318</v>
      </c>
      <c r="AB113" s="1031"/>
      <c r="AC113" s="1031"/>
      <c r="AD113" s="1031"/>
      <c r="AE113" s="1032"/>
      <c r="AF113" s="1033">
        <v>120677</v>
      </c>
      <c r="AG113" s="1031"/>
      <c r="AH113" s="1031"/>
      <c r="AI113" s="1031"/>
      <c r="AJ113" s="1032"/>
      <c r="AK113" s="1033">
        <v>117393</v>
      </c>
      <c r="AL113" s="1031"/>
      <c r="AM113" s="1031"/>
      <c r="AN113" s="1031"/>
      <c r="AO113" s="1032"/>
      <c r="AP113" s="1034">
        <v>9.1999999999999993</v>
      </c>
      <c r="AQ113" s="1035"/>
      <c r="AR113" s="1035"/>
      <c r="AS113" s="1035"/>
      <c r="AT113" s="1036"/>
      <c r="AU113" s="997"/>
      <c r="AV113" s="998"/>
      <c r="AW113" s="998"/>
      <c r="AX113" s="998"/>
      <c r="AY113" s="998"/>
      <c r="AZ113" s="1046" t="s">
        <v>443</v>
      </c>
      <c r="BA113" s="1047"/>
      <c r="BB113" s="1047"/>
      <c r="BC113" s="1047"/>
      <c r="BD113" s="1047"/>
      <c r="BE113" s="1047"/>
      <c r="BF113" s="1047"/>
      <c r="BG113" s="1047"/>
      <c r="BH113" s="1047"/>
      <c r="BI113" s="1047"/>
      <c r="BJ113" s="1047"/>
      <c r="BK113" s="1047"/>
      <c r="BL113" s="1047"/>
      <c r="BM113" s="1047"/>
      <c r="BN113" s="1047"/>
      <c r="BO113" s="1047"/>
      <c r="BP113" s="1048"/>
      <c r="BQ113" s="1016">
        <v>207337</v>
      </c>
      <c r="BR113" s="1017"/>
      <c r="BS113" s="1017"/>
      <c r="BT113" s="1017"/>
      <c r="BU113" s="1017"/>
      <c r="BV113" s="1017">
        <v>172083</v>
      </c>
      <c r="BW113" s="1017"/>
      <c r="BX113" s="1017"/>
      <c r="BY113" s="1017"/>
      <c r="BZ113" s="1017"/>
      <c r="CA113" s="1017">
        <v>144960</v>
      </c>
      <c r="CB113" s="1017"/>
      <c r="CC113" s="1017"/>
      <c r="CD113" s="1017"/>
      <c r="CE113" s="1017"/>
      <c r="CF113" s="1011">
        <v>11.4</v>
      </c>
      <c r="CG113" s="1012"/>
      <c r="CH113" s="1012"/>
      <c r="CI113" s="1012"/>
      <c r="CJ113" s="1012"/>
      <c r="CK113" s="1042"/>
      <c r="CL113" s="1043"/>
      <c r="CM113" s="1013" t="s">
        <v>444</v>
      </c>
      <c r="CN113" s="1014"/>
      <c r="CO113" s="1014"/>
      <c r="CP113" s="1014"/>
      <c r="CQ113" s="1014"/>
      <c r="CR113" s="1014"/>
      <c r="CS113" s="1014"/>
      <c r="CT113" s="1014"/>
      <c r="CU113" s="1014"/>
      <c r="CV113" s="1014"/>
      <c r="CW113" s="1014"/>
      <c r="CX113" s="1014"/>
      <c r="CY113" s="1014"/>
      <c r="CZ113" s="1014"/>
      <c r="DA113" s="1014"/>
      <c r="DB113" s="1014"/>
      <c r="DC113" s="1014"/>
      <c r="DD113" s="1014"/>
      <c r="DE113" s="1014"/>
      <c r="DF113" s="1015"/>
      <c r="DG113" s="1055" t="s">
        <v>401</v>
      </c>
      <c r="DH113" s="1056"/>
      <c r="DI113" s="1056"/>
      <c r="DJ113" s="1056"/>
      <c r="DK113" s="1057"/>
      <c r="DL113" s="1058" t="s">
        <v>401</v>
      </c>
      <c r="DM113" s="1056"/>
      <c r="DN113" s="1056"/>
      <c r="DO113" s="1056"/>
      <c r="DP113" s="1057"/>
      <c r="DQ113" s="1058" t="s">
        <v>403</v>
      </c>
      <c r="DR113" s="1056"/>
      <c r="DS113" s="1056"/>
      <c r="DT113" s="1056"/>
      <c r="DU113" s="1057"/>
      <c r="DV113" s="1059" t="s">
        <v>435</v>
      </c>
      <c r="DW113" s="1060"/>
      <c r="DX113" s="1060"/>
      <c r="DY113" s="1060"/>
      <c r="DZ113" s="1061"/>
    </row>
    <row r="114" spans="1:130" s="246" customFormat="1" ht="26.25" customHeight="1" x14ac:dyDescent="0.15">
      <c r="A114" s="1051"/>
      <c r="B114" s="1052"/>
      <c r="C114" s="1047" t="s">
        <v>445</v>
      </c>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c r="AA114" s="1055">
        <v>43858</v>
      </c>
      <c r="AB114" s="1056"/>
      <c r="AC114" s="1056"/>
      <c r="AD114" s="1056"/>
      <c r="AE114" s="1057"/>
      <c r="AF114" s="1058">
        <v>45314</v>
      </c>
      <c r="AG114" s="1056"/>
      <c r="AH114" s="1056"/>
      <c r="AI114" s="1056"/>
      <c r="AJ114" s="1057"/>
      <c r="AK114" s="1058">
        <v>28144</v>
      </c>
      <c r="AL114" s="1056"/>
      <c r="AM114" s="1056"/>
      <c r="AN114" s="1056"/>
      <c r="AO114" s="1057"/>
      <c r="AP114" s="1059">
        <v>2.2000000000000002</v>
      </c>
      <c r="AQ114" s="1060"/>
      <c r="AR114" s="1060"/>
      <c r="AS114" s="1060"/>
      <c r="AT114" s="1061"/>
      <c r="AU114" s="997"/>
      <c r="AV114" s="998"/>
      <c r="AW114" s="998"/>
      <c r="AX114" s="998"/>
      <c r="AY114" s="998"/>
      <c r="AZ114" s="1046" t="s">
        <v>446</v>
      </c>
      <c r="BA114" s="1047"/>
      <c r="BB114" s="1047"/>
      <c r="BC114" s="1047"/>
      <c r="BD114" s="1047"/>
      <c r="BE114" s="1047"/>
      <c r="BF114" s="1047"/>
      <c r="BG114" s="1047"/>
      <c r="BH114" s="1047"/>
      <c r="BI114" s="1047"/>
      <c r="BJ114" s="1047"/>
      <c r="BK114" s="1047"/>
      <c r="BL114" s="1047"/>
      <c r="BM114" s="1047"/>
      <c r="BN114" s="1047"/>
      <c r="BO114" s="1047"/>
      <c r="BP114" s="1048"/>
      <c r="BQ114" s="1016">
        <v>401393</v>
      </c>
      <c r="BR114" s="1017"/>
      <c r="BS114" s="1017"/>
      <c r="BT114" s="1017"/>
      <c r="BU114" s="1017"/>
      <c r="BV114" s="1017">
        <v>378324</v>
      </c>
      <c r="BW114" s="1017"/>
      <c r="BX114" s="1017"/>
      <c r="BY114" s="1017"/>
      <c r="BZ114" s="1017"/>
      <c r="CA114" s="1017">
        <v>396569</v>
      </c>
      <c r="CB114" s="1017"/>
      <c r="CC114" s="1017"/>
      <c r="CD114" s="1017"/>
      <c r="CE114" s="1017"/>
      <c r="CF114" s="1011">
        <v>31.2</v>
      </c>
      <c r="CG114" s="1012"/>
      <c r="CH114" s="1012"/>
      <c r="CI114" s="1012"/>
      <c r="CJ114" s="1012"/>
      <c r="CK114" s="1042"/>
      <c r="CL114" s="1043"/>
      <c r="CM114" s="1013" t="s">
        <v>447</v>
      </c>
      <c r="CN114" s="1014"/>
      <c r="CO114" s="1014"/>
      <c r="CP114" s="1014"/>
      <c r="CQ114" s="1014"/>
      <c r="CR114" s="1014"/>
      <c r="CS114" s="1014"/>
      <c r="CT114" s="1014"/>
      <c r="CU114" s="1014"/>
      <c r="CV114" s="1014"/>
      <c r="CW114" s="1014"/>
      <c r="CX114" s="1014"/>
      <c r="CY114" s="1014"/>
      <c r="CZ114" s="1014"/>
      <c r="DA114" s="1014"/>
      <c r="DB114" s="1014"/>
      <c r="DC114" s="1014"/>
      <c r="DD114" s="1014"/>
      <c r="DE114" s="1014"/>
      <c r="DF114" s="1015"/>
      <c r="DG114" s="1055" t="s">
        <v>401</v>
      </c>
      <c r="DH114" s="1056"/>
      <c r="DI114" s="1056"/>
      <c r="DJ114" s="1056"/>
      <c r="DK114" s="1057"/>
      <c r="DL114" s="1058" t="s">
        <v>435</v>
      </c>
      <c r="DM114" s="1056"/>
      <c r="DN114" s="1056"/>
      <c r="DO114" s="1056"/>
      <c r="DP114" s="1057"/>
      <c r="DQ114" s="1058" t="s">
        <v>435</v>
      </c>
      <c r="DR114" s="1056"/>
      <c r="DS114" s="1056"/>
      <c r="DT114" s="1056"/>
      <c r="DU114" s="1057"/>
      <c r="DV114" s="1059" t="s">
        <v>401</v>
      </c>
      <c r="DW114" s="1060"/>
      <c r="DX114" s="1060"/>
      <c r="DY114" s="1060"/>
      <c r="DZ114" s="1061"/>
    </row>
    <row r="115" spans="1:130" s="246" customFormat="1" ht="26.25" customHeight="1" x14ac:dyDescent="0.15">
      <c r="A115" s="1051"/>
      <c r="B115" s="1052"/>
      <c r="C115" s="1047" t="s">
        <v>448</v>
      </c>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c r="AA115" s="1030" t="s">
        <v>401</v>
      </c>
      <c r="AB115" s="1031"/>
      <c r="AC115" s="1031"/>
      <c r="AD115" s="1031"/>
      <c r="AE115" s="1032"/>
      <c r="AF115" s="1033" t="s">
        <v>401</v>
      </c>
      <c r="AG115" s="1031"/>
      <c r="AH115" s="1031"/>
      <c r="AI115" s="1031"/>
      <c r="AJ115" s="1032"/>
      <c r="AK115" s="1033" t="s">
        <v>435</v>
      </c>
      <c r="AL115" s="1031"/>
      <c r="AM115" s="1031"/>
      <c r="AN115" s="1031"/>
      <c r="AO115" s="1032"/>
      <c r="AP115" s="1034" t="s">
        <v>403</v>
      </c>
      <c r="AQ115" s="1035"/>
      <c r="AR115" s="1035"/>
      <c r="AS115" s="1035"/>
      <c r="AT115" s="1036"/>
      <c r="AU115" s="997"/>
      <c r="AV115" s="998"/>
      <c r="AW115" s="998"/>
      <c r="AX115" s="998"/>
      <c r="AY115" s="998"/>
      <c r="AZ115" s="1046" t="s">
        <v>449</v>
      </c>
      <c r="BA115" s="1047"/>
      <c r="BB115" s="1047"/>
      <c r="BC115" s="1047"/>
      <c r="BD115" s="1047"/>
      <c r="BE115" s="1047"/>
      <c r="BF115" s="1047"/>
      <c r="BG115" s="1047"/>
      <c r="BH115" s="1047"/>
      <c r="BI115" s="1047"/>
      <c r="BJ115" s="1047"/>
      <c r="BK115" s="1047"/>
      <c r="BL115" s="1047"/>
      <c r="BM115" s="1047"/>
      <c r="BN115" s="1047"/>
      <c r="BO115" s="1047"/>
      <c r="BP115" s="1048"/>
      <c r="BQ115" s="1016" t="s">
        <v>403</v>
      </c>
      <c r="BR115" s="1017"/>
      <c r="BS115" s="1017"/>
      <c r="BT115" s="1017"/>
      <c r="BU115" s="1017"/>
      <c r="BV115" s="1017" t="s">
        <v>401</v>
      </c>
      <c r="BW115" s="1017"/>
      <c r="BX115" s="1017"/>
      <c r="BY115" s="1017"/>
      <c r="BZ115" s="1017"/>
      <c r="CA115" s="1017" t="s">
        <v>403</v>
      </c>
      <c r="CB115" s="1017"/>
      <c r="CC115" s="1017"/>
      <c r="CD115" s="1017"/>
      <c r="CE115" s="1017"/>
      <c r="CF115" s="1011" t="s">
        <v>403</v>
      </c>
      <c r="CG115" s="1012"/>
      <c r="CH115" s="1012"/>
      <c r="CI115" s="1012"/>
      <c r="CJ115" s="1012"/>
      <c r="CK115" s="1042"/>
      <c r="CL115" s="1043"/>
      <c r="CM115" s="1046" t="s">
        <v>450</v>
      </c>
      <c r="CN115" s="1067"/>
      <c r="CO115" s="1067"/>
      <c r="CP115" s="1067"/>
      <c r="CQ115" s="1067"/>
      <c r="CR115" s="1067"/>
      <c r="CS115" s="1067"/>
      <c r="CT115" s="1067"/>
      <c r="CU115" s="1067"/>
      <c r="CV115" s="1067"/>
      <c r="CW115" s="1067"/>
      <c r="CX115" s="1067"/>
      <c r="CY115" s="1067"/>
      <c r="CZ115" s="1067"/>
      <c r="DA115" s="1067"/>
      <c r="DB115" s="1067"/>
      <c r="DC115" s="1067"/>
      <c r="DD115" s="1067"/>
      <c r="DE115" s="1067"/>
      <c r="DF115" s="1048"/>
      <c r="DG115" s="1055" t="s">
        <v>403</v>
      </c>
      <c r="DH115" s="1056"/>
      <c r="DI115" s="1056"/>
      <c r="DJ115" s="1056"/>
      <c r="DK115" s="1057"/>
      <c r="DL115" s="1058" t="s">
        <v>401</v>
      </c>
      <c r="DM115" s="1056"/>
      <c r="DN115" s="1056"/>
      <c r="DO115" s="1056"/>
      <c r="DP115" s="1057"/>
      <c r="DQ115" s="1058" t="s">
        <v>403</v>
      </c>
      <c r="DR115" s="1056"/>
      <c r="DS115" s="1056"/>
      <c r="DT115" s="1056"/>
      <c r="DU115" s="1057"/>
      <c r="DV115" s="1059" t="s">
        <v>401</v>
      </c>
      <c r="DW115" s="1060"/>
      <c r="DX115" s="1060"/>
      <c r="DY115" s="1060"/>
      <c r="DZ115" s="1061"/>
    </row>
    <row r="116" spans="1:130" s="246" customFormat="1" ht="26.25" customHeight="1" x14ac:dyDescent="0.15">
      <c r="A116" s="1053"/>
      <c r="B116" s="1054"/>
      <c r="C116" s="1062" t="s">
        <v>451</v>
      </c>
      <c r="D116" s="1062"/>
      <c r="E116" s="1062"/>
      <c r="F116" s="1062"/>
      <c r="G116" s="1062"/>
      <c r="H116" s="1062"/>
      <c r="I116" s="1062"/>
      <c r="J116" s="1062"/>
      <c r="K116" s="1062"/>
      <c r="L116" s="1062"/>
      <c r="M116" s="1062"/>
      <c r="N116" s="1062"/>
      <c r="O116" s="1062"/>
      <c r="P116" s="1062"/>
      <c r="Q116" s="1062"/>
      <c r="R116" s="1062"/>
      <c r="S116" s="1062"/>
      <c r="T116" s="1062"/>
      <c r="U116" s="1062"/>
      <c r="V116" s="1062"/>
      <c r="W116" s="1062"/>
      <c r="X116" s="1062"/>
      <c r="Y116" s="1062"/>
      <c r="Z116" s="1063"/>
      <c r="AA116" s="1055">
        <v>223</v>
      </c>
      <c r="AB116" s="1056"/>
      <c r="AC116" s="1056"/>
      <c r="AD116" s="1056"/>
      <c r="AE116" s="1057"/>
      <c r="AF116" s="1058">
        <v>241</v>
      </c>
      <c r="AG116" s="1056"/>
      <c r="AH116" s="1056"/>
      <c r="AI116" s="1056"/>
      <c r="AJ116" s="1057"/>
      <c r="AK116" s="1058">
        <v>271</v>
      </c>
      <c r="AL116" s="1056"/>
      <c r="AM116" s="1056"/>
      <c r="AN116" s="1056"/>
      <c r="AO116" s="1057"/>
      <c r="AP116" s="1059">
        <v>0</v>
      </c>
      <c r="AQ116" s="1060"/>
      <c r="AR116" s="1060"/>
      <c r="AS116" s="1060"/>
      <c r="AT116" s="1061"/>
      <c r="AU116" s="997"/>
      <c r="AV116" s="998"/>
      <c r="AW116" s="998"/>
      <c r="AX116" s="998"/>
      <c r="AY116" s="998"/>
      <c r="AZ116" s="1064" t="s">
        <v>452</v>
      </c>
      <c r="BA116" s="1065"/>
      <c r="BB116" s="1065"/>
      <c r="BC116" s="1065"/>
      <c r="BD116" s="1065"/>
      <c r="BE116" s="1065"/>
      <c r="BF116" s="1065"/>
      <c r="BG116" s="1065"/>
      <c r="BH116" s="1065"/>
      <c r="BI116" s="1065"/>
      <c r="BJ116" s="1065"/>
      <c r="BK116" s="1065"/>
      <c r="BL116" s="1065"/>
      <c r="BM116" s="1065"/>
      <c r="BN116" s="1065"/>
      <c r="BO116" s="1065"/>
      <c r="BP116" s="1066"/>
      <c r="BQ116" s="1016" t="s">
        <v>403</v>
      </c>
      <c r="BR116" s="1017"/>
      <c r="BS116" s="1017"/>
      <c r="BT116" s="1017"/>
      <c r="BU116" s="1017"/>
      <c r="BV116" s="1017" t="s">
        <v>401</v>
      </c>
      <c r="BW116" s="1017"/>
      <c r="BX116" s="1017"/>
      <c r="BY116" s="1017"/>
      <c r="BZ116" s="1017"/>
      <c r="CA116" s="1017" t="s">
        <v>401</v>
      </c>
      <c r="CB116" s="1017"/>
      <c r="CC116" s="1017"/>
      <c r="CD116" s="1017"/>
      <c r="CE116" s="1017"/>
      <c r="CF116" s="1011" t="s">
        <v>401</v>
      </c>
      <c r="CG116" s="1012"/>
      <c r="CH116" s="1012"/>
      <c r="CI116" s="1012"/>
      <c r="CJ116" s="1012"/>
      <c r="CK116" s="1042"/>
      <c r="CL116" s="1043"/>
      <c r="CM116" s="1013" t="s">
        <v>453</v>
      </c>
      <c r="CN116" s="1014"/>
      <c r="CO116" s="1014"/>
      <c r="CP116" s="1014"/>
      <c r="CQ116" s="1014"/>
      <c r="CR116" s="1014"/>
      <c r="CS116" s="1014"/>
      <c r="CT116" s="1014"/>
      <c r="CU116" s="1014"/>
      <c r="CV116" s="1014"/>
      <c r="CW116" s="1014"/>
      <c r="CX116" s="1014"/>
      <c r="CY116" s="1014"/>
      <c r="CZ116" s="1014"/>
      <c r="DA116" s="1014"/>
      <c r="DB116" s="1014"/>
      <c r="DC116" s="1014"/>
      <c r="DD116" s="1014"/>
      <c r="DE116" s="1014"/>
      <c r="DF116" s="1015"/>
      <c r="DG116" s="1055" t="s">
        <v>401</v>
      </c>
      <c r="DH116" s="1056"/>
      <c r="DI116" s="1056"/>
      <c r="DJ116" s="1056"/>
      <c r="DK116" s="1057"/>
      <c r="DL116" s="1058" t="s">
        <v>403</v>
      </c>
      <c r="DM116" s="1056"/>
      <c r="DN116" s="1056"/>
      <c r="DO116" s="1056"/>
      <c r="DP116" s="1057"/>
      <c r="DQ116" s="1058" t="s">
        <v>403</v>
      </c>
      <c r="DR116" s="1056"/>
      <c r="DS116" s="1056"/>
      <c r="DT116" s="1056"/>
      <c r="DU116" s="1057"/>
      <c r="DV116" s="1059" t="s">
        <v>403</v>
      </c>
      <c r="DW116" s="1060"/>
      <c r="DX116" s="1060"/>
      <c r="DY116" s="1060"/>
      <c r="DZ116" s="1061"/>
    </row>
    <row r="117" spans="1:130" s="246" customFormat="1" ht="26.25" customHeight="1" x14ac:dyDescent="0.15">
      <c r="A117" s="1001" t="s">
        <v>189</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1072" t="s">
        <v>454</v>
      </c>
      <c r="Z117" s="983"/>
      <c r="AA117" s="1073">
        <v>418437</v>
      </c>
      <c r="AB117" s="1074"/>
      <c r="AC117" s="1074"/>
      <c r="AD117" s="1074"/>
      <c r="AE117" s="1075"/>
      <c r="AF117" s="1076">
        <v>397321</v>
      </c>
      <c r="AG117" s="1074"/>
      <c r="AH117" s="1074"/>
      <c r="AI117" s="1074"/>
      <c r="AJ117" s="1075"/>
      <c r="AK117" s="1076">
        <v>350304</v>
      </c>
      <c r="AL117" s="1074"/>
      <c r="AM117" s="1074"/>
      <c r="AN117" s="1074"/>
      <c r="AO117" s="1075"/>
      <c r="AP117" s="1077"/>
      <c r="AQ117" s="1078"/>
      <c r="AR117" s="1078"/>
      <c r="AS117" s="1078"/>
      <c r="AT117" s="1079"/>
      <c r="AU117" s="997"/>
      <c r="AV117" s="998"/>
      <c r="AW117" s="998"/>
      <c r="AX117" s="998"/>
      <c r="AY117" s="998"/>
      <c r="AZ117" s="1064" t="s">
        <v>455</v>
      </c>
      <c r="BA117" s="1065"/>
      <c r="BB117" s="1065"/>
      <c r="BC117" s="1065"/>
      <c r="BD117" s="1065"/>
      <c r="BE117" s="1065"/>
      <c r="BF117" s="1065"/>
      <c r="BG117" s="1065"/>
      <c r="BH117" s="1065"/>
      <c r="BI117" s="1065"/>
      <c r="BJ117" s="1065"/>
      <c r="BK117" s="1065"/>
      <c r="BL117" s="1065"/>
      <c r="BM117" s="1065"/>
      <c r="BN117" s="1065"/>
      <c r="BO117" s="1065"/>
      <c r="BP117" s="1066"/>
      <c r="BQ117" s="1016" t="s">
        <v>456</v>
      </c>
      <c r="BR117" s="1017"/>
      <c r="BS117" s="1017"/>
      <c r="BT117" s="1017"/>
      <c r="BU117" s="1017"/>
      <c r="BV117" s="1017" t="s">
        <v>457</v>
      </c>
      <c r="BW117" s="1017"/>
      <c r="BX117" s="1017"/>
      <c r="BY117" s="1017"/>
      <c r="BZ117" s="1017"/>
      <c r="CA117" s="1017" t="s">
        <v>458</v>
      </c>
      <c r="CB117" s="1017"/>
      <c r="CC117" s="1017"/>
      <c r="CD117" s="1017"/>
      <c r="CE117" s="1017"/>
      <c r="CF117" s="1011" t="s">
        <v>457</v>
      </c>
      <c r="CG117" s="1012"/>
      <c r="CH117" s="1012"/>
      <c r="CI117" s="1012"/>
      <c r="CJ117" s="1012"/>
      <c r="CK117" s="1042"/>
      <c r="CL117" s="1043"/>
      <c r="CM117" s="1013" t="s">
        <v>459</v>
      </c>
      <c r="CN117" s="1014"/>
      <c r="CO117" s="1014"/>
      <c r="CP117" s="1014"/>
      <c r="CQ117" s="1014"/>
      <c r="CR117" s="1014"/>
      <c r="CS117" s="1014"/>
      <c r="CT117" s="1014"/>
      <c r="CU117" s="1014"/>
      <c r="CV117" s="1014"/>
      <c r="CW117" s="1014"/>
      <c r="CX117" s="1014"/>
      <c r="CY117" s="1014"/>
      <c r="CZ117" s="1014"/>
      <c r="DA117" s="1014"/>
      <c r="DB117" s="1014"/>
      <c r="DC117" s="1014"/>
      <c r="DD117" s="1014"/>
      <c r="DE117" s="1014"/>
      <c r="DF117" s="1015"/>
      <c r="DG117" s="1055" t="s">
        <v>460</v>
      </c>
      <c r="DH117" s="1056"/>
      <c r="DI117" s="1056"/>
      <c r="DJ117" s="1056"/>
      <c r="DK117" s="1057"/>
      <c r="DL117" s="1058" t="s">
        <v>435</v>
      </c>
      <c r="DM117" s="1056"/>
      <c r="DN117" s="1056"/>
      <c r="DO117" s="1056"/>
      <c r="DP117" s="1057"/>
      <c r="DQ117" s="1058" t="s">
        <v>461</v>
      </c>
      <c r="DR117" s="1056"/>
      <c r="DS117" s="1056"/>
      <c r="DT117" s="1056"/>
      <c r="DU117" s="1057"/>
      <c r="DV117" s="1059" t="s">
        <v>456</v>
      </c>
      <c r="DW117" s="1060"/>
      <c r="DX117" s="1060"/>
      <c r="DY117" s="1060"/>
      <c r="DZ117" s="1061"/>
    </row>
    <row r="118" spans="1:130" s="246" customFormat="1" ht="26.25" customHeight="1" x14ac:dyDescent="0.15">
      <c r="A118" s="1001" t="s">
        <v>428</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1" t="s">
        <v>426</v>
      </c>
      <c r="AB118" s="982"/>
      <c r="AC118" s="982"/>
      <c r="AD118" s="982"/>
      <c r="AE118" s="983"/>
      <c r="AF118" s="981" t="s">
        <v>306</v>
      </c>
      <c r="AG118" s="982"/>
      <c r="AH118" s="982"/>
      <c r="AI118" s="982"/>
      <c r="AJ118" s="983"/>
      <c r="AK118" s="981" t="s">
        <v>305</v>
      </c>
      <c r="AL118" s="982"/>
      <c r="AM118" s="982"/>
      <c r="AN118" s="982"/>
      <c r="AO118" s="983"/>
      <c r="AP118" s="1068" t="s">
        <v>427</v>
      </c>
      <c r="AQ118" s="1069"/>
      <c r="AR118" s="1069"/>
      <c r="AS118" s="1069"/>
      <c r="AT118" s="1070"/>
      <c r="AU118" s="997"/>
      <c r="AV118" s="998"/>
      <c r="AW118" s="998"/>
      <c r="AX118" s="998"/>
      <c r="AY118" s="998"/>
      <c r="AZ118" s="1071" t="s">
        <v>462</v>
      </c>
      <c r="BA118" s="1062"/>
      <c r="BB118" s="1062"/>
      <c r="BC118" s="1062"/>
      <c r="BD118" s="1062"/>
      <c r="BE118" s="1062"/>
      <c r="BF118" s="1062"/>
      <c r="BG118" s="1062"/>
      <c r="BH118" s="1062"/>
      <c r="BI118" s="1062"/>
      <c r="BJ118" s="1062"/>
      <c r="BK118" s="1062"/>
      <c r="BL118" s="1062"/>
      <c r="BM118" s="1062"/>
      <c r="BN118" s="1062"/>
      <c r="BO118" s="1062"/>
      <c r="BP118" s="1063"/>
      <c r="BQ118" s="1094" t="s">
        <v>457</v>
      </c>
      <c r="BR118" s="1095"/>
      <c r="BS118" s="1095"/>
      <c r="BT118" s="1095"/>
      <c r="BU118" s="1095"/>
      <c r="BV118" s="1095" t="s">
        <v>456</v>
      </c>
      <c r="BW118" s="1095"/>
      <c r="BX118" s="1095"/>
      <c r="BY118" s="1095"/>
      <c r="BZ118" s="1095"/>
      <c r="CA118" s="1095" t="s">
        <v>463</v>
      </c>
      <c r="CB118" s="1095"/>
      <c r="CC118" s="1095"/>
      <c r="CD118" s="1095"/>
      <c r="CE118" s="1095"/>
      <c r="CF118" s="1011" t="s">
        <v>458</v>
      </c>
      <c r="CG118" s="1012"/>
      <c r="CH118" s="1012"/>
      <c r="CI118" s="1012"/>
      <c r="CJ118" s="1012"/>
      <c r="CK118" s="1042"/>
      <c r="CL118" s="1043"/>
      <c r="CM118" s="1013" t="s">
        <v>464</v>
      </c>
      <c r="CN118" s="1014"/>
      <c r="CO118" s="1014"/>
      <c r="CP118" s="1014"/>
      <c r="CQ118" s="1014"/>
      <c r="CR118" s="1014"/>
      <c r="CS118" s="1014"/>
      <c r="CT118" s="1014"/>
      <c r="CU118" s="1014"/>
      <c r="CV118" s="1014"/>
      <c r="CW118" s="1014"/>
      <c r="CX118" s="1014"/>
      <c r="CY118" s="1014"/>
      <c r="CZ118" s="1014"/>
      <c r="DA118" s="1014"/>
      <c r="DB118" s="1014"/>
      <c r="DC118" s="1014"/>
      <c r="DD118" s="1014"/>
      <c r="DE118" s="1014"/>
      <c r="DF118" s="1015"/>
      <c r="DG118" s="1055" t="s">
        <v>461</v>
      </c>
      <c r="DH118" s="1056"/>
      <c r="DI118" s="1056"/>
      <c r="DJ118" s="1056"/>
      <c r="DK118" s="1057"/>
      <c r="DL118" s="1058" t="s">
        <v>435</v>
      </c>
      <c r="DM118" s="1056"/>
      <c r="DN118" s="1056"/>
      <c r="DO118" s="1056"/>
      <c r="DP118" s="1057"/>
      <c r="DQ118" s="1058" t="s">
        <v>457</v>
      </c>
      <c r="DR118" s="1056"/>
      <c r="DS118" s="1056"/>
      <c r="DT118" s="1056"/>
      <c r="DU118" s="1057"/>
      <c r="DV118" s="1059" t="s">
        <v>435</v>
      </c>
      <c r="DW118" s="1060"/>
      <c r="DX118" s="1060"/>
      <c r="DY118" s="1060"/>
      <c r="DZ118" s="1061"/>
    </row>
    <row r="119" spans="1:130" s="246" customFormat="1" ht="26.25" customHeight="1" x14ac:dyDescent="0.15">
      <c r="A119" s="1155" t="s">
        <v>431</v>
      </c>
      <c r="B119" s="1041"/>
      <c r="C119" s="1020" t="s">
        <v>432</v>
      </c>
      <c r="D119" s="1021"/>
      <c r="E119" s="1021"/>
      <c r="F119" s="1021"/>
      <c r="G119" s="1021"/>
      <c r="H119" s="1021"/>
      <c r="I119" s="1021"/>
      <c r="J119" s="1021"/>
      <c r="K119" s="1021"/>
      <c r="L119" s="1021"/>
      <c r="M119" s="1021"/>
      <c r="N119" s="1021"/>
      <c r="O119" s="1021"/>
      <c r="P119" s="1021"/>
      <c r="Q119" s="1021"/>
      <c r="R119" s="1021"/>
      <c r="S119" s="1021"/>
      <c r="T119" s="1021"/>
      <c r="U119" s="1021"/>
      <c r="V119" s="1021"/>
      <c r="W119" s="1021"/>
      <c r="X119" s="1021"/>
      <c r="Y119" s="1021"/>
      <c r="Z119" s="1022"/>
      <c r="AA119" s="988" t="s">
        <v>456</v>
      </c>
      <c r="AB119" s="989"/>
      <c r="AC119" s="989"/>
      <c r="AD119" s="989"/>
      <c r="AE119" s="990"/>
      <c r="AF119" s="991" t="s">
        <v>456</v>
      </c>
      <c r="AG119" s="989"/>
      <c r="AH119" s="989"/>
      <c r="AI119" s="989"/>
      <c r="AJ119" s="990"/>
      <c r="AK119" s="991" t="s">
        <v>461</v>
      </c>
      <c r="AL119" s="989"/>
      <c r="AM119" s="989"/>
      <c r="AN119" s="989"/>
      <c r="AO119" s="990"/>
      <c r="AP119" s="992" t="s">
        <v>463</v>
      </c>
      <c r="AQ119" s="993"/>
      <c r="AR119" s="993"/>
      <c r="AS119" s="993"/>
      <c r="AT119" s="994"/>
      <c r="AU119" s="999"/>
      <c r="AV119" s="1000"/>
      <c r="AW119" s="1000"/>
      <c r="AX119" s="1000"/>
      <c r="AY119" s="1000"/>
      <c r="AZ119" s="277" t="s">
        <v>189</v>
      </c>
      <c r="BA119" s="277"/>
      <c r="BB119" s="277"/>
      <c r="BC119" s="277"/>
      <c r="BD119" s="277"/>
      <c r="BE119" s="277"/>
      <c r="BF119" s="277"/>
      <c r="BG119" s="277"/>
      <c r="BH119" s="277"/>
      <c r="BI119" s="277"/>
      <c r="BJ119" s="277"/>
      <c r="BK119" s="277"/>
      <c r="BL119" s="277"/>
      <c r="BM119" s="277"/>
      <c r="BN119" s="277"/>
      <c r="BO119" s="1072" t="s">
        <v>465</v>
      </c>
      <c r="BP119" s="1103"/>
      <c r="BQ119" s="1094">
        <v>2587365</v>
      </c>
      <c r="BR119" s="1095"/>
      <c r="BS119" s="1095"/>
      <c r="BT119" s="1095"/>
      <c r="BU119" s="1095"/>
      <c r="BV119" s="1095">
        <v>2383528</v>
      </c>
      <c r="BW119" s="1095"/>
      <c r="BX119" s="1095"/>
      <c r="BY119" s="1095"/>
      <c r="BZ119" s="1095"/>
      <c r="CA119" s="1095">
        <v>2327362</v>
      </c>
      <c r="CB119" s="1095"/>
      <c r="CC119" s="1095"/>
      <c r="CD119" s="1095"/>
      <c r="CE119" s="1095"/>
      <c r="CF119" s="1096"/>
      <c r="CG119" s="1097"/>
      <c r="CH119" s="1097"/>
      <c r="CI119" s="1097"/>
      <c r="CJ119" s="1098"/>
      <c r="CK119" s="1044"/>
      <c r="CL119" s="1045"/>
      <c r="CM119" s="1099" t="s">
        <v>466</v>
      </c>
      <c r="CN119" s="1100"/>
      <c r="CO119" s="1100"/>
      <c r="CP119" s="1100"/>
      <c r="CQ119" s="1100"/>
      <c r="CR119" s="1100"/>
      <c r="CS119" s="1100"/>
      <c r="CT119" s="1100"/>
      <c r="CU119" s="1100"/>
      <c r="CV119" s="1100"/>
      <c r="CW119" s="1100"/>
      <c r="CX119" s="1100"/>
      <c r="CY119" s="1100"/>
      <c r="CZ119" s="1100"/>
      <c r="DA119" s="1100"/>
      <c r="DB119" s="1100"/>
      <c r="DC119" s="1100"/>
      <c r="DD119" s="1100"/>
      <c r="DE119" s="1100"/>
      <c r="DF119" s="1101"/>
      <c r="DG119" s="1102" t="s">
        <v>435</v>
      </c>
      <c r="DH119" s="1081"/>
      <c r="DI119" s="1081"/>
      <c r="DJ119" s="1081"/>
      <c r="DK119" s="1082"/>
      <c r="DL119" s="1080" t="s">
        <v>463</v>
      </c>
      <c r="DM119" s="1081"/>
      <c r="DN119" s="1081"/>
      <c r="DO119" s="1081"/>
      <c r="DP119" s="1082"/>
      <c r="DQ119" s="1080" t="s">
        <v>403</v>
      </c>
      <c r="DR119" s="1081"/>
      <c r="DS119" s="1081"/>
      <c r="DT119" s="1081"/>
      <c r="DU119" s="1082"/>
      <c r="DV119" s="1083" t="s">
        <v>461</v>
      </c>
      <c r="DW119" s="1084"/>
      <c r="DX119" s="1084"/>
      <c r="DY119" s="1084"/>
      <c r="DZ119" s="1085"/>
    </row>
    <row r="120" spans="1:130" s="246" customFormat="1" ht="26.25" customHeight="1" x14ac:dyDescent="0.15">
      <c r="A120" s="1156"/>
      <c r="B120" s="1043"/>
      <c r="C120" s="1013" t="s">
        <v>437</v>
      </c>
      <c r="D120" s="1014"/>
      <c r="E120" s="1014"/>
      <c r="F120" s="1014"/>
      <c r="G120" s="1014"/>
      <c r="H120" s="1014"/>
      <c r="I120" s="1014"/>
      <c r="J120" s="1014"/>
      <c r="K120" s="1014"/>
      <c r="L120" s="1014"/>
      <c r="M120" s="1014"/>
      <c r="N120" s="1014"/>
      <c r="O120" s="1014"/>
      <c r="P120" s="1014"/>
      <c r="Q120" s="1014"/>
      <c r="R120" s="1014"/>
      <c r="S120" s="1014"/>
      <c r="T120" s="1014"/>
      <c r="U120" s="1014"/>
      <c r="V120" s="1014"/>
      <c r="W120" s="1014"/>
      <c r="X120" s="1014"/>
      <c r="Y120" s="1014"/>
      <c r="Z120" s="1015"/>
      <c r="AA120" s="1055" t="s">
        <v>456</v>
      </c>
      <c r="AB120" s="1056"/>
      <c r="AC120" s="1056"/>
      <c r="AD120" s="1056"/>
      <c r="AE120" s="1057"/>
      <c r="AF120" s="1058" t="s">
        <v>460</v>
      </c>
      <c r="AG120" s="1056"/>
      <c r="AH120" s="1056"/>
      <c r="AI120" s="1056"/>
      <c r="AJ120" s="1057"/>
      <c r="AK120" s="1058" t="s">
        <v>403</v>
      </c>
      <c r="AL120" s="1056"/>
      <c r="AM120" s="1056"/>
      <c r="AN120" s="1056"/>
      <c r="AO120" s="1057"/>
      <c r="AP120" s="1059" t="s">
        <v>456</v>
      </c>
      <c r="AQ120" s="1060"/>
      <c r="AR120" s="1060"/>
      <c r="AS120" s="1060"/>
      <c r="AT120" s="1061"/>
      <c r="AU120" s="1086" t="s">
        <v>467</v>
      </c>
      <c r="AV120" s="1087"/>
      <c r="AW120" s="1087"/>
      <c r="AX120" s="1087"/>
      <c r="AY120" s="1088"/>
      <c r="AZ120" s="1037" t="s">
        <v>468</v>
      </c>
      <c r="BA120" s="986"/>
      <c r="BB120" s="986"/>
      <c r="BC120" s="986"/>
      <c r="BD120" s="986"/>
      <c r="BE120" s="986"/>
      <c r="BF120" s="986"/>
      <c r="BG120" s="986"/>
      <c r="BH120" s="986"/>
      <c r="BI120" s="986"/>
      <c r="BJ120" s="986"/>
      <c r="BK120" s="986"/>
      <c r="BL120" s="986"/>
      <c r="BM120" s="986"/>
      <c r="BN120" s="986"/>
      <c r="BO120" s="986"/>
      <c r="BP120" s="987"/>
      <c r="BQ120" s="1023">
        <v>1638711</v>
      </c>
      <c r="BR120" s="1024"/>
      <c r="BS120" s="1024"/>
      <c r="BT120" s="1024"/>
      <c r="BU120" s="1024"/>
      <c r="BV120" s="1024">
        <v>1837193</v>
      </c>
      <c r="BW120" s="1024"/>
      <c r="BX120" s="1024"/>
      <c r="BY120" s="1024"/>
      <c r="BZ120" s="1024"/>
      <c r="CA120" s="1024">
        <v>1837736</v>
      </c>
      <c r="CB120" s="1024"/>
      <c r="CC120" s="1024"/>
      <c r="CD120" s="1024"/>
      <c r="CE120" s="1024"/>
      <c r="CF120" s="1038">
        <v>144.80000000000001</v>
      </c>
      <c r="CG120" s="1039"/>
      <c r="CH120" s="1039"/>
      <c r="CI120" s="1039"/>
      <c r="CJ120" s="1039"/>
      <c r="CK120" s="1104" t="s">
        <v>469</v>
      </c>
      <c r="CL120" s="1105"/>
      <c r="CM120" s="1105"/>
      <c r="CN120" s="1105"/>
      <c r="CO120" s="1106"/>
      <c r="CP120" s="1112" t="s">
        <v>470</v>
      </c>
      <c r="CQ120" s="1113"/>
      <c r="CR120" s="1113"/>
      <c r="CS120" s="1113"/>
      <c r="CT120" s="1113"/>
      <c r="CU120" s="1113"/>
      <c r="CV120" s="1113"/>
      <c r="CW120" s="1113"/>
      <c r="CX120" s="1113"/>
      <c r="CY120" s="1113"/>
      <c r="CZ120" s="1113"/>
      <c r="DA120" s="1113"/>
      <c r="DB120" s="1113"/>
      <c r="DC120" s="1113"/>
      <c r="DD120" s="1113"/>
      <c r="DE120" s="1113"/>
      <c r="DF120" s="1114"/>
      <c r="DG120" s="1023">
        <v>304511</v>
      </c>
      <c r="DH120" s="1024"/>
      <c r="DI120" s="1024"/>
      <c r="DJ120" s="1024"/>
      <c r="DK120" s="1024"/>
      <c r="DL120" s="1024">
        <v>271768</v>
      </c>
      <c r="DM120" s="1024"/>
      <c r="DN120" s="1024"/>
      <c r="DO120" s="1024"/>
      <c r="DP120" s="1024"/>
      <c r="DQ120" s="1024">
        <v>320553</v>
      </c>
      <c r="DR120" s="1024"/>
      <c r="DS120" s="1024"/>
      <c r="DT120" s="1024"/>
      <c r="DU120" s="1024"/>
      <c r="DV120" s="1025">
        <v>25.3</v>
      </c>
      <c r="DW120" s="1025"/>
      <c r="DX120" s="1025"/>
      <c r="DY120" s="1025"/>
      <c r="DZ120" s="1026"/>
    </row>
    <row r="121" spans="1:130" s="246" customFormat="1" ht="26.25" customHeight="1" x14ac:dyDescent="0.15">
      <c r="A121" s="1156"/>
      <c r="B121" s="1043"/>
      <c r="C121" s="1064" t="s">
        <v>471</v>
      </c>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X121" s="1065"/>
      <c r="Y121" s="1065"/>
      <c r="Z121" s="1066"/>
      <c r="AA121" s="1055" t="s">
        <v>461</v>
      </c>
      <c r="AB121" s="1056"/>
      <c r="AC121" s="1056"/>
      <c r="AD121" s="1056"/>
      <c r="AE121" s="1057"/>
      <c r="AF121" s="1058" t="s">
        <v>435</v>
      </c>
      <c r="AG121" s="1056"/>
      <c r="AH121" s="1056"/>
      <c r="AI121" s="1056"/>
      <c r="AJ121" s="1057"/>
      <c r="AK121" s="1058" t="s">
        <v>435</v>
      </c>
      <c r="AL121" s="1056"/>
      <c r="AM121" s="1056"/>
      <c r="AN121" s="1056"/>
      <c r="AO121" s="1057"/>
      <c r="AP121" s="1059" t="s">
        <v>456</v>
      </c>
      <c r="AQ121" s="1060"/>
      <c r="AR121" s="1060"/>
      <c r="AS121" s="1060"/>
      <c r="AT121" s="1061"/>
      <c r="AU121" s="1089"/>
      <c r="AV121" s="1090"/>
      <c r="AW121" s="1090"/>
      <c r="AX121" s="1090"/>
      <c r="AY121" s="1091"/>
      <c r="AZ121" s="1046" t="s">
        <v>472</v>
      </c>
      <c r="BA121" s="1047"/>
      <c r="BB121" s="1047"/>
      <c r="BC121" s="1047"/>
      <c r="BD121" s="1047"/>
      <c r="BE121" s="1047"/>
      <c r="BF121" s="1047"/>
      <c r="BG121" s="1047"/>
      <c r="BH121" s="1047"/>
      <c r="BI121" s="1047"/>
      <c r="BJ121" s="1047"/>
      <c r="BK121" s="1047"/>
      <c r="BL121" s="1047"/>
      <c r="BM121" s="1047"/>
      <c r="BN121" s="1047"/>
      <c r="BO121" s="1047"/>
      <c r="BP121" s="1048"/>
      <c r="BQ121" s="1016">
        <v>3082</v>
      </c>
      <c r="BR121" s="1017"/>
      <c r="BS121" s="1017"/>
      <c r="BT121" s="1017"/>
      <c r="BU121" s="1017"/>
      <c r="BV121" s="1017">
        <v>1842</v>
      </c>
      <c r="BW121" s="1017"/>
      <c r="BX121" s="1017"/>
      <c r="BY121" s="1017"/>
      <c r="BZ121" s="1017"/>
      <c r="CA121" s="1017">
        <v>579</v>
      </c>
      <c r="CB121" s="1017"/>
      <c r="CC121" s="1017"/>
      <c r="CD121" s="1017"/>
      <c r="CE121" s="1017"/>
      <c r="CF121" s="1011">
        <v>0</v>
      </c>
      <c r="CG121" s="1012"/>
      <c r="CH121" s="1012"/>
      <c r="CI121" s="1012"/>
      <c r="CJ121" s="1012"/>
      <c r="CK121" s="1107"/>
      <c r="CL121" s="1108"/>
      <c r="CM121" s="1108"/>
      <c r="CN121" s="1108"/>
      <c r="CO121" s="1109"/>
      <c r="CP121" s="1117" t="s">
        <v>473</v>
      </c>
      <c r="CQ121" s="1118"/>
      <c r="CR121" s="1118"/>
      <c r="CS121" s="1118"/>
      <c r="CT121" s="1118"/>
      <c r="CU121" s="1118"/>
      <c r="CV121" s="1118"/>
      <c r="CW121" s="1118"/>
      <c r="CX121" s="1118"/>
      <c r="CY121" s="1118"/>
      <c r="CZ121" s="1118"/>
      <c r="DA121" s="1118"/>
      <c r="DB121" s="1118"/>
      <c r="DC121" s="1118"/>
      <c r="DD121" s="1118"/>
      <c r="DE121" s="1118"/>
      <c r="DF121" s="1119"/>
      <c r="DG121" s="1016">
        <v>139806</v>
      </c>
      <c r="DH121" s="1017"/>
      <c r="DI121" s="1017"/>
      <c r="DJ121" s="1017"/>
      <c r="DK121" s="1017"/>
      <c r="DL121" s="1017">
        <v>128814</v>
      </c>
      <c r="DM121" s="1017"/>
      <c r="DN121" s="1017"/>
      <c r="DO121" s="1017"/>
      <c r="DP121" s="1017"/>
      <c r="DQ121" s="1017">
        <v>128475</v>
      </c>
      <c r="DR121" s="1017"/>
      <c r="DS121" s="1017"/>
      <c r="DT121" s="1017"/>
      <c r="DU121" s="1017"/>
      <c r="DV121" s="1018">
        <v>10.1</v>
      </c>
      <c r="DW121" s="1018"/>
      <c r="DX121" s="1018"/>
      <c r="DY121" s="1018"/>
      <c r="DZ121" s="1019"/>
    </row>
    <row r="122" spans="1:130" s="246" customFormat="1" ht="26.25" customHeight="1" x14ac:dyDescent="0.15">
      <c r="A122" s="1156"/>
      <c r="B122" s="1043"/>
      <c r="C122" s="1013" t="s">
        <v>447</v>
      </c>
      <c r="D122" s="1014"/>
      <c r="E122" s="1014"/>
      <c r="F122" s="1014"/>
      <c r="G122" s="1014"/>
      <c r="H122" s="1014"/>
      <c r="I122" s="1014"/>
      <c r="J122" s="1014"/>
      <c r="K122" s="1014"/>
      <c r="L122" s="1014"/>
      <c r="M122" s="1014"/>
      <c r="N122" s="1014"/>
      <c r="O122" s="1014"/>
      <c r="P122" s="1014"/>
      <c r="Q122" s="1014"/>
      <c r="R122" s="1014"/>
      <c r="S122" s="1014"/>
      <c r="T122" s="1014"/>
      <c r="U122" s="1014"/>
      <c r="V122" s="1014"/>
      <c r="W122" s="1014"/>
      <c r="X122" s="1014"/>
      <c r="Y122" s="1014"/>
      <c r="Z122" s="1015"/>
      <c r="AA122" s="1055" t="s">
        <v>456</v>
      </c>
      <c r="AB122" s="1056"/>
      <c r="AC122" s="1056"/>
      <c r="AD122" s="1056"/>
      <c r="AE122" s="1057"/>
      <c r="AF122" s="1058" t="s">
        <v>458</v>
      </c>
      <c r="AG122" s="1056"/>
      <c r="AH122" s="1056"/>
      <c r="AI122" s="1056"/>
      <c r="AJ122" s="1057"/>
      <c r="AK122" s="1058" t="s">
        <v>456</v>
      </c>
      <c r="AL122" s="1056"/>
      <c r="AM122" s="1056"/>
      <c r="AN122" s="1056"/>
      <c r="AO122" s="1057"/>
      <c r="AP122" s="1059" t="s">
        <v>474</v>
      </c>
      <c r="AQ122" s="1060"/>
      <c r="AR122" s="1060"/>
      <c r="AS122" s="1060"/>
      <c r="AT122" s="1061"/>
      <c r="AU122" s="1089"/>
      <c r="AV122" s="1090"/>
      <c r="AW122" s="1090"/>
      <c r="AX122" s="1090"/>
      <c r="AY122" s="1091"/>
      <c r="AZ122" s="1071" t="s">
        <v>475</v>
      </c>
      <c r="BA122" s="1062"/>
      <c r="BB122" s="1062"/>
      <c r="BC122" s="1062"/>
      <c r="BD122" s="1062"/>
      <c r="BE122" s="1062"/>
      <c r="BF122" s="1062"/>
      <c r="BG122" s="1062"/>
      <c r="BH122" s="1062"/>
      <c r="BI122" s="1062"/>
      <c r="BJ122" s="1062"/>
      <c r="BK122" s="1062"/>
      <c r="BL122" s="1062"/>
      <c r="BM122" s="1062"/>
      <c r="BN122" s="1062"/>
      <c r="BO122" s="1062"/>
      <c r="BP122" s="1063"/>
      <c r="BQ122" s="1094">
        <v>2488811</v>
      </c>
      <c r="BR122" s="1095"/>
      <c r="BS122" s="1095"/>
      <c r="BT122" s="1095"/>
      <c r="BU122" s="1095"/>
      <c r="BV122" s="1095">
        <v>2199646</v>
      </c>
      <c r="BW122" s="1095"/>
      <c r="BX122" s="1095"/>
      <c r="BY122" s="1095"/>
      <c r="BZ122" s="1095"/>
      <c r="CA122" s="1095">
        <v>1921520</v>
      </c>
      <c r="CB122" s="1095"/>
      <c r="CC122" s="1095"/>
      <c r="CD122" s="1095"/>
      <c r="CE122" s="1095"/>
      <c r="CF122" s="1115">
        <v>151.4</v>
      </c>
      <c r="CG122" s="1116"/>
      <c r="CH122" s="1116"/>
      <c r="CI122" s="1116"/>
      <c r="CJ122" s="1116"/>
      <c r="CK122" s="1107"/>
      <c r="CL122" s="1108"/>
      <c r="CM122" s="1108"/>
      <c r="CN122" s="1108"/>
      <c r="CO122" s="1109"/>
      <c r="CP122" s="1117" t="s">
        <v>476</v>
      </c>
      <c r="CQ122" s="1118"/>
      <c r="CR122" s="1118"/>
      <c r="CS122" s="1118"/>
      <c r="CT122" s="1118"/>
      <c r="CU122" s="1118"/>
      <c r="CV122" s="1118"/>
      <c r="CW122" s="1118"/>
      <c r="CX122" s="1118"/>
      <c r="CY122" s="1118"/>
      <c r="CZ122" s="1118"/>
      <c r="DA122" s="1118"/>
      <c r="DB122" s="1118"/>
      <c r="DC122" s="1118"/>
      <c r="DD122" s="1118"/>
      <c r="DE122" s="1118"/>
      <c r="DF122" s="1119"/>
      <c r="DG122" s="1016" t="s">
        <v>456</v>
      </c>
      <c r="DH122" s="1017"/>
      <c r="DI122" s="1017"/>
      <c r="DJ122" s="1017"/>
      <c r="DK122" s="1017"/>
      <c r="DL122" s="1017" t="s">
        <v>456</v>
      </c>
      <c r="DM122" s="1017"/>
      <c r="DN122" s="1017"/>
      <c r="DO122" s="1017"/>
      <c r="DP122" s="1017"/>
      <c r="DQ122" s="1017" t="s">
        <v>460</v>
      </c>
      <c r="DR122" s="1017"/>
      <c r="DS122" s="1017"/>
      <c r="DT122" s="1017"/>
      <c r="DU122" s="1017"/>
      <c r="DV122" s="1018" t="s">
        <v>474</v>
      </c>
      <c r="DW122" s="1018"/>
      <c r="DX122" s="1018"/>
      <c r="DY122" s="1018"/>
      <c r="DZ122" s="1019"/>
    </row>
    <row r="123" spans="1:130" s="246" customFormat="1" ht="26.25" customHeight="1" x14ac:dyDescent="0.15">
      <c r="A123" s="1156"/>
      <c r="B123" s="1043"/>
      <c r="C123" s="1013" t="s">
        <v>453</v>
      </c>
      <c r="D123" s="1014"/>
      <c r="E123" s="1014"/>
      <c r="F123" s="1014"/>
      <c r="G123" s="1014"/>
      <c r="H123" s="1014"/>
      <c r="I123" s="1014"/>
      <c r="J123" s="1014"/>
      <c r="K123" s="1014"/>
      <c r="L123" s="1014"/>
      <c r="M123" s="1014"/>
      <c r="N123" s="1014"/>
      <c r="O123" s="1014"/>
      <c r="P123" s="1014"/>
      <c r="Q123" s="1014"/>
      <c r="R123" s="1014"/>
      <c r="S123" s="1014"/>
      <c r="T123" s="1014"/>
      <c r="U123" s="1014"/>
      <c r="V123" s="1014"/>
      <c r="W123" s="1014"/>
      <c r="X123" s="1014"/>
      <c r="Y123" s="1014"/>
      <c r="Z123" s="1015"/>
      <c r="AA123" s="1055" t="s">
        <v>458</v>
      </c>
      <c r="AB123" s="1056"/>
      <c r="AC123" s="1056"/>
      <c r="AD123" s="1056"/>
      <c r="AE123" s="1057"/>
      <c r="AF123" s="1058" t="s">
        <v>456</v>
      </c>
      <c r="AG123" s="1056"/>
      <c r="AH123" s="1056"/>
      <c r="AI123" s="1056"/>
      <c r="AJ123" s="1057"/>
      <c r="AK123" s="1058" t="s">
        <v>456</v>
      </c>
      <c r="AL123" s="1056"/>
      <c r="AM123" s="1056"/>
      <c r="AN123" s="1056"/>
      <c r="AO123" s="1057"/>
      <c r="AP123" s="1059" t="s">
        <v>461</v>
      </c>
      <c r="AQ123" s="1060"/>
      <c r="AR123" s="1060"/>
      <c r="AS123" s="1060"/>
      <c r="AT123" s="1061"/>
      <c r="AU123" s="1092"/>
      <c r="AV123" s="1093"/>
      <c r="AW123" s="1093"/>
      <c r="AX123" s="1093"/>
      <c r="AY123" s="1093"/>
      <c r="AZ123" s="277" t="s">
        <v>189</v>
      </c>
      <c r="BA123" s="277"/>
      <c r="BB123" s="277"/>
      <c r="BC123" s="277"/>
      <c r="BD123" s="277"/>
      <c r="BE123" s="277"/>
      <c r="BF123" s="277"/>
      <c r="BG123" s="277"/>
      <c r="BH123" s="277"/>
      <c r="BI123" s="277"/>
      <c r="BJ123" s="277"/>
      <c r="BK123" s="277"/>
      <c r="BL123" s="277"/>
      <c r="BM123" s="277"/>
      <c r="BN123" s="277"/>
      <c r="BO123" s="1072" t="s">
        <v>477</v>
      </c>
      <c r="BP123" s="1103"/>
      <c r="BQ123" s="1162">
        <v>4130604</v>
      </c>
      <c r="BR123" s="1163"/>
      <c r="BS123" s="1163"/>
      <c r="BT123" s="1163"/>
      <c r="BU123" s="1163"/>
      <c r="BV123" s="1163">
        <v>4038681</v>
      </c>
      <c r="BW123" s="1163"/>
      <c r="BX123" s="1163"/>
      <c r="BY123" s="1163"/>
      <c r="BZ123" s="1163"/>
      <c r="CA123" s="1163">
        <v>3759835</v>
      </c>
      <c r="CB123" s="1163"/>
      <c r="CC123" s="1163"/>
      <c r="CD123" s="1163"/>
      <c r="CE123" s="1163"/>
      <c r="CF123" s="1096"/>
      <c r="CG123" s="1097"/>
      <c r="CH123" s="1097"/>
      <c r="CI123" s="1097"/>
      <c r="CJ123" s="1098"/>
      <c r="CK123" s="1107"/>
      <c r="CL123" s="1108"/>
      <c r="CM123" s="1108"/>
      <c r="CN123" s="1108"/>
      <c r="CO123" s="1109"/>
      <c r="CP123" s="1117" t="s">
        <v>478</v>
      </c>
      <c r="CQ123" s="1118"/>
      <c r="CR123" s="1118"/>
      <c r="CS123" s="1118"/>
      <c r="CT123" s="1118"/>
      <c r="CU123" s="1118"/>
      <c r="CV123" s="1118"/>
      <c r="CW123" s="1118"/>
      <c r="CX123" s="1118"/>
      <c r="CY123" s="1118"/>
      <c r="CZ123" s="1118"/>
      <c r="DA123" s="1118"/>
      <c r="DB123" s="1118"/>
      <c r="DC123" s="1118"/>
      <c r="DD123" s="1118"/>
      <c r="DE123" s="1118"/>
      <c r="DF123" s="1119"/>
      <c r="DG123" s="1055" t="s">
        <v>458</v>
      </c>
      <c r="DH123" s="1056"/>
      <c r="DI123" s="1056"/>
      <c r="DJ123" s="1056"/>
      <c r="DK123" s="1057"/>
      <c r="DL123" s="1058" t="s">
        <v>461</v>
      </c>
      <c r="DM123" s="1056"/>
      <c r="DN123" s="1056"/>
      <c r="DO123" s="1056"/>
      <c r="DP123" s="1057"/>
      <c r="DQ123" s="1058" t="s">
        <v>479</v>
      </c>
      <c r="DR123" s="1056"/>
      <c r="DS123" s="1056"/>
      <c r="DT123" s="1056"/>
      <c r="DU123" s="1057"/>
      <c r="DV123" s="1059" t="s">
        <v>458</v>
      </c>
      <c r="DW123" s="1060"/>
      <c r="DX123" s="1060"/>
      <c r="DY123" s="1060"/>
      <c r="DZ123" s="1061"/>
    </row>
    <row r="124" spans="1:130" s="246" customFormat="1" ht="26.25" customHeight="1" thickBot="1" x14ac:dyDescent="0.2">
      <c r="A124" s="1156"/>
      <c r="B124" s="1043"/>
      <c r="C124" s="1013" t="s">
        <v>459</v>
      </c>
      <c r="D124" s="1014"/>
      <c r="E124" s="1014"/>
      <c r="F124" s="1014"/>
      <c r="G124" s="1014"/>
      <c r="H124" s="1014"/>
      <c r="I124" s="1014"/>
      <c r="J124" s="1014"/>
      <c r="K124" s="1014"/>
      <c r="L124" s="1014"/>
      <c r="M124" s="1014"/>
      <c r="N124" s="1014"/>
      <c r="O124" s="1014"/>
      <c r="P124" s="1014"/>
      <c r="Q124" s="1014"/>
      <c r="R124" s="1014"/>
      <c r="S124" s="1014"/>
      <c r="T124" s="1014"/>
      <c r="U124" s="1014"/>
      <c r="V124" s="1014"/>
      <c r="W124" s="1014"/>
      <c r="X124" s="1014"/>
      <c r="Y124" s="1014"/>
      <c r="Z124" s="1015"/>
      <c r="AA124" s="1055" t="s">
        <v>461</v>
      </c>
      <c r="AB124" s="1056"/>
      <c r="AC124" s="1056"/>
      <c r="AD124" s="1056"/>
      <c r="AE124" s="1057"/>
      <c r="AF124" s="1058" t="s">
        <v>479</v>
      </c>
      <c r="AG124" s="1056"/>
      <c r="AH124" s="1056"/>
      <c r="AI124" s="1056"/>
      <c r="AJ124" s="1057"/>
      <c r="AK124" s="1058" t="s">
        <v>458</v>
      </c>
      <c r="AL124" s="1056"/>
      <c r="AM124" s="1056"/>
      <c r="AN124" s="1056"/>
      <c r="AO124" s="1057"/>
      <c r="AP124" s="1059" t="s">
        <v>458</v>
      </c>
      <c r="AQ124" s="1060"/>
      <c r="AR124" s="1060"/>
      <c r="AS124" s="1060"/>
      <c r="AT124" s="1061"/>
      <c r="AU124" s="1158" t="s">
        <v>480</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t="s">
        <v>463</v>
      </c>
      <c r="BR124" s="1125"/>
      <c r="BS124" s="1125"/>
      <c r="BT124" s="1125"/>
      <c r="BU124" s="1125"/>
      <c r="BV124" s="1125" t="s">
        <v>461</v>
      </c>
      <c r="BW124" s="1125"/>
      <c r="BX124" s="1125"/>
      <c r="BY124" s="1125"/>
      <c r="BZ124" s="1125"/>
      <c r="CA124" s="1125" t="s">
        <v>460</v>
      </c>
      <c r="CB124" s="1125"/>
      <c r="CC124" s="1125"/>
      <c r="CD124" s="1125"/>
      <c r="CE124" s="1125"/>
      <c r="CF124" s="1126"/>
      <c r="CG124" s="1127"/>
      <c r="CH124" s="1127"/>
      <c r="CI124" s="1127"/>
      <c r="CJ124" s="1128"/>
      <c r="CK124" s="1110"/>
      <c r="CL124" s="1110"/>
      <c r="CM124" s="1110"/>
      <c r="CN124" s="1110"/>
      <c r="CO124" s="1111"/>
      <c r="CP124" s="1117" t="s">
        <v>481</v>
      </c>
      <c r="CQ124" s="1118"/>
      <c r="CR124" s="1118"/>
      <c r="CS124" s="1118"/>
      <c r="CT124" s="1118"/>
      <c r="CU124" s="1118"/>
      <c r="CV124" s="1118"/>
      <c r="CW124" s="1118"/>
      <c r="CX124" s="1118"/>
      <c r="CY124" s="1118"/>
      <c r="CZ124" s="1118"/>
      <c r="DA124" s="1118"/>
      <c r="DB124" s="1118"/>
      <c r="DC124" s="1118"/>
      <c r="DD124" s="1118"/>
      <c r="DE124" s="1118"/>
      <c r="DF124" s="1119"/>
      <c r="DG124" s="1102" t="s">
        <v>435</v>
      </c>
      <c r="DH124" s="1081"/>
      <c r="DI124" s="1081"/>
      <c r="DJ124" s="1081"/>
      <c r="DK124" s="1082"/>
      <c r="DL124" s="1080" t="s">
        <v>435</v>
      </c>
      <c r="DM124" s="1081"/>
      <c r="DN124" s="1081"/>
      <c r="DO124" s="1081"/>
      <c r="DP124" s="1082"/>
      <c r="DQ124" s="1080" t="s">
        <v>458</v>
      </c>
      <c r="DR124" s="1081"/>
      <c r="DS124" s="1081"/>
      <c r="DT124" s="1081"/>
      <c r="DU124" s="1082"/>
      <c r="DV124" s="1083" t="s">
        <v>456</v>
      </c>
      <c r="DW124" s="1084"/>
      <c r="DX124" s="1084"/>
      <c r="DY124" s="1084"/>
      <c r="DZ124" s="1085"/>
    </row>
    <row r="125" spans="1:130" s="246" customFormat="1" ht="26.25" customHeight="1" x14ac:dyDescent="0.15">
      <c r="A125" s="1156"/>
      <c r="B125" s="1043"/>
      <c r="C125" s="1013" t="s">
        <v>464</v>
      </c>
      <c r="D125" s="1014"/>
      <c r="E125" s="1014"/>
      <c r="F125" s="1014"/>
      <c r="G125" s="1014"/>
      <c r="H125" s="1014"/>
      <c r="I125" s="1014"/>
      <c r="J125" s="1014"/>
      <c r="K125" s="1014"/>
      <c r="L125" s="1014"/>
      <c r="M125" s="1014"/>
      <c r="N125" s="1014"/>
      <c r="O125" s="1014"/>
      <c r="P125" s="1014"/>
      <c r="Q125" s="1014"/>
      <c r="R125" s="1014"/>
      <c r="S125" s="1014"/>
      <c r="T125" s="1014"/>
      <c r="U125" s="1014"/>
      <c r="V125" s="1014"/>
      <c r="W125" s="1014"/>
      <c r="X125" s="1014"/>
      <c r="Y125" s="1014"/>
      <c r="Z125" s="1015"/>
      <c r="AA125" s="1055" t="s">
        <v>479</v>
      </c>
      <c r="AB125" s="1056"/>
      <c r="AC125" s="1056"/>
      <c r="AD125" s="1056"/>
      <c r="AE125" s="1057"/>
      <c r="AF125" s="1058" t="s">
        <v>479</v>
      </c>
      <c r="AG125" s="1056"/>
      <c r="AH125" s="1056"/>
      <c r="AI125" s="1056"/>
      <c r="AJ125" s="1057"/>
      <c r="AK125" s="1058" t="s">
        <v>456</v>
      </c>
      <c r="AL125" s="1056"/>
      <c r="AM125" s="1056"/>
      <c r="AN125" s="1056"/>
      <c r="AO125" s="1057"/>
      <c r="AP125" s="1059" t="s">
        <v>456</v>
      </c>
      <c r="AQ125" s="1060"/>
      <c r="AR125" s="1060"/>
      <c r="AS125" s="1060"/>
      <c r="AT125" s="1061"/>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20" t="s">
        <v>482</v>
      </c>
      <c r="CL125" s="1105"/>
      <c r="CM125" s="1105"/>
      <c r="CN125" s="1105"/>
      <c r="CO125" s="1106"/>
      <c r="CP125" s="1037" t="s">
        <v>483</v>
      </c>
      <c r="CQ125" s="986"/>
      <c r="CR125" s="986"/>
      <c r="CS125" s="986"/>
      <c r="CT125" s="986"/>
      <c r="CU125" s="986"/>
      <c r="CV125" s="986"/>
      <c r="CW125" s="986"/>
      <c r="CX125" s="986"/>
      <c r="CY125" s="986"/>
      <c r="CZ125" s="986"/>
      <c r="DA125" s="986"/>
      <c r="DB125" s="986"/>
      <c r="DC125" s="986"/>
      <c r="DD125" s="986"/>
      <c r="DE125" s="986"/>
      <c r="DF125" s="987"/>
      <c r="DG125" s="1023" t="s">
        <v>458</v>
      </c>
      <c r="DH125" s="1024"/>
      <c r="DI125" s="1024"/>
      <c r="DJ125" s="1024"/>
      <c r="DK125" s="1024"/>
      <c r="DL125" s="1024" t="s">
        <v>458</v>
      </c>
      <c r="DM125" s="1024"/>
      <c r="DN125" s="1024"/>
      <c r="DO125" s="1024"/>
      <c r="DP125" s="1024"/>
      <c r="DQ125" s="1024" t="s">
        <v>456</v>
      </c>
      <c r="DR125" s="1024"/>
      <c r="DS125" s="1024"/>
      <c r="DT125" s="1024"/>
      <c r="DU125" s="1024"/>
      <c r="DV125" s="1025" t="s">
        <v>435</v>
      </c>
      <c r="DW125" s="1025"/>
      <c r="DX125" s="1025"/>
      <c r="DY125" s="1025"/>
      <c r="DZ125" s="1026"/>
    </row>
    <row r="126" spans="1:130" s="246" customFormat="1" ht="26.25" customHeight="1" thickBot="1" x14ac:dyDescent="0.2">
      <c r="A126" s="1156"/>
      <c r="B126" s="1043"/>
      <c r="C126" s="1013" t="s">
        <v>466</v>
      </c>
      <c r="D126" s="1014"/>
      <c r="E126" s="1014"/>
      <c r="F126" s="1014"/>
      <c r="G126" s="1014"/>
      <c r="H126" s="1014"/>
      <c r="I126" s="1014"/>
      <c r="J126" s="1014"/>
      <c r="K126" s="1014"/>
      <c r="L126" s="1014"/>
      <c r="M126" s="1014"/>
      <c r="N126" s="1014"/>
      <c r="O126" s="1014"/>
      <c r="P126" s="1014"/>
      <c r="Q126" s="1014"/>
      <c r="R126" s="1014"/>
      <c r="S126" s="1014"/>
      <c r="T126" s="1014"/>
      <c r="U126" s="1014"/>
      <c r="V126" s="1014"/>
      <c r="W126" s="1014"/>
      <c r="X126" s="1014"/>
      <c r="Y126" s="1014"/>
      <c r="Z126" s="1015"/>
      <c r="AA126" s="1055" t="s">
        <v>479</v>
      </c>
      <c r="AB126" s="1056"/>
      <c r="AC126" s="1056"/>
      <c r="AD126" s="1056"/>
      <c r="AE126" s="1057"/>
      <c r="AF126" s="1058" t="s">
        <v>479</v>
      </c>
      <c r="AG126" s="1056"/>
      <c r="AH126" s="1056"/>
      <c r="AI126" s="1056"/>
      <c r="AJ126" s="1057"/>
      <c r="AK126" s="1058" t="s">
        <v>456</v>
      </c>
      <c r="AL126" s="1056"/>
      <c r="AM126" s="1056"/>
      <c r="AN126" s="1056"/>
      <c r="AO126" s="1057"/>
      <c r="AP126" s="1059" t="s">
        <v>458</v>
      </c>
      <c r="AQ126" s="1060"/>
      <c r="AR126" s="1060"/>
      <c r="AS126" s="1060"/>
      <c r="AT126" s="1061"/>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21"/>
      <c r="CL126" s="1108"/>
      <c r="CM126" s="1108"/>
      <c r="CN126" s="1108"/>
      <c r="CO126" s="1109"/>
      <c r="CP126" s="1046" t="s">
        <v>484</v>
      </c>
      <c r="CQ126" s="1047"/>
      <c r="CR126" s="1047"/>
      <c r="CS126" s="1047"/>
      <c r="CT126" s="1047"/>
      <c r="CU126" s="1047"/>
      <c r="CV126" s="1047"/>
      <c r="CW126" s="1047"/>
      <c r="CX126" s="1047"/>
      <c r="CY126" s="1047"/>
      <c r="CZ126" s="1047"/>
      <c r="DA126" s="1047"/>
      <c r="DB126" s="1047"/>
      <c r="DC126" s="1047"/>
      <c r="DD126" s="1047"/>
      <c r="DE126" s="1047"/>
      <c r="DF126" s="1048"/>
      <c r="DG126" s="1016" t="s">
        <v>435</v>
      </c>
      <c r="DH126" s="1017"/>
      <c r="DI126" s="1017"/>
      <c r="DJ126" s="1017"/>
      <c r="DK126" s="1017"/>
      <c r="DL126" s="1017" t="s">
        <v>479</v>
      </c>
      <c r="DM126" s="1017"/>
      <c r="DN126" s="1017"/>
      <c r="DO126" s="1017"/>
      <c r="DP126" s="1017"/>
      <c r="DQ126" s="1017" t="s">
        <v>435</v>
      </c>
      <c r="DR126" s="1017"/>
      <c r="DS126" s="1017"/>
      <c r="DT126" s="1017"/>
      <c r="DU126" s="1017"/>
      <c r="DV126" s="1018" t="s">
        <v>458</v>
      </c>
      <c r="DW126" s="1018"/>
      <c r="DX126" s="1018"/>
      <c r="DY126" s="1018"/>
      <c r="DZ126" s="1019"/>
    </row>
    <row r="127" spans="1:130" s="246" customFormat="1" ht="26.25" customHeight="1" x14ac:dyDescent="0.15">
      <c r="A127" s="1157"/>
      <c r="B127" s="1045"/>
      <c r="C127" s="1099" t="s">
        <v>485</v>
      </c>
      <c r="D127" s="1100"/>
      <c r="E127" s="1100"/>
      <c r="F127" s="1100"/>
      <c r="G127" s="1100"/>
      <c r="H127" s="1100"/>
      <c r="I127" s="1100"/>
      <c r="J127" s="1100"/>
      <c r="K127" s="1100"/>
      <c r="L127" s="1100"/>
      <c r="M127" s="1100"/>
      <c r="N127" s="1100"/>
      <c r="O127" s="1100"/>
      <c r="P127" s="1100"/>
      <c r="Q127" s="1100"/>
      <c r="R127" s="1100"/>
      <c r="S127" s="1100"/>
      <c r="T127" s="1100"/>
      <c r="U127" s="1100"/>
      <c r="V127" s="1100"/>
      <c r="W127" s="1100"/>
      <c r="X127" s="1100"/>
      <c r="Y127" s="1100"/>
      <c r="Z127" s="1101"/>
      <c r="AA127" s="1055" t="s">
        <v>479</v>
      </c>
      <c r="AB127" s="1056"/>
      <c r="AC127" s="1056"/>
      <c r="AD127" s="1056"/>
      <c r="AE127" s="1057"/>
      <c r="AF127" s="1058" t="s">
        <v>479</v>
      </c>
      <c r="AG127" s="1056"/>
      <c r="AH127" s="1056"/>
      <c r="AI127" s="1056"/>
      <c r="AJ127" s="1057"/>
      <c r="AK127" s="1058" t="s">
        <v>479</v>
      </c>
      <c r="AL127" s="1056"/>
      <c r="AM127" s="1056"/>
      <c r="AN127" s="1056"/>
      <c r="AO127" s="1057"/>
      <c r="AP127" s="1059" t="s">
        <v>479</v>
      </c>
      <c r="AQ127" s="1060"/>
      <c r="AR127" s="1060"/>
      <c r="AS127" s="1060"/>
      <c r="AT127" s="1061"/>
      <c r="AU127" s="282"/>
      <c r="AV127" s="282"/>
      <c r="AW127" s="282"/>
      <c r="AX127" s="1129" t="s">
        <v>486</v>
      </c>
      <c r="AY127" s="1130"/>
      <c r="AZ127" s="1130"/>
      <c r="BA127" s="1130"/>
      <c r="BB127" s="1130"/>
      <c r="BC127" s="1130"/>
      <c r="BD127" s="1130"/>
      <c r="BE127" s="1131"/>
      <c r="BF127" s="1132" t="s">
        <v>487</v>
      </c>
      <c r="BG127" s="1130"/>
      <c r="BH127" s="1130"/>
      <c r="BI127" s="1130"/>
      <c r="BJ127" s="1130"/>
      <c r="BK127" s="1130"/>
      <c r="BL127" s="1131"/>
      <c r="BM127" s="1132" t="s">
        <v>488</v>
      </c>
      <c r="BN127" s="1130"/>
      <c r="BO127" s="1130"/>
      <c r="BP127" s="1130"/>
      <c r="BQ127" s="1130"/>
      <c r="BR127" s="1130"/>
      <c r="BS127" s="1131"/>
      <c r="BT127" s="1132" t="s">
        <v>489</v>
      </c>
      <c r="BU127" s="1130"/>
      <c r="BV127" s="1130"/>
      <c r="BW127" s="1130"/>
      <c r="BX127" s="1130"/>
      <c r="BY127" s="1130"/>
      <c r="BZ127" s="1154"/>
      <c r="CA127" s="282"/>
      <c r="CB127" s="282"/>
      <c r="CC127" s="282"/>
      <c r="CD127" s="283"/>
      <c r="CE127" s="283"/>
      <c r="CF127" s="283"/>
      <c r="CG127" s="280"/>
      <c r="CH127" s="280"/>
      <c r="CI127" s="280"/>
      <c r="CJ127" s="281"/>
      <c r="CK127" s="1121"/>
      <c r="CL127" s="1108"/>
      <c r="CM127" s="1108"/>
      <c r="CN127" s="1108"/>
      <c r="CO127" s="1109"/>
      <c r="CP127" s="1046" t="s">
        <v>490</v>
      </c>
      <c r="CQ127" s="1047"/>
      <c r="CR127" s="1047"/>
      <c r="CS127" s="1047"/>
      <c r="CT127" s="1047"/>
      <c r="CU127" s="1047"/>
      <c r="CV127" s="1047"/>
      <c r="CW127" s="1047"/>
      <c r="CX127" s="1047"/>
      <c r="CY127" s="1047"/>
      <c r="CZ127" s="1047"/>
      <c r="DA127" s="1047"/>
      <c r="DB127" s="1047"/>
      <c r="DC127" s="1047"/>
      <c r="DD127" s="1047"/>
      <c r="DE127" s="1047"/>
      <c r="DF127" s="1048"/>
      <c r="DG127" s="1016" t="s">
        <v>458</v>
      </c>
      <c r="DH127" s="1017"/>
      <c r="DI127" s="1017"/>
      <c r="DJ127" s="1017"/>
      <c r="DK127" s="1017"/>
      <c r="DL127" s="1017" t="s">
        <v>458</v>
      </c>
      <c r="DM127" s="1017"/>
      <c r="DN127" s="1017"/>
      <c r="DO127" s="1017"/>
      <c r="DP127" s="1017"/>
      <c r="DQ127" s="1017" t="s">
        <v>479</v>
      </c>
      <c r="DR127" s="1017"/>
      <c r="DS127" s="1017"/>
      <c r="DT127" s="1017"/>
      <c r="DU127" s="1017"/>
      <c r="DV127" s="1018" t="s">
        <v>479</v>
      </c>
      <c r="DW127" s="1018"/>
      <c r="DX127" s="1018"/>
      <c r="DY127" s="1018"/>
      <c r="DZ127" s="1019"/>
    </row>
    <row r="128" spans="1:130" s="246" customFormat="1" ht="26.25" customHeight="1" thickBot="1" x14ac:dyDescent="0.2">
      <c r="A128" s="1140" t="s">
        <v>491</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492</v>
      </c>
      <c r="X128" s="1142"/>
      <c r="Y128" s="1142"/>
      <c r="Z128" s="1143"/>
      <c r="AA128" s="1144" t="s">
        <v>456</v>
      </c>
      <c r="AB128" s="1145"/>
      <c r="AC128" s="1145"/>
      <c r="AD128" s="1145"/>
      <c r="AE128" s="1146"/>
      <c r="AF128" s="1147">
        <v>262</v>
      </c>
      <c r="AG128" s="1145"/>
      <c r="AH128" s="1145"/>
      <c r="AI128" s="1145"/>
      <c r="AJ128" s="1146"/>
      <c r="AK128" s="1147">
        <v>1745</v>
      </c>
      <c r="AL128" s="1145"/>
      <c r="AM128" s="1145"/>
      <c r="AN128" s="1145"/>
      <c r="AO128" s="1146"/>
      <c r="AP128" s="1148"/>
      <c r="AQ128" s="1149"/>
      <c r="AR128" s="1149"/>
      <c r="AS128" s="1149"/>
      <c r="AT128" s="1150"/>
      <c r="AU128" s="282"/>
      <c r="AV128" s="282"/>
      <c r="AW128" s="282"/>
      <c r="AX128" s="985" t="s">
        <v>493</v>
      </c>
      <c r="AY128" s="986"/>
      <c r="AZ128" s="986"/>
      <c r="BA128" s="986"/>
      <c r="BB128" s="986"/>
      <c r="BC128" s="986"/>
      <c r="BD128" s="986"/>
      <c r="BE128" s="987"/>
      <c r="BF128" s="1151" t="s">
        <v>435</v>
      </c>
      <c r="BG128" s="1152"/>
      <c r="BH128" s="1152"/>
      <c r="BI128" s="1152"/>
      <c r="BJ128" s="1152"/>
      <c r="BK128" s="1152"/>
      <c r="BL128" s="1153"/>
      <c r="BM128" s="1151">
        <v>15</v>
      </c>
      <c r="BN128" s="1152"/>
      <c r="BO128" s="1152"/>
      <c r="BP128" s="1152"/>
      <c r="BQ128" s="1152"/>
      <c r="BR128" s="1152"/>
      <c r="BS128" s="1153"/>
      <c r="BT128" s="1151">
        <v>20</v>
      </c>
      <c r="BU128" s="1152"/>
      <c r="BV128" s="1152"/>
      <c r="BW128" s="1152"/>
      <c r="BX128" s="1152"/>
      <c r="BY128" s="1152"/>
      <c r="BZ128" s="1176"/>
      <c r="CA128" s="283"/>
      <c r="CB128" s="283"/>
      <c r="CC128" s="283"/>
      <c r="CD128" s="283"/>
      <c r="CE128" s="283"/>
      <c r="CF128" s="283"/>
      <c r="CG128" s="280"/>
      <c r="CH128" s="280"/>
      <c r="CI128" s="280"/>
      <c r="CJ128" s="281"/>
      <c r="CK128" s="1122"/>
      <c r="CL128" s="1123"/>
      <c r="CM128" s="1123"/>
      <c r="CN128" s="1123"/>
      <c r="CO128" s="1124"/>
      <c r="CP128" s="1133" t="s">
        <v>494</v>
      </c>
      <c r="CQ128" s="1134"/>
      <c r="CR128" s="1134"/>
      <c r="CS128" s="1134"/>
      <c r="CT128" s="1134"/>
      <c r="CU128" s="1134"/>
      <c r="CV128" s="1134"/>
      <c r="CW128" s="1134"/>
      <c r="CX128" s="1134"/>
      <c r="CY128" s="1134"/>
      <c r="CZ128" s="1134"/>
      <c r="DA128" s="1134"/>
      <c r="DB128" s="1134"/>
      <c r="DC128" s="1134"/>
      <c r="DD128" s="1134"/>
      <c r="DE128" s="1134"/>
      <c r="DF128" s="1135"/>
      <c r="DG128" s="1136" t="s">
        <v>435</v>
      </c>
      <c r="DH128" s="1137"/>
      <c r="DI128" s="1137"/>
      <c r="DJ128" s="1137"/>
      <c r="DK128" s="1137"/>
      <c r="DL128" s="1137" t="s">
        <v>435</v>
      </c>
      <c r="DM128" s="1137"/>
      <c r="DN128" s="1137"/>
      <c r="DO128" s="1137"/>
      <c r="DP128" s="1137"/>
      <c r="DQ128" s="1137" t="s">
        <v>435</v>
      </c>
      <c r="DR128" s="1137"/>
      <c r="DS128" s="1137"/>
      <c r="DT128" s="1137"/>
      <c r="DU128" s="1137"/>
      <c r="DV128" s="1138" t="s">
        <v>435</v>
      </c>
      <c r="DW128" s="1138"/>
      <c r="DX128" s="1138"/>
      <c r="DY128" s="1138"/>
      <c r="DZ128" s="1139"/>
    </row>
    <row r="129" spans="1:131" s="246" customFormat="1" ht="26.25" customHeight="1" x14ac:dyDescent="0.15">
      <c r="A129" s="1027" t="s">
        <v>107</v>
      </c>
      <c r="B129" s="1028"/>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170" t="s">
        <v>495</v>
      </c>
      <c r="X129" s="1171"/>
      <c r="Y129" s="1171"/>
      <c r="Z129" s="1172"/>
      <c r="AA129" s="1055">
        <v>1626321</v>
      </c>
      <c r="AB129" s="1056"/>
      <c r="AC129" s="1056"/>
      <c r="AD129" s="1056"/>
      <c r="AE129" s="1057"/>
      <c r="AF129" s="1058">
        <v>1564683</v>
      </c>
      <c r="AG129" s="1056"/>
      <c r="AH129" s="1056"/>
      <c r="AI129" s="1056"/>
      <c r="AJ129" s="1057"/>
      <c r="AK129" s="1058">
        <v>1524475</v>
      </c>
      <c r="AL129" s="1056"/>
      <c r="AM129" s="1056"/>
      <c r="AN129" s="1056"/>
      <c r="AO129" s="1057"/>
      <c r="AP129" s="1173"/>
      <c r="AQ129" s="1174"/>
      <c r="AR129" s="1174"/>
      <c r="AS129" s="1174"/>
      <c r="AT129" s="1175"/>
      <c r="AU129" s="284"/>
      <c r="AV129" s="284"/>
      <c r="AW129" s="284"/>
      <c r="AX129" s="1164" t="s">
        <v>496</v>
      </c>
      <c r="AY129" s="1047"/>
      <c r="AZ129" s="1047"/>
      <c r="BA129" s="1047"/>
      <c r="BB129" s="1047"/>
      <c r="BC129" s="1047"/>
      <c r="BD129" s="1047"/>
      <c r="BE129" s="1048"/>
      <c r="BF129" s="1165" t="s">
        <v>497</v>
      </c>
      <c r="BG129" s="1166"/>
      <c r="BH129" s="1166"/>
      <c r="BI129" s="1166"/>
      <c r="BJ129" s="1166"/>
      <c r="BK129" s="1166"/>
      <c r="BL129" s="1167"/>
      <c r="BM129" s="1165">
        <v>20</v>
      </c>
      <c r="BN129" s="1166"/>
      <c r="BO129" s="1166"/>
      <c r="BP129" s="1166"/>
      <c r="BQ129" s="1166"/>
      <c r="BR129" s="1166"/>
      <c r="BS129" s="1167"/>
      <c r="BT129" s="1165">
        <v>30</v>
      </c>
      <c r="BU129" s="1168"/>
      <c r="BV129" s="1168"/>
      <c r="BW129" s="1168"/>
      <c r="BX129" s="1168"/>
      <c r="BY129" s="1168"/>
      <c r="BZ129" s="1169"/>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7" t="s">
        <v>498</v>
      </c>
      <c r="B130" s="1028"/>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170" t="s">
        <v>499</v>
      </c>
      <c r="X130" s="1171"/>
      <c r="Y130" s="1171"/>
      <c r="Z130" s="1172"/>
      <c r="AA130" s="1055">
        <v>289039</v>
      </c>
      <c r="AB130" s="1056"/>
      <c r="AC130" s="1056"/>
      <c r="AD130" s="1056"/>
      <c r="AE130" s="1057"/>
      <c r="AF130" s="1058">
        <v>271806</v>
      </c>
      <c r="AG130" s="1056"/>
      <c r="AH130" s="1056"/>
      <c r="AI130" s="1056"/>
      <c r="AJ130" s="1057"/>
      <c r="AK130" s="1058">
        <v>254966</v>
      </c>
      <c r="AL130" s="1056"/>
      <c r="AM130" s="1056"/>
      <c r="AN130" s="1056"/>
      <c r="AO130" s="1057"/>
      <c r="AP130" s="1173"/>
      <c r="AQ130" s="1174"/>
      <c r="AR130" s="1174"/>
      <c r="AS130" s="1174"/>
      <c r="AT130" s="1175"/>
      <c r="AU130" s="284"/>
      <c r="AV130" s="284"/>
      <c r="AW130" s="284"/>
      <c r="AX130" s="1164" t="s">
        <v>500</v>
      </c>
      <c r="AY130" s="1047"/>
      <c r="AZ130" s="1047"/>
      <c r="BA130" s="1047"/>
      <c r="BB130" s="1047"/>
      <c r="BC130" s="1047"/>
      <c r="BD130" s="1047"/>
      <c r="BE130" s="1048"/>
      <c r="BF130" s="1201">
        <v>8.9</v>
      </c>
      <c r="BG130" s="1202"/>
      <c r="BH130" s="1202"/>
      <c r="BI130" s="1202"/>
      <c r="BJ130" s="1202"/>
      <c r="BK130" s="1202"/>
      <c r="BL130" s="1203"/>
      <c r="BM130" s="1201">
        <v>25</v>
      </c>
      <c r="BN130" s="1202"/>
      <c r="BO130" s="1202"/>
      <c r="BP130" s="1202"/>
      <c r="BQ130" s="1202"/>
      <c r="BR130" s="1202"/>
      <c r="BS130" s="1203"/>
      <c r="BT130" s="1201">
        <v>35</v>
      </c>
      <c r="BU130" s="1204"/>
      <c r="BV130" s="1204"/>
      <c r="BW130" s="1204"/>
      <c r="BX130" s="1204"/>
      <c r="BY130" s="1204"/>
      <c r="BZ130" s="1205"/>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6"/>
      <c r="B131" s="1207"/>
      <c r="C131" s="1207"/>
      <c r="D131" s="1207"/>
      <c r="E131" s="1207"/>
      <c r="F131" s="1207"/>
      <c r="G131" s="1207"/>
      <c r="H131" s="1207"/>
      <c r="I131" s="1207"/>
      <c r="J131" s="1207"/>
      <c r="K131" s="1207"/>
      <c r="L131" s="1207"/>
      <c r="M131" s="1207"/>
      <c r="N131" s="1207"/>
      <c r="O131" s="1207"/>
      <c r="P131" s="1207"/>
      <c r="Q131" s="1207"/>
      <c r="R131" s="1207"/>
      <c r="S131" s="1207"/>
      <c r="T131" s="1207"/>
      <c r="U131" s="1207"/>
      <c r="V131" s="1207"/>
      <c r="W131" s="1208" t="s">
        <v>501</v>
      </c>
      <c r="X131" s="1209"/>
      <c r="Y131" s="1209"/>
      <c r="Z131" s="1210"/>
      <c r="AA131" s="1102">
        <v>1337282</v>
      </c>
      <c r="AB131" s="1081"/>
      <c r="AC131" s="1081"/>
      <c r="AD131" s="1081"/>
      <c r="AE131" s="1082"/>
      <c r="AF131" s="1080">
        <v>1292877</v>
      </c>
      <c r="AG131" s="1081"/>
      <c r="AH131" s="1081"/>
      <c r="AI131" s="1081"/>
      <c r="AJ131" s="1082"/>
      <c r="AK131" s="1080">
        <v>1269509</v>
      </c>
      <c r="AL131" s="1081"/>
      <c r="AM131" s="1081"/>
      <c r="AN131" s="1081"/>
      <c r="AO131" s="1082"/>
      <c r="AP131" s="1211"/>
      <c r="AQ131" s="1212"/>
      <c r="AR131" s="1212"/>
      <c r="AS131" s="1212"/>
      <c r="AT131" s="1213"/>
      <c r="AU131" s="284"/>
      <c r="AV131" s="284"/>
      <c r="AW131" s="284"/>
      <c r="AX131" s="1183" t="s">
        <v>502</v>
      </c>
      <c r="AY131" s="1134"/>
      <c r="AZ131" s="1134"/>
      <c r="BA131" s="1134"/>
      <c r="BB131" s="1134"/>
      <c r="BC131" s="1134"/>
      <c r="BD131" s="1134"/>
      <c r="BE131" s="1135"/>
      <c r="BF131" s="1184" t="s">
        <v>435</v>
      </c>
      <c r="BG131" s="1185"/>
      <c r="BH131" s="1185"/>
      <c r="BI131" s="1185"/>
      <c r="BJ131" s="1185"/>
      <c r="BK131" s="1185"/>
      <c r="BL131" s="1186"/>
      <c r="BM131" s="1184">
        <v>350</v>
      </c>
      <c r="BN131" s="1185"/>
      <c r="BO131" s="1185"/>
      <c r="BP131" s="1185"/>
      <c r="BQ131" s="1185"/>
      <c r="BR131" s="1185"/>
      <c r="BS131" s="1186"/>
      <c r="BT131" s="1187"/>
      <c r="BU131" s="1188"/>
      <c r="BV131" s="1188"/>
      <c r="BW131" s="1188"/>
      <c r="BX131" s="1188"/>
      <c r="BY131" s="1188"/>
      <c r="BZ131" s="1189"/>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90" t="s">
        <v>503</v>
      </c>
      <c r="B132" s="1191"/>
      <c r="C132" s="1191"/>
      <c r="D132" s="1191"/>
      <c r="E132" s="1191"/>
      <c r="F132" s="1191"/>
      <c r="G132" s="1191"/>
      <c r="H132" s="1191"/>
      <c r="I132" s="1191"/>
      <c r="J132" s="1191"/>
      <c r="K132" s="1191"/>
      <c r="L132" s="1191"/>
      <c r="M132" s="1191"/>
      <c r="N132" s="1191"/>
      <c r="O132" s="1191"/>
      <c r="P132" s="1191"/>
      <c r="Q132" s="1191"/>
      <c r="R132" s="1191"/>
      <c r="S132" s="1191"/>
      <c r="T132" s="1191"/>
      <c r="U132" s="1191"/>
      <c r="V132" s="1194" t="s">
        <v>504</v>
      </c>
      <c r="W132" s="1194"/>
      <c r="X132" s="1194"/>
      <c r="Y132" s="1194"/>
      <c r="Z132" s="1195"/>
      <c r="AA132" s="1196">
        <v>9.6761939520000002</v>
      </c>
      <c r="AB132" s="1197"/>
      <c r="AC132" s="1197"/>
      <c r="AD132" s="1197"/>
      <c r="AE132" s="1198"/>
      <c r="AF132" s="1199">
        <v>9.6879285500000005</v>
      </c>
      <c r="AG132" s="1197"/>
      <c r="AH132" s="1197"/>
      <c r="AI132" s="1197"/>
      <c r="AJ132" s="1198"/>
      <c r="AK132" s="1199">
        <v>7.3723778250000001</v>
      </c>
      <c r="AL132" s="1197"/>
      <c r="AM132" s="1197"/>
      <c r="AN132" s="1197"/>
      <c r="AO132" s="1198"/>
      <c r="AP132" s="1096"/>
      <c r="AQ132" s="1097"/>
      <c r="AR132" s="1097"/>
      <c r="AS132" s="1097"/>
      <c r="AT132" s="1200"/>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92"/>
      <c r="B133" s="1193"/>
      <c r="C133" s="1193"/>
      <c r="D133" s="1193"/>
      <c r="E133" s="1193"/>
      <c r="F133" s="1193"/>
      <c r="G133" s="1193"/>
      <c r="H133" s="1193"/>
      <c r="I133" s="1193"/>
      <c r="J133" s="1193"/>
      <c r="K133" s="1193"/>
      <c r="L133" s="1193"/>
      <c r="M133" s="1193"/>
      <c r="N133" s="1193"/>
      <c r="O133" s="1193"/>
      <c r="P133" s="1193"/>
      <c r="Q133" s="1193"/>
      <c r="R133" s="1193"/>
      <c r="S133" s="1193"/>
      <c r="T133" s="1193"/>
      <c r="U133" s="1193"/>
      <c r="V133" s="1177" t="s">
        <v>505</v>
      </c>
      <c r="W133" s="1177"/>
      <c r="X133" s="1177"/>
      <c r="Y133" s="1177"/>
      <c r="Z133" s="1178"/>
      <c r="AA133" s="1179">
        <v>10.4</v>
      </c>
      <c r="AB133" s="1180"/>
      <c r="AC133" s="1180"/>
      <c r="AD133" s="1180"/>
      <c r="AE133" s="1181"/>
      <c r="AF133" s="1179">
        <v>9.8000000000000007</v>
      </c>
      <c r="AG133" s="1180"/>
      <c r="AH133" s="1180"/>
      <c r="AI133" s="1180"/>
      <c r="AJ133" s="1181"/>
      <c r="AK133" s="1179">
        <v>8.9</v>
      </c>
      <c r="AL133" s="1180"/>
      <c r="AM133" s="1180"/>
      <c r="AN133" s="1180"/>
      <c r="AO133" s="1181"/>
      <c r="AP133" s="1126"/>
      <c r="AQ133" s="1127"/>
      <c r="AR133" s="1127"/>
      <c r="AS133" s="1127"/>
      <c r="AT133" s="1182"/>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kVgoMlWAmnalU6DrzKKrcWiF8RCDKeo2YjWYdsgR+t3bzEOaq1Qc4phOv5D+9zOwjXeE+OJPYQ+WWBF07GpPxw==" saltValue="ynOhcpUM2qK38qoJt6ekV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E12" zoomScale="85" zoomScaleNormal="85" zoomScaleSheetLayoutView="85" workbookViewId="0">
      <selection activeCell="AZ75" sqref="AZ75"/>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YEk8ID/KTCc657w3+tMtaxwdFMJzTdIto3loBN84JvCGy5cM3GZBSsCqvMhXA37ZkK73ga0yijWyaLcdkSHq5A==" saltValue="U4CLkVJuf5e/QeIzasWPA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46" zoomScale="85" zoomScaleNormal="85" zoomScaleSheetLayoutView="55" workbookViewId="0">
      <selection activeCell="L19" sqref="L19:V19"/>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1isjQteHXVqHKU2WN+XEOQuIQqGkqDiyZicUrlsiJSvm9V/mehq2Bvi7MEylcBxvLMmnmn0K/gTm7xHbaJlkow==" saltValue="6IL0uSwc+Gd7s5PAJ8Ddn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election activeCell="L19" sqref="L19:V19"/>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7" t="s">
        <v>509</v>
      </c>
      <c r="AP7" s="303"/>
      <c r="AQ7" s="304" t="s">
        <v>510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8"/>
      <c r="AP8" s="309" t="s">
        <v>511</v>
      </c>
      <c r="AQ8" s="310" t="s">
        <v>512</v>
      </c>
      <c r="AR8" s="311" t="s">
        <v>513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9" t="s">
        <v>514</v>
      </c>
      <c r="AL9" s="1220"/>
      <c r="AM9" s="1220"/>
      <c r="AN9" s="1221"/>
      <c r="AO9" s="312">
        <v>346246</v>
      </c>
      <c r="AP9" s="312">
        <v>169562</v>
      </c>
      <c r="AQ9" s="313">
        <v>190701</v>
      </c>
      <c r="AR9" s="314">
        <v>-11.1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9" t="s">
        <v>515</v>
      </c>
      <c r="AL10" s="1220"/>
      <c r="AM10" s="1220"/>
      <c r="AN10" s="1221"/>
      <c r="AO10" s="315">
        <v>24976</v>
      </c>
      <c r="AP10" s="315">
        <v>12231</v>
      </c>
      <c r="AQ10" s="316">
        <v>22807</v>
      </c>
      <c r="AR10" s="317">
        <v>-46.4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9" t="s">
        <v>516</v>
      </c>
      <c r="AL11" s="1220"/>
      <c r="AM11" s="1220"/>
      <c r="AN11" s="1221"/>
      <c r="AO11" s="315">
        <v>170324</v>
      </c>
      <c r="AP11" s="315">
        <v>83410</v>
      </c>
      <c r="AQ11" s="316">
        <v>29822</v>
      </c>
      <c r="AR11" s="317">
        <v>179.7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9" t="s">
        <v>517</v>
      </c>
      <c r="AL12" s="1220"/>
      <c r="AM12" s="1220"/>
      <c r="AN12" s="1221"/>
      <c r="AO12" s="315">
        <v>4706</v>
      </c>
      <c r="AP12" s="315">
        <v>2305</v>
      </c>
      <c r="AQ12" s="316">
        <v>3258</v>
      </c>
      <c r="AR12" s="317">
        <v>-29.3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9" t="s">
        <v>518</v>
      </c>
      <c r="AL13" s="1220"/>
      <c r="AM13" s="1220"/>
      <c r="AN13" s="1221"/>
      <c r="AO13" s="315" t="s">
        <v>519</v>
      </c>
      <c r="AP13" s="315" t="s">
        <v>519</v>
      </c>
      <c r="AQ13" s="316">
        <v>24</v>
      </c>
      <c r="AR13" s="317" t="s">
        <v>519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9" t="s">
        <v>520</v>
      </c>
      <c r="AL14" s="1220"/>
      <c r="AM14" s="1220"/>
      <c r="AN14" s="1221"/>
      <c r="AO14" s="315">
        <v>31014</v>
      </c>
      <c r="AP14" s="315">
        <v>15188</v>
      </c>
      <c r="AQ14" s="316">
        <v>10094</v>
      </c>
      <c r="AR14" s="317">
        <v>50.5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9" t="s">
        <v>521</v>
      </c>
      <c r="AL15" s="1220"/>
      <c r="AM15" s="1220"/>
      <c r="AN15" s="1221"/>
      <c r="AO15" s="315">
        <v>13643</v>
      </c>
      <c r="AP15" s="315">
        <v>6681</v>
      </c>
      <c r="AQ15" s="316">
        <v>4017</v>
      </c>
      <c r="AR15" s="317">
        <v>66.3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2" t="s">
        <v>522</v>
      </c>
      <c r="AL16" s="1223"/>
      <c r="AM16" s="1223"/>
      <c r="AN16" s="1224"/>
      <c r="AO16" s="315">
        <v>-37042</v>
      </c>
      <c r="AP16" s="315">
        <v>-18140</v>
      </c>
      <c r="AQ16" s="316">
        <v>-17771</v>
      </c>
      <c r="AR16" s="317">
        <v>2.1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2" t="s">
        <v>189</v>
      </c>
      <c r="AL17" s="1223"/>
      <c r="AM17" s="1223"/>
      <c r="AN17" s="1224"/>
      <c r="AO17" s="315">
        <v>553867</v>
      </c>
      <c r="AP17" s="315">
        <v>271238</v>
      </c>
      <c r="AQ17" s="316">
        <v>242952</v>
      </c>
      <c r="AR17" s="317">
        <v>11.6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4" t="s">
        <v>527</v>
      </c>
      <c r="AL21" s="1215"/>
      <c r="AM21" s="1215"/>
      <c r="AN21" s="1216"/>
      <c r="AO21" s="327">
        <v>20.57</v>
      </c>
      <c r="AP21" s="328">
        <v>21.84</v>
      </c>
      <c r="AQ21" s="329">
        <v>-1.27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4" t="s">
        <v>528</v>
      </c>
      <c r="AL22" s="1215"/>
      <c r="AM22" s="1215"/>
      <c r="AN22" s="1216"/>
      <c r="AO22" s="332">
        <v>95.7</v>
      </c>
      <c r="AP22" s="333">
        <v>95.6</v>
      </c>
      <c r="AQ22" s="334">
        <v>0.1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7" t="s">
        <v>509</v>
      </c>
      <c r="AP30" s="303"/>
      <c r="AQ30" s="304" t="s">
        <v>510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8"/>
      <c r="AP31" s="309" t="s">
        <v>511</v>
      </c>
      <c r="AQ31" s="310" t="s">
        <v>512</v>
      </c>
      <c r="AR31" s="311" t="s">
        <v>513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30" t="s">
        <v>532</v>
      </c>
      <c r="AL32" s="1231"/>
      <c r="AM32" s="1231"/>
      <c r="AN32" s="1232"/>
      <c r="AO32" s="342">
        <v>204496</v>
      </c>
      <c r="AP32" s="342">
        <v>100145</v>
      </c>
      <c r="AQ32" s="343">
        <v>136235</v>
      </c>
      <c r="AR32" s="344">
        <v>-26.5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30" t="s">
        <v>533</v>
      </c>
      <c r="AL33" s="1231"/>
      <c r="AM33" s="1231"/>
      <c r="AN33" s="1232"/>
      <c r="AO33" s="342" t="s">
        <v>519</v>
      </c>
      <c r="AP33" s="342" t="s">
        <v>519</v>
      </c>
      <c r="AQ33" s="343" t="s">
        <v>519</v>
      </c>
      <c r="AR33" s="344" t="s">
        <v>519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30" t="s">
        <v>534</v>
      </c>
      <c r="AL34" s="1231"/>
      <c r="AM34" s="1231"/>
      <c r="AN34" s="1232"/>
      <c r="AO34" s="342" t="s">
        <v>519</v>
      </c>
      <c r="AP34" s="342" t="s">
        <v>519</v>
      </c>
      <c r="AQ34" s="343">
        <v>5</v>
      </c>
      <c r="AR34" s="344" t="s">
        <v>519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30" t="s">
        <v>535</v>
      </c>
      <c r="AL35" s="1231"/>
      <c r="AM35" s="1231"/>
      <c r="AN35" s="1232"/>
      <c r="AO35" s="342">
        <v>117393</v>
      </c>
      <c r="AP35" s="342">
        <v>57489</v>
      </c>
      <c r="AQ35" s="343">
        <v>32688</v>
      </c>
      <c r="AR35" s="344">
        <v>75.900000000000006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30" t="s">
        <v>536</v>
      </c>
      <c r="AL36" s="1231"/>
      <c r="AM36" s="1231"/>
      <c r="AN36" s="1232"/>
      <c r="AO36" s="342">
        <v>28144</v>
      </c>
      <c r="AP36" s="342">
        <v>13783</v>
      </c>
      <c r="AQ36" s="343">
        <v>4188</v>
      </c>
      <c r="AR36" s="344">
        <v>229.1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30" t="s">
        <v>537</v>
      </c>
      <c r="AL37" s="1231"/>
      <c r="AM37" s="1231"/>
      <c r="AN37" s="1232"/>
      <c r="AO37" s="342" t="s">
        <v>519</v>
      </c>
      <c r="AP37" s="342" t="s">
        <v>519</v>
      </c>
      <c r="AQ37" s="343">
        <v>1212</v>
      </c>
      <c r="AR37" s="344" t="s">
        <v>519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33" t="s">
        <v>538</v>
      </c>
      <c r="AL38" s="1234"/>
      <c r="AM38" s="1234"/>
      <c r="AN38" s="1235"/>
      <c r="AO38" s="345">
        <v>271</v>
      </c>
      <c r="AP38" s="345">
        <v>133</v>
      </c>
      <c r="AQ38" s="346">
        <v>25</v>
      </c>
      <c r="AR38" s="334">
        <v>432</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33" t="s">
        <v>539</v>
      </c>
      <c r="AL39" s="1234"/>
      <c r="AM39" s="1234"/>
      <c r="AN39" s="1235"/>
      <c r="AO39" s="342">
        <v>-1745</v>
      </c>
      <c r="AP39" s="342">
        <v>-855</v>
      </c>
      <c r="AQ39" s="343">
        <v>-7598</v>
      </c>
      <c r="AR39" s="344">
        <v>-88.7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30" t="s">
        <v>540</v>
      </c>
      <c r="AL40" s="1231"/>
      <c r="AM40" s="1231"/>
      <c r="AN40" s="1232"/>
      <c r="AO40" s="342">
        <v>-254966</v>
      </c>
      <c r="AP40" s="342">
        <v>-124861</v>
      </c>
      <c r="AQ40" s="343">
        <v>-123844</v>
      </c>
      <c r="AR40" s="344">
        <v>0.8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6" t="s">
        <v>300</v>
      </c>
      <c r="AL41" s="1237"/>
      <c r="AM41" s="1237"/>
      <c r="AN41" s="1238"/>
      <c r="AO41" s="342">
        <v>93593</v>
      </c>
      <c r="AP41" s="342">
        <v>45834</v>
      </c>
      <c r="AQ41" s="343">
        <v>42911</v>
      </c>
      <c r="AR41" s="344">
        <v>6.8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5" t="s">
        <v>509</v>
      </c>
      <c r="AN49" s="1227" t="s">
        <v>544</v>
      </c>
      <c r="AO49" s="1228"/>
      <c r="AP49" s="1228"/>
      <c r="AQ49" s="1228"/>
      <c r="AR49" s="1229"/>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6"/>
      <c r="AN50" s="358" t="s">
        <v>545</v>
      </c>
      <c r="AO50" s="359" t="s">
        <v>546</v>
      </c>
      <c r="AP50" s="360" t="s">
        <v>547</v>
      </c>
      <c r="AQ50" s="361" t="s">
        <v>548</v>
      </c>
      <c r="AR50" s="362" t="s">
        <v>549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344679</v>
      </c>
      <c r="AN51" s="364">
        <v>150384</v>
      </c>
      <c r="AO51" s="365">
        <v>79</v>
      </c>
      <c r="AP51" s="366">
        <v>333013</v>
      </c>
      <c r="AQ51" s="367">
        <v>5.3</v>
      </c>
      <c r="AR51" s="368">
        <v>73.7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310556</v>
      </c>
      <c r="AN52" s="372">
        <v>135496</v>
      </c>
      <c r="AO52" s="373">
        <v>637.79999999999995</v>
      </c>
      <c r="AP52" s="374">
        <v>126732</v>
      </c>
      <c r="AQ52" s="375">
        <v>19.100000000000001</v>
      </c>
      <c r="AR52" s="376">
        <v>618.70000000000005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394140</v>
      </c>
      <c r="AN53" s="364">
        <v>176191</v>
      </c>
      <c r="AO53" s="365">
        <v>17.2</v>
      </c>
      <c r="AP53" s="366">
        <v>280458</v>
      </c>
      <c r="AQ53" s="367">
        <v>-15.8</v>
      </c>
      <c r="AR53" s="368">
        <v>33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342955</v>
      </c>
      <c r="AN54" s="372">
        <v>153310</v>
      </c>
      <c r="AO54" s="373">
        <v>13.1</v>
      </c>
      <c r="AP54" s="374">
        <v>127286</v>
      </c>
      <c r="AQ54" s="375">
        <v>0.4</v>
      </c>
      <c r="AR54" s="376">
        <v>12.7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345384</v>
      </c>
      <c r="AN55" s="364">
        <v>160345</v>
      </c>
      <c r="AO55" s="365">
        <v>-9</v>
      </c>
      <c r="AP55" s="366">
        <v>291945</v>
      </c>
      <c r="AQ55" s="367">
        <v>4.0999999999999996</v>
      </c>
      <c r="AR55" s="368">
        <v>-13.1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269996</v>
      </c>
      <c r="AN56" s="372">
        <v>125346</v>
      </c>
      <c r="AO56" s="373">
        <v>-18.2</v>
      </c>
      <c r="AP56" s="374">
        <v>127651</v>
      </c>
      <c r="AQ56" s="375">
        <v>0.3</v>
      </c>
      <c r="AR56" s="376">
        <v>-18.5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343165</v>
      </c>
      <c r="AN57" s="364">
        <v>163256</v>
      </c>
      <c r="AO57" s="365">
        <v>1.8</v>
      </c>
      <c r="AP57" s="366">
        <v>291173</v>
      </c>
      <c r="AQ57" s="367">
        <v>-0.3</v>
      </c>
      <c r="AR57" s="368">
        <v>2.1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165232</v>
      </c>
      <c r="AN58" s="372">
        <v>78607</v>
      </c>
      <c r="AO58" s="373">
        <v>-37.299999999999997</v>
      </c>
      <c r="AP58" s="374">
        <v>119071</v>
      </c>
      <c r="AQ58" s="375">
        <v>-6.7</v>
      </c>
      <c r="AR58" s="376">
        <v>-30.6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323065</v>
      </c>
      <c r="AN59" s="364">
        <v>158210</v>
      </c>
      <c r="AO59" s="365">
        <v>-3.1</v>
      </c>
      <c r="AP59" s="366">
        <v>271581</v>
      </c>
      <c r="AQ59" s="367">
        <v>-6.7</v>
      </c>
      <c r="AR59" s="368">
        <v>3.6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224207</v>
      </c>
      <c r="AN60" s="372">
        <v>109798</v>
      </c>
      <c r="AO60" s="373">
        <v>39.700000000000003</v>
      </c>
      <c r="AP60" s="374">
        <v>117844</v>
      </c>
      <c r="AQ60" s="375">
        <v>-1</v>
      </c>
      <c r="AR60" s="376">
        <v>40.700000000000003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350087</v>
      </c>
      <c r="AN61" s="379">
        <v>161677</v>
      </c>
      <c r="AO61" s="380">
        <v>17.2</v>
      </c>
      <c r="AP61" s="381">
        <v>293634</v>
      </c>
      <c r="AQ61" s="382">
        <v>-2.7</v>
      </c>
      <c r="AR61" s="368">
        <v>19.899999999999999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262589</v>
      </c>
      <c r="AN62" s="372">
        <v>120511</v>
      </c>
      <c r="AO62" s="373">
        <v>127</v>
      </c>
      <c r="AP62" s="374">
        <v>123717</v>
      </c>
      <c r="AQ62" s="375">
        <v>2.4</v>
      </c>
      <c r="AR62" s="376">
        <v>124.6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TP0s08E68AayqQMGZMLy84uSczP4klK0Zzwtlwe3Zz6wYNN8X3PnV5mn02UK4Ts3G6qBcX6aeZ8HiG+7Hmp6hg==" saltValue="ORpeLkRkqoiVI+K45hejT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N79" zoomScale="85" zoomScaleNormal="85" zoomScaleSheetLayoutView="55" workbookViewId="0">
      <selection activeCell="L19" sqref="L19:V19"/>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1eBao2p6x9tThUe9gtmUkSlvAJXpfeGnY2kFurbZc1D8I2F+w3Gf/7uE39ZGC2BiQKElJldoi49mJmZokqR0Q==" saltValue="H3u/hboY7RtMC71IQ+JyJ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W91" zoomScaleNormal="100" zoomScaleSheetLayoutView="55" workbookViewId="0">
      <selection activeCell="L19" sqref="L19:V19"/>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fIGtf2fO10CNwApTGhhLgI1yYG7axHIAS+JziBZz0i2sQq1NYv5f4u8UkdAYx2sSUheek5OSXICY9sh7Db6PQ==" saltValue="j37FiaYob/FHHlUZ9bD0b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election activeCell="L19" sqref="L19:V1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9" t="s">
        <v>3</v>
      </c>
      <c r="D47" s="1239"/>
      <c r="E47" s="1240"/>
      <c r="F47" s="11">
        <v>30.38</v>
      </c>
      <c r="G47" s="12">
        <v>39.06</v>
      </c>
      <c r="H47" s="12">
        <v>44.87</v>
      </c>
      <c r="I47" s="12">
        <v>46.01</v>
      </c>
      <c r="J47" s="13">
        <v>46.92</v>
      </c>
    </row>
    <row r="48" spans="2:10" ht="57.75" customHeight="1" x14ac:dyDescent="0.15">
      <c r="B48" s="14"/>
      <c r="C48" s="1241" t="s">
        <v>4</v>
      </c>
      <c r="D48" s="1241"/>
      <c r="E48" s="1242"/>
      <c r="F48" s="15">
        <v>4.3099999999999996</v>
      </c>
      <c r="G48" s="16">
        <v>4.16</v>
      </c>
      <c r="H48" s="16">
        <v>3.7</v>
      </c>
      <c r="I48" s="16">
        <v>3.35</v>
      </c>
      <c r="J48" s="17">
        <v>3.98</v>
      </c>
    </row>
    <row r="49" spans="2:10" ht="57.75" customHeight="1" thickBot="1" x14ac:dyDescent="0.2">
      <c r="B49" s="18"/>
      <c r="C49" s="1243" t="s">
        <v>5</v>
      </c>
      <c r="D49" s="1243"/>
      <c r="E49" s="1244"/>
      <c r="F49" s="19">
        <v>6.33</v>
      </c>
      <c r="G49" s="20">
        <v>9.49</v>
      </c>
      <c r="H49" s="20">
        <v>4.3899999999999997</v>
      </c>
      <c r="I49" s="20" t="s">
        <v>565</v>
      </c>
      <c r="J49" s="21">
        <v>0.23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QJ6fbcPh/KQJfY1hskO5hBKZhxosOF3twMp9bg+BiYZvKY43SM5vVbpUMLEDqjc64dKPzpDsMAoX/L2j9FNqaQ==" saltValue="d0cOdZRpKDmBc0GQznFL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2020-03-11T02:11:15Z</cp:lastPrinted>
  <dcterms:created xsi:type="dcterms:W3CDTF">2020-02-10T02:18:07Z</dcterms:created>
  <dcterms:modified xsi:type="dcterms:W3CDTF">2020-09-17T07:20:26Z</dcterms:modified>
  <cp:category/>
</cp:coreProperties>
</file>