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マイドキュメント\下水道調査\下水道　経営比較分析調査\H28経営比較分析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<sst xmlns="http://schemas.openxmlformats.org/spreadsheetml/2006/main" count="221" uniqueCount="111">
  <si>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</si>
  <si>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</si>
  <si>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</si>
  <si>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</si>
  <si>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</si>
  <si>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</si>
  <si>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</si>
  <si>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</si>
  <si>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</si>
  <si>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</si>
  <si>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</si>
  <si>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</si>
  <si>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</si>
  <si>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</si>
  <si>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</si>
  <si>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</si>
  <si>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</si>
  <si>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</si>
  <si>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</si>
  <si>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</si>
  <si>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</si>
  <si>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</si>
  <si>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</si>
  <si>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</si>
  <si>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</si>
  <si>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</si>
  <si>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</si>
  <si>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</si>
  <si>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</si>
  <si>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</si>
  <si>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</si>
  <si>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</si>
  <si>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</si>
  <si>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</si>
  <si>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</si>
  <si>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</si>
  <si>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</si>
  <si>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</si>
  <si>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</si>
  <si>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</si>
  <si>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</si>
  <si>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</si>
  <si>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</si>
  <si>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</si>
  <si>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</si>
  <si>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</si>
  <si>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</si>
  <si>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</si>
  <si>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</si>
  <si>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</si>
  <si>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</si>
  <si>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</si>
  <si>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</si>
  <si>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</si>
  <si>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</si>
  <si>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</si>
  <si>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</si>
  <si>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</si>
  <si>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</si>
  <si>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</si>
  <si>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</si>
  <si>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</si>
  <si>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</si>
  <si>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</si>
  <si>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</si>
  <si>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</si>
  <si>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</si>
  <si>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</si>
  <si>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</si>
  <si>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</si>
  <si>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</si>
  <si>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</si>
  <si>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</si>
  <si>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</si>
  <si>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</si>
  <si>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</si>
  <si>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</si>
  <si>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</si>
  <si>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</si>
  <si>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</si>
  <si>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</si>
  <si>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</si>
  <si>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</si>
  <si>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</si>
  <si>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</si>
  <si>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</si>
  <si>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</si>
  <si>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</si>
  <si>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</si>
  <si>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</si>
  <si>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</si>
  <si>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</si>
  <si>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</si>
  <si>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</si>
  <si>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</si>
  <si>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</si>
  <si>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七戸町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</si>
  <si>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</si>
  <si>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</si>
  <si>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</si>
  <si>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</si>
  <si>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</si>
  <si>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</si>
  <si>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</si>
  <si>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</si>
  <si>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</si>
  <si>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</si>
  <si>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</si>
  <si>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に関しては、平成15年度の供用開始から13年しか経過しておらず、法定耐用年数までの期間は十分残っているが、管理機械設備や水処理設備の一部に発錆等が散見し、電気設備においては、度々修繕を要している状態なので、適正な維持管理は必要と思われる。
　管渠に関しては、平成11年度の管渠整備から起算しても経過年は、17年程度となっており経過法定耐用年数までの期間は十分残っているので、現段階で管渠の改築の必要性は無い。</t>
    <rPh sb="79" eb="81">
      <t>デンキ</t>
    </rPh>
    <rPh sb="81" eb="83">
      <t>セツビ</t>
    </rPh>
    <rPh sb="89" eb="91">
      <t>タビタビ</t>
    </rPh>
    <rPh sb="91" eb="93">
      <t>シュウゼン</t>
    </rPh>
    <rPh sb="94" eb="95">
      <t>ヨウ</t>
    </rPh>
    <rPh sb="99" eb="101">
      <t>ジョウタイ</t>
    </rPh>
    <phoneticPr fontId="4"/>
  </si>
  <si>
    <t>収益的収支比率及び経費回収率の経営指標は、共に大変低い数値となっている。
　特に経費回収率においては、類似団体平均値よりも大きく下回っていることから、経営戦略の策定や料金改定に向けた議論を交わすとともに維持管理経費の削減等の取組を行いながら経営改善を図っていく必要がある。</t>
    <rPh sb="75" eb="77">
      <t>ケイエイ</t>
    </rPh>
    <rPh sb="77" eb="79">
      <t>センリャク</t>
    </rPh>
    <rPh sb="80" eb="82">
      <t>サクテイ</t>
    </rPh>
    <rPh sb="88" eb="89">
      <t>ム</t>
    </rPh>
    <rPh sb="91" eb="93">
      <t>ギロン</t>
    </rPh>
    <rPh sb="94" eb="95">
      <t>カ</t>
    </rPh>
    <phoneticPr fontId="4"/>
  </si>
  <si>
    <t>経営状況は、依然として多額の一般会計繰入金により賄っている状況である。
　水洗化率が75％を超えているにも拘らず、県内においても低い部類にある料金設定による料金収入により、経費回収率は15％にも満たない低い水準となっている。類似団体平均値と比較しても値は約3割程度で大変低い水準となっている。
　汚水処理原価が高いことにより経費回収率が低い状態となっているので経営の効率性を低下させている。</t>
    <rPh sb="6" eb="8">
      <t>イゼン</t>
    </rPh>
    <rPh sb="37" eb="40">
      <t>スイセンカ</t>
    </rPh>
    <rPh sb="40" eb="41">
      <t>リツ</t>
    </rPh>
    <rPh sb="112" eb="114">
      <t>ルイジ</t>
    </rPh>
    <rPh sb="114" eb="116">
      <t>ダンタイ</t>
    </rPh>
    <rPh sb="116" eb="119">
      <t>ヘイキンチ</t>
    </rPh>
    <rPh sb="120" eb="122">
      <t>ヒカク</t>
    </rPh>
    <rPh sb="130" eb="132">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</si>
</sst>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1113128"/>
        <c:axId val="20028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391113128"/>
        <c:axId val="200282032"/>
      </c:lineChart>
      <c:dateAx>
        <c:axId val="391113128"/>
        <c:scaling>
          <c:orientation val="minMax"/>
        </c:scaling>
        <c:delete val="1"/>
        <c:axPos val="b"/>
        <c:numFmt formatCode="ge" sourceLinked="1"/>
        <c:majorTickMark val="none"/>
        <c:minorTickMark val="none"/>
        <c:tickLblPos val="none"/>
        <c:crossAx val="200282032"/>
        <c:crosses val="autoZero"/>
        <c:auto val="1"/>
        <c:lblOffset val="100"/>
        <c:baseTimeUnit val="years"/>
      </c:dateAx>
      <c:valAx>
        <c:axId val="20028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1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36.01</c:v>
                </c:pt>
                <c:pt idx="1">
                  <c:v>33.93</c:v>
                </c:pt>
                <c:pt idx="2">
                  <c:v>36.31</c:v>
                </c:pt>
                <c:pt idx="3">
                  <c:v>57.44</c:v>
                </c:pt>
                <c:pt idx="4">
                  <c:v>53.57</c:v>
                </c:pt>
              </c:numCache>
            </c:numRef>
          </c:val>
        </c:ser>
        <c:dLbls>
          <c:showLegendKey val="0"/>
          <c:showVal val="0"/>
          <c:showCatName val="0"/>
          <c:showSerName val="0"/>
          <c:showPercent val="0"/>
          <c:showBubbleSize val="0"/>
        </c:dLbls>
        <c:gapWidth val="150"/>
        <c:axId val="390385824"/>
        <c:axId val="39038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390385824"/>
        <c:axId val="390386216"/>
      </c:lineChart>
      <c:dateAx>
        <c:axId val="390385824"/>
        <c:scaling>
          <c:orientation val="minMax"/>
        </c:scaling>
        <c:delete val="1"/>
        <c:axPos val="b"/>
        <c:numFmt formatCode="ge" sourceLinked="1"/>
        <c:majorTickMark val="none"/>
        <c:minorTickMark val="none"/>
        <c:tickLblPos val="none"/>
        <c:crossAx val="390386216"/>
        <c:crosses val="autoZero"/>
        <c:auto val="1"/>
        <c:lblOffset val="100"/>
        <c:baseTimeUnit val="years"/>
      </c:dateAx>
      <c:valAx>
        <c:axId val="39038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71.959999999999994</c:v>
                </c:pt>
                <c:pt idx="1">
                  <c:v>72.59</c:v>
                </c:pt>
                <c:pt idx="2">
                  <c:v>73.58</c:v>
                </c:pt>
                <c:pt idx="3">
                  <c:v>75.16</c:v>
                </c:pt>
                <c:pt idx="4">
                  <c:v>75.59</c:v>
                </c:pt>
              </c:numCache>
            </c:numRef>
          </c:val>
        </c:ser>
        <c:dLbls>
          <c:showLegendKey val="0"/>
          <c:showVal val="0"/>
          <c:showCatName val="0"/>
          <c:showSerName val="0"/>
          <c:showPercent val="0"/>
          <c:showBubbleSize val="0"/>
        </c:dLbls>
        <c:gapWidth val="150"/>
        <c:axId val="390387392"/>
        <c:axId val="39038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390387392"/>
        <c:axId val="390387784"/>
      </c:lineChart>
      <c:dateAx>
        <c:axId val="390387392"/>
        <c:scaling>
          <c:orientation val="minMax"/>
        </c:scaling>
        <c:delete val="1"/>
        <c:axPos val="b"/>
        <c:numFmt formatCode="ge" sourceLinked="1"/>
        <c:majorTickMark val="none"/>
        <c:minorTickMark val="none"/>
        <c:tickLblPos val="none"/>
        <c:crossAx val="390387784"/>
        <c:crosses val="autoZero"/>
        <c:auto val="1"/>
        <c:lblOffset val="100"/>
        <c:baseTimeUnit val="years"/>
      </c:dateAx>
      <c:valAx>
        <c:axId val="39038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48.62</c:v>
                </c:pt>
                <c:pt idx="1">
                  <c:v>50.73</c:v>
                </c:pt>
                <c:pt idx="2">
                  <c:v>49.59</c:v>
                </c:pt>
                <c:pt idx="3">
                  <c:v>49.56</c:v>
                </c:pt>
                <c:pt idx="4">
                  <c:v>48.17</c:v>
                </c:pt>
              </c:numCache>
            </c:numRef>
          </c:val>
        </c:ser>
        <c:dLbls>
          <c:showLegendKey val="0"/>
          <c:showVal val="0"/>
          <c:showCatName val="0"/>
          <c:showSerName val="0"/>
          <c:showPercent val="0"/>
          <c:showBubbleSize val="0"/>
        </c:dLbls>
        <c:gapWidth val="150"/>
        <c:axId val="203730336"/>
        <c:axId val="20373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0336"/>
        <c:axId val="203730728"/>
      </c:lineChart>
      <c:dateAx>
        <c:axId val="203730336"/>
        <c:scaling>
          <c:orientation val="minMax"/>
        </c:scaling>
        <c:delete val="1"/>
        <c:axPos val="b"/>
        <c:numFmt formatCode="ge" sourceLinked="1"/>
        <c:majorTickMark val="none"/>
        <c:minorTickMark val="none"/>
        <c:tickLblPos val="none"/>
        <c:crossAx val="203730728"/>
        <c:crosses val="autoZero"/>
        <c:auto val="1"/>
        <c:lblOffset val="100"/>
        <c:baseTimeUnit val="years"/>
      </c:dateAx>
      <c:valAx>
        <c:axId val="20373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31904"/>
        <c:axId val="20373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1904"/>
        <c:axId val="203732296"/>
      </c:lineChart>
      <c:dateAx>
        <c:axId val="203731904"/>
        <c:scaling>
          <c:orientation val="minMax"/>
        </c:scaling>
        <c:delete val="1"/>
        <c:axPos val="b"/>
        <c:numFmt formatCode="ge" sourceLinked="1"/>
        <c:majorTickMark val="none"/>
        <c:minorTickMark val="none"/>
        <c:tickLblPos val="none"/>
        <c:crossAx val="203732296"/>
        <c:crosses val="autoZero"/>
        <c:auto val="1"/>
        <c:lblOffset val="100"/>
        <c:baseTimeUnit val="years"/>
      </c:dateAx>
      <c:valAx>
        <c:axId val="20373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33472"/>
        <c:axId val="20373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3472"/>
        <c:axId val="203733864"/>
      </c:lineChart>
      <c:dateAx>
        <c:axId val="203733472"/>
        <c:scaling>
          <c:orientation val="minMax"/>
        </c:scaling>
        <c:delete val="1"/>
        <c:axPos val="b"/>
        <c:numFmt formatCode="ge" sourceLinked="1"/>
        <c:majorTickMark val="none"/>
        <c:minorTickMark val="none"/>
        <c:tickLblPos val="none"/>
        <c:crossAx val="203733864"/>
        <c:crosses val="autoZero"/>
        <c:auto val="1"/>
        <c:lblOffset val="100"/>
        <c:baseTimeUnit val="years"/>
      </c:dateAx>
      <c:valAx>
        <c:axId val="20373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35040"/>
        <c:axId val="20373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5040"/>
        <c:axId val="203735432"/>
      </c:lineChart>
      <c:dateAx>
        <c:axId val="203735040"/>
        <c:scaling>
          <c:orientation val="minMax"/>
        </c:scaling>
        <c:delete val="1"/>
        <c:axPos val="b"/>
        <c:numFmt formatCode="ge" sourceLinked="1"/>
        <c:majorTickMark val="none"/>
        <c:minorTickMark val="none"/>
        <c:tickLblPos val="none"/>
        <c:crossAx val="203735432"/>
        <c:crosses val="autoZero"/>
        <c:auto val="1"/>
        <c:lblOffset val="100"/>
        <c:baseTimeUnit val="years"/>
      </c:dateAx>
      <c:valAx>
        <c:axId val="20373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36608"/>
        <c:axId val="20373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6608"/>
        <c:axId val="203737000"/>
      </c:lineChart>
      <c:dateAx>
        <c:axId val="203736608"/>
        <c:scaling>
          <c:orientation val="minMax"/>
        </c:scaling>
        <c:delete val="1"/>
        <c:axPos val="b"/>
        <c:numFmt formatCode="ge" sourceLinked="1"/>
        <c:majorTickMark val="none"/>
        <c:minorTickMark val="none"/>
        <c:tickLblPos val="none"/>
        <c:crossAx val="203737000"/>
        <c:crosses val="autoZero"/>
        <c:auto val="1"/>
        <c:lblOffset val="100"/>
        <c:baseTimeUnit val="years"/>
      </c:dateAx>
      <c:valAx>
        <c:axId val="20373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9626.19</c:v>
                </c:pt>
                <c:pt idx="1">
                  <c:v>8734.76</c:v>
                </c:pt>
                <c:pt idx="2">
                  <c:v>8458.02</c:v>
                </c:pt>
                <c:pt idx="3">
                  <c:v>7683.81</c:v>
                </c:pt>
                <c:pt idx="4">
                  <c:v>7498.54</c:v>
                </c:pt>
              </c:numCache>
            </c:numRef>
          </c:val>
        </c:ser>
        <c:dLbls>
          <c:showLegendKey val="0"/>
          <c:showVal val="0"/>
          <c:showCatName val="0"/>
          <c:showSerName val="0"/>
          <c:showPercent val="0"/>
          <c:showBubbleSize val="0"/>
        </c:dLbls>
        <c:gapWidth val="150"/>
        <c:axId val="390381120"/>
        <c:axId val="39038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390381120"/>
        <c:axId val="390381512"/>
      </c:lineChart>
      <c:dateAx>
        <c:axId val="390381120"/>
        <c:scaling>
          <c:orientation val="minMax"/>
        </c:scaling>
        <c:delete val="1"/>
        <c:axPos val="b"/>
        <c:numFmt formatCode="ge" sourceLinked="1"/>
        <c:majorTickMark val="none"/>
        <c:minorTickMark val="none"/>
        <c:tickLblPos val="none"/>
        <c:crossAx val="390381512"/>
        <c:crosses val="autoZero"/>
        <c:auto val="1"/>
        <c:lblOffset val="100"/>
        <c:baseTimeUnit val="years"/>
      </c:dateAx>
      <c:valAx>
        <c:axId val="39038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10.95</c:v>
                </c:pt>
                <c:pt idx="1">
                  <c:v>11.14</c:v>
                </c:pt>
                <c:pt idx="2">
                  <c:v>10.93</c:v>
                </c:pt>
                <c:pt idx="3">
                  <c:v>11.16</c:v>
                </c:pt>
                <c:pt idx="4">
                  <c:v>11.49</c:v>
                </c:pt>
              </c:numCache>
            </c:numRef>
          </c:val>
        </c:ser>
        <c:dLbls>
          <c:showLegendKey val="0"/>
          <c:showVal val="0"/>
          <c:showCatName val="0"/>
          <c:showSerName val="0"/>
          <c:showPercent val="0"/>
          <c:showBubbleSize val="0"/>
        </c:dLbls>
        <c:gapWidth val="150"/>
        <c:axId val="390382688"/>
        <c:axId val="39038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390382688"/>
        <c:axId val="390383080"/>
      </c:lineChart>
      <c:dateAx>
        <c:axId val="390382688"/>
        <c:scaling>
          <c:orientation val="minMax"/>
        </c:scaling>
        <c:delete val="1"/>
        <c:axPos val="b"/>
        <c:numFmt formatCode="ge" sourceLinked="1"/>
        <c:majorTickMark val="none"/>
        <c:minorTickMark val="none"/>
        <c:tickLblPos val="none"/>
        <c:crossAx val="390383080"/>
        <c:crosses val="autoZero"/>
        <c:auto val="1"/>
        <c:lblOffset val="100"/>
        <c:baseTimeUnit val="years"/>
      </c:dateAx>
      <c:valAx>
        <c:axId val="39038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1194.5899999999999</c:v>
                </c:pt>
                <c:pt idx="1">
                  <c:v>1207.95</c:v>
                </c:pt>
                <c:pt idx="2">
                  <c:v>1209.97</c:v>
                </c:pt>
                <c:pt idx="3">
                  <c:v>1215.8</c:v>
                </c:pt>
                <c:pt idx="4">
                  <c:v>1202.53</c:v>
                </c:pt>
              </c:numCache>
            </c:numRef>
          </c:val>
        </c:ser>
        <c:dLbls>
          <c:showLegendKey val="0"/>
          <c:showVal val="0"/>
          <c:showCatName val="0"/>
          <c:showSerName val="0"/>
          <c:showPercent val="0"/>
          <c:showBubbleSize val="0"/>
        </c:dLbls>
        <c:gapWidth val="150"/>
        <c:axId val="390384256"/>
        <c:axId val="39038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390384256"/>
        <c:axId val="390384648"/>
      </c:lineChart>
      <c:dateAx>
        <c:axId val="390384256"/>
        <c:scaling>
          <c:orientation val="minMax"/>
        </c:scaling>
        <c:delete val="1"/>
        <c:axPos val="b"/>
        <c:numFmt formatCode="ge" sourceLinked="1"/>
        <c:majorTickMark val="none"/>
        <c:minorTickMark val="none"/>
        <c:tickLblPos val="none"/>
        <c:crossAx val="390384648"/>
        <c:crosses val="autoZero"/>
        <c:auto val="1"/>
        <c:lblOffset val="100"/>
        <c:baseTimeUnit val="years"/>
      </c:dateAx>
      <c:valAx>
        <c:axId val="39038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V1" zoomScaleNormal="100" workbookViewId="0">
      <selection activeCell="CA11" sqref="CA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七戸町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16538</v>
      </c>
      <c r="AM8" s="64"/>
      <c r="AN8" s="64"/>
      <c r="AO8" s="64"/>
      <c r="AP8" s="64"/>
      <c r="AQ8" s="64"/>
      <c r="AR8" s="64"/>
      <c r="AS8" s="64"/>
      <c r="AT8" s="63">
        <f>データ!S6</f>
        <v>337.23</v>
      </c>
      <c r="AU8" s="63"/>
      <c r="AV8" s="63"/>
      <c r="AW8" s="63"/>
      <c r="AX8" s="63"/>
      <c r="AY8" s="63"/>
      <c r="AZ8" s="63"/>
      <c r="BA8" s="63"/>
      <c r="BB8" s="63">
        <f>データ!T6</f>
        <v>49.04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5.69</v>
      </c>
      <c r="Q10" s="63"/>
      <c r="R10" s="63"/>
      <c r="S10" s="63"/>
      <c r="T10" s="63"/>
      <c r="U10" s="63"/>
      <c r="V10" s="63"/>
      <c r="W10" s="63">
        <f>データ!P6</f>
        <v>112.53</v>
      </c>
      <c r="X10" s="63"/>
      <c r="Y10" s="63"/>
      <c r="Z10" s="63"/>
      <c r="AA10" s="63"/>
      <c r="AB10" s="63"/>
      <c r="AC10" s="63"/>
      <c r="AD10" s="64">
        <f>データ!Q6</f>
        <v>2592</v>
      </c>
      <c r="AE10" s="64"/>
      <c r="AF10" s="64"/>
      <c r="AG10" s="64"/>
      <c r="AH10" s="64"/>
      <c r="AI10" s="64"/>
      <c r="AJ10" s="64"/>
      <c r="AK10" s="2"/>
      <c r="AL10" s="64">
        <f>データ!U6</f>
        <v>934</v>
      </c>
      <c r="AM10" s="64"/>
      <c r="AN10" s="64"/>
      <c r="AO10" s="64"/>
      <c r="AP10" s="64"/>
      <c r="AQ10" s="64"/>
      <c r="AR10" s="64"/>
      <c r="AS10" s="64"/>
      <c r="AT10" s="63">
        <f>データ!V6</f>
        <v>1.21</v>
      </c>
      <c r="AU10" s="63"/>
      <c r="AV10" s="63"/>
      <c r="AW10" s="63"/>
      <c r="AX10" s="63"/>
      <c r="AY10" s="63"/>
      <c r="AZ10" s="63"/>
      <c r="BA10" s="63"/>
      <c r="BB10" s="63">
        <f>データ!W6</f>
        <v>771.9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24023</v>
      </c>
      <c r="D6" s="31">
        <f t="shared" si="3"/>
        <v>47</v>
      </c>
      <c r="E6" s="31">
        <f t="shared" si="3"/>
        <v>17</v>
      </c>
      <c r="F6" s="31">
        <f t="shared" si="3"/>
        <v>5</v>
      </c>
      <c r="G6" s="31">
        <f t="shared" si="3"/>
        <v>0</v>
      </c>
      <c r="H6" s="31" t="str">
        <f t="shared" si="3"/>
        <v>青森県　七戸町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5.69</v>
      </c>
      <c r="P6" s="32">
        <f t="shared" si="3"/>
        <v>112.53</v>
      </c>
      <c r="Q6" s="32">
        <f t="shared" si="3"/>
        <v>2592</v>
      </c>
      <c r="R6" s="32">
        <f t="shared" si="3"/>
        <v>16538</v>
      </c>
      <c r="S6" s="32">
        <f t="shared" si="3"/>
        <v>337.23</v>
      </c>
      <c r="T6" s="32">
        <f t="shared" si="3"/>
        <v>49.04</v>
      </c>
      <c r="U6" s="32">
        <f t="shared" si="3"/>
        <v>934</v>
      </c>
      <c r="V6" s="32">
        <f t="shared" si="3"/>
        <v>1.21</v>
      </c>
      <c r="W6" s="32">
        <f t="shared" si="3"/>
        <v>771.9</v>
      </c>
      <c r="X6" s="33">
        <f>IF(X7="",NA(),X7)</f>
        <v>48.62</v>
      </c>
      <c r="Y6" s="33">
        <f t="shared" ref="Y6:AG6" si="4">IF(Y7="",NA(),Y7)</f>
        <v>50.73</v>
      </c>
      <c r="Z6" s="33">
        <f t="shared" si="4"/>
        <v>49.59</v>
      </c>
      <c r="AA6" s="33">
        <f t="shared" si="4"/>
        <v>49.56</v>
      </c>
      <c r="AB6" s="33">
        <f t="shared" si="4"/>
        <v>48.17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9626.19</v>
      </c>
      <c r="BF6" s="33">
        <f t="shared" ref="BF6:BN6" si="7">IF(BF7="",NA(),BF7)</f>
        <v>8734.76</v>
      </c>
      <c r="BG6" s="33">
        <f t="shared" si="7"/>
        <v>8458.02</v>
      </c>
      <c r="BH6" s="33">
        <f t="shared" si="7"/>
        <v>7683.81</v>
      </c>
      <c r="BI6" s="33">
        <f t="shared" si="7"/>
        <v>7498.54</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10.95</v>
      </c>
      <c r="BQ6" s="33">
        <f t="shared" ref="BQ6:BY6" si="8">IF(BQ7="",NA(),BQ7)</f>
        <v>11.14</v>
      </c>
      <c r="BR6" s="33">
        <f t="shared" si="8"/>
        <v>10.93</v>
      </c>
      <c r="BS6" s="33">
        <f t="shared" si="8"/>
        <v>11.16</v>
      </c>
      <c r="BT6" s="33">
        <f t="shared" si="8"/>
        <v>11.49</v>
      </c>
      <c r="BU6" s="33">
        <f t="shared" si="8"/>
        <v>42.13</v>
      </c>
      <c r="BV6" s="33">
        <f t="shared" si="8"/>
        <v>42.48</v>
      </c>
      <c r="BW6" s="33">
        <f t="shared" si="8"/>
        <v>41.04</v>
      </c>
      <c r="BX6" s="33">
        <f t="shared" si="8"/>
        <v>41.08</v>
      </c>
      <c r="BY6" s="33">
        <f t="shared" si="8"/>
        <v>41.34</v>
      </c>
      <c r="BZ6" s="32" t="str">
        <f>IF(BZ7="","",IF(BZ7="-","【-】","【"&amp;SUBSTITUTE(TEXT(BZ7,"#,##0.00"),"-","△")&amp;"】"))</f>
        <v>【52.78】</v>
      </c>
      <c r="CA6" s="33">
        <f>IF(CA7="",NA(),CA7)</f>
        <v>1194.5899999999999</v>
      </c>
      <c r="CB6" s="33">
        <f t="shared" ref="CB6:CJ6" si="9">IF(CB7="",NA(),CB7)</f>
        <v>1207.95</v>
      </c>
      <c r="CC6" s="33">
        <f t="shared" si="9"/>
        <v>1209.97</v>
      </c>
      <c r="CD6" s="33">
        <f t="shared" si="9"/>
        <v>1215.8</v>
      </c>
      <c r="CE6" s="33">
        <f t="shared" si="9"/>
        <v>1202.53</v>
      </c>
      <c r="CF6" s="33">
        <f t="shared" si="9"/>
        <v>348.41</v>
      </c>
      <c r="CG6" s="33">
        <f t="shared" si="9"/>
        <v>343.8</v>
      </c>
      <c r="CH6" s="33">
        <f t="shared" si="9"/>
        <v>357.08</v>
      </c>
      <c r="CI6" s="33">
        <f t="shared" si="9"/>
        <v>378.08</v>
      </c>
      <c r="CJ6" s="33">
        <f t="shared" si="9"/>
        <v>357.49</v>
      </c>
      <c r="CK6" s="32" t="str">
        <f>IF(CK7="","",IF(CK7="-","【-】","【"&amp;SUBSTITUTE(TEXT(CK7,"#,##0.00"),"-","△")&amp;"】"))</f>
        <v>【289.81】</v>
      </c>
      <c r="CL6" s="33">
        <f>IF(CL7="",NA(),CL7)</f>
        <v>36.01</v>
      </c>
      <c r="CM6" s="33">
        <f t="shared" ref="CM6:CU6" si="10">IF(CM7="",NA(),CM7)</f>
        <v>33.93</v>
      </c>
      <c r="CN6" s="33">
        <f t="shared" si="10"/>
        <v>36.31</v>
      </c>
      <c r="CO6" s="33">
        <f t="shared" si="10"/>
        <v>57.44</v>
      </c>
      <c r="CP6" s="33">
        <f t="shared" si="10"/>
        <v>53.57</v>
      </c>
      <c r="CQ6" s="33">
        <f t="shared" si="10"/>
        <v>46.85</v>
      </c>
      <c r="CR6" s="33">
        <f t="shared" si="10"/>
        <v>46.06</v>
      </c>
      <c r="CS6" s="33">
        <f t="shared" si="10"/>
        <v>45.95</v>
      </c>
      <c r="CT6" s="33">
        <f t="shared" si="10"/>
        <v>44.69</v>
      </c>
      <c r="CU6" s="33">
        <f t="shared" si="10"/>
        <v>44.69</v>
      </c>
      <c r="CV6" s="32" t="str">
        <f>IF(CV7="","",IF(CV7="-","【-】","【"&amp;SUBSTITUTE(TEXT(CV7,"#,##0.00"),"-","△")&amp;"】"))</f>
        <v>【52.74】</v>
      </c>
      <c r="CW6" s="33">
        <f>IF(CW7="",NA(),CW7)</f>
        <v>71.959999999999994</v>
      </c>
      <c r="CX6" s="33">
        <f t="shared" ref="CX6:DF6" si="11">IF(CX7="",NA(),CX7)</f>
        <v>72.59</v>
      </c>
      <c r="CY6" s="33">
        <f t="shared" si="11"/>
        <v>73.58</v>
      </c>
      <c r="CZ6" s="33">
        <f t="shared" si="11"/>
        <v>75.16</v>
      </c>
      <c r="DA6" s="33">
        <f t="shared" si="11"/>
        <v>75.59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24023</v>
      </c>
      <c r="D7" s="35">
        <v>47</v>
      </c>
      <c r="E7" s="35">
        <v>17</v>
      </c>
      <c r="F7" s="35">
        <v>5</v>
      </c>
      <c r="G7" s="35">
        <v>0</v>
      </c>
      <c r="H7" s="35" t="s">
        <v>96</v>
      </c>
      <c r="I7" s="35" t="s">
        <v>97</v>
      </c>
      <c r="J7" s="35" t="s">
        <v>98</v>
      </c>
      <c r="K7" s="35" t="s">
        <v>99</v>
      </c>
      <c r="L7" s="35" t="s">
        <v>100</v>
      </c>
      <c r="M7" s="36" t="s">
        <v>101</v>
      </c>
      <c r="N7" s="36" t="s">
        <v>102</v>
      </c>
      <c r="O7" s="36">
        <v>5.69</v>
      </c>
      <c r="P7" s="36">
        <v>112.53</v>
      </c>
      <c r="Q7" s="36">
        <v>2592</v>
      </c>
      <c r="R7" s="36">
        <v>16538</v>
      </c>
      <c r="S7" s="36">
        <v>337.23</v>
      </c>
      <c r="T7" s="36">
        <v>49.04</v>
      </c>
      <c r="U7" s="36">
        <v>934</v>
      </c>
      <c r="V7" s="36">
        <v>1.21</v>
      </c>
      <c r="W7" s="36">
        <v>771.9</v>
      </c>
      <c r="X7" s="36">
        <v>48.62</v>
      </c>
      <c r="Y7" s="36">
        <v>50.73</v>
      </c>
      <c r="Z7" s="36">
        <v>49.59</v>
      </c>
      <c r="AA7" s="36">
        <v>49.56</v>
      </c>
      <c r="AB7" s="36">
        <v>48.17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9626.19</v>
      </c>
      <c r="BF7" s="36">
        <v>8734.76</v>
      </c>
      <c r="BG7" s="36">
        <v>8458.02</v>
      </c>
      <c r="BH7" s="36">
        <v>7683.81</v>
      </c>
      <c r="BI7" s="36">
        <v>7498.54</v>
      </c>
      <c r="BJ7" s="36">
        <v>1224.75</v>
      </c>
      <c r="BK7" s="36">
        <v>1144.05</v>
      </c>
      <c r="BL7" s="36">
        <v>1117.1099999999999</v>
      </c>
      <c r="BM7" s="36">
        <v>1161.05</v>
      </c>
      <c r="BN7" s="36">
        <v>979.89</v>
      </c>
      <c r="BO7" s="36">
        <v>1015.77</v>
      </c>
      <c r="BP7" s="36">
        <v>10.95</v>
      </c>
      <c r="BQ7" s="36">
        <v>11.14</v>
      </c>
      <c r="BR7" s="36">
        <v>10.93</v>
      </c>
      <c r="BS7" s="36">
        <v>11.16</v>
      </c>
      <c r="BT7" s="36">
        <v>11.49</v>
      </c>
      <c r="BU7" s="36">
        <v>42.13</v>
      </c>
      <c r="BV7" s="36">
        <v>42.48</v>
      </c>
      <c r="BW7" s="36">
        <v>41.04</v>
      </c>
      <c r="BX7" s="36">
        <v>41.08</v>
      </c>
      <c r="BY7" s="36">
        <v>41.34</v>
      </c>
      <c r="BZ7" s="36">
        <v>52.78</v>
      </c>
      <c r="CA7" s="36">
        <v>1194.5899999999999</v>
      </c>
      <c r="CB7" s="36">
        <v>1207.95</v>
      </c>
      <c r="CC7" s="36">
        <v>1209.97</v>
      </c>
      <c r="CD7" s="36">
        <v>1215.8</v>
      </c>
      <c r="CE7" s="36">
        <v>1202.53</v>
      </c>
      <c r="CF7" s="36">
        <v>348.41</v>
      </c>
      <c r="CG7" s="36">
        <v>343.8</v>
      </c>
      <c r="CH7" s="36">
        <v>357.08</v>
      </c>
      <c r="CI7" s="36">
        <v>378.08</v>
      </c>
      <c r="CJ7" s="36">
        <v>357.49</v>
      </c>
      <c r="CK7" s="36">
        <v>289.81</v>
      </c>
      <c r="CL7" s="36">
        <v>36.01</v>
      </c>
      <c r="CM7" s="36">
        <v>33.93</v>
      </c>
      <c r="CN7" s="36">
        <v>36.31</v>
      </c>
      <c r="CO7" s="36">
        <v>57.44</v>
      </c>
      <c r="CP7" s="36">
        <v>53.57</v>
      </c>
      <c r="CQ7" s="36">
        <v>46.85</v>
      </c>
      <c r="CR7" s="36">
        <v>46.06</v>
      </c>
      <c r="CS7" s="36">
        <v>45.95</v>
      </c>
      <c r="CT7" s="36">
        <v>44.69</v>
      </c>
      <c r="CU7" s="36">
        <v>44.69</v>
      </c>
      <c r="CV7" s="36">
        <v>52.74</v>
      </c>
      <c r="CW7" s="36">
        <v>71.959999999999994</v>
      </c>
      <c r="CX7" s="36">
        <v>72.59</v>
      </c>
      <c r="CY7" s="36">
        <v>73.58</v>
      </c>
      <c r="CZ7" s="36">
        <v>75.16</v>
      </c>
      <c r="DA7" s="36">
        <v>75.59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1401-101</cp:lastModifiedBy>
  <cp:lastPrinted>2017-02-13T02:31:28Z</cp:lastPrinted>
  <dcterms:created xsi:type="dcterms:W3CDTF">2017-02-08T03:06:11Z</dcterms:created>
  <dcterms:modified xsi:type="dcterms:W3CDTF">2017-02-14T00:19:05Z</dcterms:modified>
  <cp:category/>
</cp:coreProperties>
</file>