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W10" i="4"/>
  <c r="P10" i="4"/>
  <c r="I10" i="4"/>
  <c r="BB8" i="4"/>
  <c r="AT8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<sst xmlns="http://schemas.openxmlformats.org/spreadsheetml/2006/main" count="225" uniqueCount="110">
  <si>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</si>
  <si>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</si>
  <si>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</si>
  <si>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</si>
  <si>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</si>
  <si>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</si>
  <si>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</si>
  <si>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</si>
  <si>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</si>
  <si>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</si>
  <si>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</si>
  <si>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</si>
  <si>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</si>
  <si>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</si>
  <si>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</si>
  <si>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</si>
  <si>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</si>
  <si>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</si>
  <si>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</si>
  <si>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</si>
  <si>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</si>
  <si>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</si>
  <si>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</si>
  <si>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</si>
  <si>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</si>
  <si>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</si>
  <si>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</si>
  <si>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</si>
  <si>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</si>
  <si>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</si>
  <si>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</si>
  <si>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</si>
  <si>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</si>
  <si>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</si>
  <si>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</si>
  <si>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</si>
  <si>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</si>
  <si>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</si>
  <si>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</si>
  <si>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</si>
  <si>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</si>
  <si>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</si>
  <si>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</si>
  <si>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</si>
  <si>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</si>
  <si>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</si>
  <si>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</si>
  <si>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</si>
  <si>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</si>
  <si>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</si>
  <si>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</si>
  <si>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</si>
  <si>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</si>
  <si>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</si>
  <si>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</si>
  <si>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</si>
  <si>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</si>
  <si>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</si>
  <si>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</si>
  <si>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</si>
  <si>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</si>
  <si>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</si>
  <si>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</si>
  <si>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</si>
  <si>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</si>
  <si>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</si>
  <si>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</si>
  <si>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</si>
  <si>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</si>
  <si>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</si>
  <si>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</si>
  <si>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</si>
  <si>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</si>
  <si>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</si>
  <si>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</si>
  <si>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</si>
  <si>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</si>
  <si>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</si>
  <si>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</si>
  <si>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</si>
  <si>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</si>
  <si>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</si>
  <si>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</si>
  <si>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</si>
  <si>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</si>
  <si>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</si>
  <si>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</si>
  <si>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</si>
  <si>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</si>
  <si>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</si>
  <si>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</si>
  <si>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</si>
  <si>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</si>
  <si>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</si>
  <si>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</si>
  <si>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</si>
  <si>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板柳町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</si>
  <si>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</si>
  <si>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</si>
  <si>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</si>
  <si>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</si>
  <si>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</si>
  <si>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</si>
  <si>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</si>
  <si>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</si>
  <si>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</si>
  <si>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</si>
  <si>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平成２年度から管渠工事を行っており、耐用年数を超えた管渠は無く、本格的な改築がない。また、地方公営企業会計制度見直しに伴い、みなし償却制度の廃止により減価償却額が増となっている。</t>
    <rPh sb="47" eb="49">
      <t>チホウ</t>
    </rPh>
    <rPh sb="49" eb="51">
      <t>コウエイ</t>
    </rPh>
    <rPh sb="51" eb="53">
      <t>キギョウ</t>
    </rPh>
    <rPh sb="53" eb="55">
      <t>カイケイ</t>
    </rPh>
    <rPh sb="55" eb="57">
      <t>セイド</t>
    </rPh>
    <rPh sb="57" eb="59">
      <t>ミナオ</t>
    </rPh>
    <rPh sb="61" eb="62">
      <t>トモナ</t>
    </rPh>
    <rPh sb="67" eb="69">
      <t>ショウキャク</t>
    </rPh>
    <rPh sb="69" eb="71">
      <t>セイド</t>
    </rPh>
    <rPh sb="72" eb="74">
      <t>ハイシ</t>
    </rPh>
    <rPh sb="77" eb="79">
      <t>ゲンカ</t>
    </rPh>
    <rPh sb="79" eb="81">
      <t>ショウキャク</t>
    </rPh>
    <rPh sb="81" eb="82">
      <t>ガク</t>
    </rPh>
    <rPh sb="83" eb="84">
      <t>ゾウ</t>
    </rPh>
    <phoneticPr fontId="4"/>
  </si>
  <si>
    <t xml:space="preserve">  現在のところ、経営状況は安定しているが、将来の人口減少に伴う使用料収入の減少、及び施設の改築（更新・長寿命化）が見込まれるため、未収金の回収、維持管理費の削減等、事業運営について十分な検討が必要である。</t>
    <rPh sb="66" eb="69">
      <t>ミシュウキン</t>
    </rPh>
    <rPh sb="70" eb="72">
      <t>カイシュウ</t>
    </rPh>
    <rPh sb="73" eb="75">
      <t>イジ</t>
    </rPh>
    <rPh sb="75" eb="77">
      <t>カンリ</t>
    </rPh>
    <rPh sb="83" eb="85">
      <t>ジギョウ</t>
    </rPh>
    <phoneticPr fontId="4"/>
  </si>
  <si>
    <t xml:space="preserve">  経常収支比率は１００％を上回っており、経年比較では横ばいとなっている。また、類似団体との比較では同等となっている。
　現在のところ累積欠損金がなく、経営の健全性が図られている。水洗化率については、処理区内人口の増、水洗化人口の減少に伴い、加入率が低くなっている。
　しかしながら、将来の経営の健全性を保つためにも、経費回収率の向上、汚水処理原価の低減、並びに水洗化率の向上による、よりいっそうの効率化が求められる。</t>
    <rPh sb="100" eb="102">
      <t>ショリ</t>
    </rPh>
    <rPh sb="102" eb="104">
      <t>クナイ</t>
    </rPh>
    <rPh sb="104" eb="106">
      <t>ジンコウ</t>
    </rPh>
    <rPh sb="107" eb="108">
      <t>ゾウ</t>
    </rPh>
    <rPh sb="109" eb="112">
      <t>スイセンカ</t>
    </rPh>
    <rPh sb="115" eb="117">
      <t>ゲンショウ</t>
    </rPh>
    <rPh sb="118" eb="119">
      <t>トモナ</t>
    </rPh>
    <rPh sb="121" eb="123">
      <t>カニュウ</t>
    </rPh>
    <rPh sb="123" eb="124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</si>
</sst>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43424"/>
        <c:axId val="5834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3424"/>
        <c:axId val="58345344"/>
      </c:lineChart>
      <c:dateAx>
        <c:axId val="5834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345344"/>
        <c:crosses val="autoZero"/>
        <c:auto val="1"/>
        <c:lblOffset val="100"/>
        <c:baseTimeUnit val="years"/>
      </c:dateAx>
      <c:valAx>
        <c:axId val="5834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34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36000"/>
        <c:axId val="7473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55.41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000"/>
        <c:axId val="74737920"/>
      </c:lineChart>
      <c:dateAx>
        <c:axId val="7473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737920"/>
        <c:crosses val="autoZero"/>
        <c:auto val="1"/>
        <c:lblOffset val="100"/>
        <c:baseTimeUnit val="years"/>
      </c:dateAx>
      <c:valAx>
        <c:axId val="7473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73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76.650000000000006</c:v>
                </c:pt>
                <c:pt idx="1">
                  <c:v>76.2</c:v>
                </c:pt>
                <c:pt idx="2">
                  <c:v>76.209999999999994</c:v>
                </c:pt>
                <c:pt idx="3">
                  <c:v>75.650000000000006</c:v>
                </c:pt>
                <c:pt idx="4">
                  <c:v>74.92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68384"/>
        <c:axId val="7477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84.12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68384"/>
        <c:axId val="74770304"/>
      </c:lineChart>
      <c:dateAx>
        <c:axId val="7476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770304"/>
        <c:crosses val="autoZero"/>
        <c:auto val="1"/>
        <c:lblOffset val="100"/>
        <c:baseTimeUnit val="years"/>
      </c:dateAx>
      <c:valAx>
        <c:axId val="7477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76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103.59</c:v>
                </c:pt>
                <c:pt idx="1">
                  <c:v>105.18</c:v>
                </c:pt>
                <c:pt idx="2">
                  <c:v>105.38</c:v>
                </c:pt>
                <c:pt idx="3">
                  <c:v>104.53</c:v>
                </c:pt>
                <c:pt idx="4">
                  <c:v>104.58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59168"/>
        <c:axId val="5838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89.81</c:v>
                </c:pt>
                <c:pt idx="1">
                  <c:v>102.83</c:v>
                </c:pt>
                <c:pt idx="2">
                  <c:v>102.73</c:v>
                </c:pt>
                <c:pt idx="3">
                  <c:v>108.56</c:v>
                </c:pt>
                <c:pt idx="4">
                  <c:v>109.12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9168"/>
        <c:axId val="58385920"/>
      </c:lineChart>
      <c:dateAx>
        <c:axId val="5835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385920"/>
        <c:crosses val="autoZero"/>
        <c:auto val="1"/>
        <c:lblOffset val="100"/>
        <c:baseTimeUnit val="years"/>
      </c:dateAx>
      <c:valAx>
        <c:axId val="5838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35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11.33</c:v>
                </c:pt>
                <c:pt idx="2">
                  <c:v>12.08</c:v>
                </c:pt>
                <c:pt idx="3">
                  <c:v>25.85</c:v>
                </c:pt>
                <c:pt idx="4">
                  <c:v>27.26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2560"/>
        <c:axId val="5920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10.039999999999999</c:v>
                </c:pt>
                <c:pt idx="1">
                  <c:v>10.46</c:v>
                </c:pt>
                <c:pt idx="2">
                  <c:v>11.39</c:v>
                </c:pt>
                <c:pt idx="3">
                  <c:v>21.28</c:v>
                </c:pt>
                <c:pt idx="4">
                  <c:v>23.95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2560"/>
        <c:axId val="59204736"/>
      </c:lineChart>
      <c:dateAx>
        <c:axId val="5920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204736"/>
        <c:crosses val="autoZero"/>
        <c:auto val="1"/>
        <c:lblOffset val="100"/>
        <c:baseTimeUnit val="years"/>
      </c:dateAx>
      <c:valAx>
        <c:axId val="5920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20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34944"/>
        <c:axId val="5923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0.66</c:v>
                </c:pt>
                <c:pt idx="2">
                  <c:v>0.78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4944"/>
        <c:axId val="59237120"/>
      </c:lineChart>
      <c:dateAx>
        <c:axId val="5923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237120"/>
        <c:crosses val="autoZero"/>
        <c:auto val="1"/>
        <c:lblOffset val="100"/>
        <c:baseTimeUnit val="years"/>
      </c:dateAx>
      <c:valAx>
        <c:axId val="5923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23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28.61</c:v>
                </c:pt>
                <c:pt idx="1">
                  <c:v>15.63</c:v>
                </c:pt>
                <c:pt idx="2">
                  <c:v>2.92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73984"/>
        <c:axId val="5927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244.92</c:v>
                </c:pt>
                <c:pt idx="1">
                  <c:v>146.78</c:v>
                </c:pt>
                <c:pt idx="2">
                  <c:v>149.66</c:v>
                </c:pt>
                <c:pt idx="3">
                  <c:v>100.32</c:v>
                </c:pt>
                <c:pt idx="4">
                  <c:v>116.49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73984"/>
        <c:axId val="59275904"/>
      </c:lineChart>
      <c:dateAx>
        <c:axId val="5927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275904"/>
        <c:crosses val="autoZero"/>
        <c:auto val="1"/>
        <c:lblOffset val="100"/>
        <c:baseTimeUnit val="years"/>
      </c:dateAx>
      <c:valAx>
        <c:axId val="5927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27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6567.1</c:v>
                </c:pt>
                <c:pt idx="1">
                  <c:v>8529.01</c:v>
                </c:pt>
                <c:pt idx="2">
                  <c:v>11225.51</c:v>
                </c:pt>
                <c:pt idx="3">
                  <c:v>94.4</c:v>
                </c:pt>
                <c:pt idx="4">
                  <c:v>78.989999999999995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2752"/>
        <c:axId val="5932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483.94</c:v>
                </c:pt>
                <c:pt idx="1">
                  <c:v>151.6</c:v>
                </c:pt>
                <c:pt idx="2">
                  <c:v>246.4</c:v>
                </c:pt>
                <c:pt idx="3">
                  <c:v>49.23</c:v>
                </c:pt>
                <c:pt idx="4">
                  <c:v>44.37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22752"/>
        <c:axId val="59324672"/>
      </c:lineChart>
      <c:dateAx>
        <c:axId val="5932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324672"/>
        <c:crosses val="autoZero"/>
        <c:auto val="1"/>
        <c:lblOffset val="100"/>
        <c:baseTimeUnit val="years"/>
      </c:dateAx>
      <c:valAx>
        <c:axId val="5932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2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865.75</c:v>
                </c:pt>
                <c:pt idx="1">
                  <c:v>523.53</c:v>
                </c:pt>
                <c:pt idx="2">
                  <c:v>431.76</c:v>
                </c:pt>
                <c:pt idx="3">
                  <c:v>3267.88</c:v>
                </c:pt>
                <c:pt idx="4">
                  <c:v>3245.32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6944"/>
        <c:axId val="5934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1273.52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944"/>
        <c:axId val="59348864"/>
      </c:lineChart>
      <c:dateAx>
        <c:axId val="5934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348864"/>
        <c:crosses val="autoZero"/>
        <c:auto val="1"/>
        <c:lblOffset val="100"/>
        <c:baseTimeUnit val="years"/>
      </c:dateAx>
      <c:valAx>
        <c:axId val="5934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4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104.7</c:v>
                </c:pt>
                <c:pt idx="1">
                  <c:v>110.88</c:v>
                </c:pt>
                <c:pt idx="2">
                  <c:v>113.12</c:v>
                </c:pt>
                <c:pt idx="3">
                  <c:v>76.37</c:v>
                </c:pt>
                <c:pt idx="4">
                  <c:v>74.849999999999994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07040"/>
        <c:axId val="736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67.849999999999994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7040"/>
        <c:axId val="73613312"/>
      </c:lineChart>
      <c:dateAx>
        <c:axId val="7360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13312"/>
        <c:crosses val="autoZero"/>
        <c:auto val="1"/>
        <c:lblOffset val="100"/>
        <c:baseTimeUnit val="years"/>
      </c:dateAx>
      <c:valAx>
        <c:axId val="736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0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144.01</c:v>
                </c:pt>
                <c:pt idx="1">
                  <c:v>136.41</c:v>
                </c:pt>
                <c:pt idx="2">
                  <c:v>132.91999999999999</c:v>
                </c:pt>
                <c:pt idx="3">
                  <c:v>196.28</c:v>
                </c:pt>
                <c:pt idx="4">
                  <c:v>200.72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8656"/>
        <c:axId val="7364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224.94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38656"/>
        <c:axId val="73640576"/>
      </c:lineChart>
      <c:dateAx>
        <c:axId val="736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40576"/>
        <c:crosses val="autoZero"/>
        <c:auto val="1"/>
        <c:lblOffset val="100"/>
        <c:baseTimeUnit val="years"/>
      </c:dateAx>
      <c:valAx>
        <c:axId val="7364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</row>
    <row r="3" spans="1:78" ht="9.75" customHeight="1">
      <c r="A3" s="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</row>
    <row r="4" spans="1:78" ht="9.75" customHeight="1">
      <c r="A4" s="2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66" t="str">
        <f>データ!H6</f>
        <v>青森県　板柳町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3"/>
      <c r="AE7" s="3"/>
      <c r="AF7" s="3"/>
      <c r="AG7" s="3"/>
      <c r="AH7" s="3"/>
      <c r="AI7" s="3"/>
      <c r="AJ7" s="3"/>
      <c r="AK7" s="3"/>
      <c r="AL7" s="63" t="s">
        <v>5</v>
      </c>
      <c r="AM7" s="63"/>
      <c r="AN7" s="63"/>
      <c r="AO7" s="63"/>
      <c r="AP7" s="63"/>
      <c r="AQ7" s="63"/>
      <c r="AR7" s="63"/>
      <c r="AS7" s="63"/>
      <c r="AT7" s="63" t="s">
        <v>6</v>
      </c>
      <c r="AU7" s="63"/>
      <c r="AV7" s="63"/>
      <c r="AW7" s="63"/>
      <c r="AX7" s="63"/>
      <c r="AY7" s="63"/>
      <c r="AZ7" s="63"/>
      <c r="BA7" s="63"/>
      <c r="BB7" s="63" t="s">
        <v>7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64" t="str">
        <f>データ!I6</f>
        <v>法適用</v>
      </c>
      <c r="C8" s="64"/>
      <c r="D8" s="64"/>
      <c r="E8" s="64"/>
      <c r="F8" s="64"/>
      <c r="G8" s="64"/>
      <c r="H8" s="64"/>
      <c r="I8" s="64" t="str">
        <f>データ!J6</f>
        <v>下水道事業</v>
      </c>
      <c r="J8" s="64"/>
      <c r="K8" s="64"/>
      <c r="L8" s="64"/>
      <c r="M8" s="64"/>
      <c r="N8" s="64"/>
      <c r="O8" s="64"/>
      <c r="P8" s="64" t="str">
        <f>データ!K6</f>
        <v>公共下水道</v>
      </c>
      <c r="Q8" s="64"/>
      <c r="R8" s="64"/>
      <c r="S8" s="64"/>
      <c r="T8" s="64"/>
      <c r="U8" s="64"/>
      <c r="V8" s="64"/>
      <c r="W8" s="64" t="str">
        <f>データ!L6</f>
        <v>Cc2</v>
      </c>
      <c r="X8" s="64"/>
      <c r="Y8" s="64"/>
      <c r="Z8" s="64"/>
      <c r="AA8" s="64"/>
      <c r="AB8" s="64"/>
      <c r="AC8" s="64"/>
      <c r="AD8" s="3"/>
      <c r="AE8" s="3"/>
      <c r="AF8" s="3"/>
      <c r="AG8" s="3"/>
      <c r="AH8" s="3"/>
      <c r="AI8" s="3"/>
      <c r="AJ8" s="3"/>
      <c r="AK8" s="3"/>
      <c r="AL8" s="58">
        <f>データ!R6</f>
        <v>14382</v>
      </c>
      <c r="AM8" s="58"/>
      <c r="AN8" s="58"/>
      <c r="AO8" s="58"/>
      <c r="AP8" s="58"/>
      <c r="AQ8" s="58"/>
      <c r="AR8" s="58"/>
      <c r="AS8" s="58"/>
      <c r="AT8" s="57">
        <f>データ!S6</f>
        <v>41.88</v>
      </c>
      <c r="AU8" s="57"/>
      <c r="AV8" s="57"/>
      <c r="AW8" s="57"/>
      <c r="AX8" s="57"/>
      <c r="AY8" s="57"/>
      <c r="AZ8" s="57"/>
      <c r="BA8" s="57"/>
      <c r="BB8" s="57">
        <f>データ!T6</f>
        <v>343.41</v>
      </c>
      <c r="BC8" s="57"/>
      <c r="BD8" s="57"/>
      <c r="BE8" s="57"/>
      <c r="BF8" s="57"/>
      <c r="BG8" s="57"/>
      <c r="BH8" s="57"/>
      <c r="BI8" s="57"/>
      <c r="BJ8" s="3"/>
      <c r="BK8" s="3"/>
      <c r="BL8" s="61" t="s">
        <v>9</v>
      </c>
      <c r="BM8" s="62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3" t="s">
        <v>11</v>
      </c>
      <c r="C9" s="63"/>
      <c r="D9" s="63"/>
      <c r="E9" s="63"/>
      <c r="F9" s="63"/>
      <c r="G9" s="63"/>
      <c r="H9" s="63"/>
      <c r="I9" s="63" t="s">
        <v>12</v>
      </c>
      <c r="J9" s="63"/>
      <c r="K9" s="63"/>
      <c r="L9" s="63"/>
      <c r="M9" s="63"/>
      <c r="N9" s="63"/>
      <c r="O9" s="63"/>
      <c r="P9" s="63" t="s">
        <v>13</v>
      </c>
      <c r="Q9" s="63"/>
      <c r="R9" s="63"/>
      <c r="S9" s="63"/>
      <c r="T9" s="63"/>
      <c r="U9" s="63"/>
      <c r="V9" s="63"/>
      <c r="W9" s="63" t="s">
        <v>14</v>
      </c>
      <c r="X9" s="63"/>
      <c r="Y9" s="63"/>
      <c r="Z9" s="63"/>
      <c r="AA9" s="63"/>
      <c r="AB9" s="63"/>
      <c r="AC9" s="63"/>
      <c r="AD9" s="63" t="s">
        <v>15</v>
      </c>
      <c r="AE9" s="63"/>
      <c r="AF9" s="63"/>
      <c r="AG9" s="63"/>
      <c r="AH9" s="63"/>
      <c r="AI9" s="63"/>
      <c r="AJ9" s="63"/>
      <c r="AK9" s="3"/>
      <c r="AL9" s="63" t="s">
        <v>16</v>
      </c>
      <c r="AM9" s="63"/>
      <c r="AN9" s="63"/>
      <c r="AO9" s="63"/>
      <c r="AP9" s="63"/>
      <c r="AQ9" s="63"/>
      <c r="AR9" s="63"/>
      <c r="AS9" s="63"/>
      <c r="AT9" s="63" t="s">
        <v>17</v>
      </c>
      <c r="AU9" s="63"/>
      <c r="AV9" s="63"/>
      <c r="AW9" s="63"/>
      <c r="AX9" s="63"/>
      <c r="AY9" s="63"/>
      <c r="AZ9" s="63"/>
      <c r="BA9" s="63"/>
      <c r="BB9" s="63" t="s">
        <v>18</v>
      </c>
      <c r="BC9" s="63"/>
      <c r="BD9" s="63"/>
      <c r="BE9" s="63"/>
      <c r="BF9" s="63"/>
      <c r="BG9" s="63"/>
      <c r="BH9" s="63"/>
      <c r="BI9" s="63"/>
      <c r="BJ9" s="3"/>
      <c r="BK9" s="3"/>
      <c r="BL9" s="55" t="s">
        <v>19</v>
      </c>
      <c r="BM9" s="56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>
        <f>データ!N6</f>
        <v>45</v>
      </c>
      <c r="J10" s="57"/>
      <c r="K10" s="57"/>
      <c r="L10" s="57"/>
      <c r="M10" s="57"/>
      <c r="N10" s="57"/>
      <c r="O10" s="57"/>
      <c r="P10" s="57">
        <f>データ!O6</f>
        <v>52.61</v>
      </c>
      <c r="Q10" s="57"/>
      <c r="R10" s="57"/>
      <c r="S10" s="57"/>
      <c r="T10" s="57"/>
      <c r="U10" s="57"/>
      <c r="V10" s="57"/>
      <c r="W10" s="57">
        <f>データ!P6</f>
        <v>97.71</v>
      </c>
      <c r="X10" s="57"/>
      <c r="Y10" s="57"/>
      <c r="Z10" s="57"/>
      <c r="AA10" s="57"/>
      <c r="AB10" s="57"/>
      <c r="AC10" s="57"/>
      <c r="AD10" s="58">
        <f>データ!Q6</f>
        <v>2880</v>
      </c>
      <c r="AE10" s="58"/>
      <c r="AF10" s="58"/>
      <c r="AG10" s="58"/>
      <c r="AH10" s="58"/>
      <c r="AI10" s="58"/>
      <c r="AJ10" s="58"/>
      <c r="AK10" s="2"/>
      <c r="AL10" s="58">
        <f>データ!U6</f>
        <v>7508</v>
      </c>
      <c r="AM10" s="58"/>
      <c r="AN10" s="58"/>
      <c r="AO10" s="58"/>
      <c r="AP10" s="58"/>
      <c r="AQ10" s="58"/>
      <c r="AR10" s="58"/>
      <c r="AS10" s="58"/>
      <c r="AT10" s="57">
        <f>データ!V6</f>
        <v>2.95</v>
      </c>
      <c r="AU10" s="57"/>
      <c r="AV10" s="57"/>
      <c r="AW10" s="57"/>
      <c r="AX10" s="57"/>
      <c r="AY10" s="57"/>
      <c r="AZ10" s="57"/>
      <c r="BA10" s="57"/>
      <c r="BB10" s="57">
        <f>データ!W6</f>
        <v>2545.08</v>
      </c>
      <c r="BC10" s="57"/>
      <c r="BD10" s="57"/>
      <c r="BE10" s="57"/>
      <c r="BF10" s="57"/>
      <c r="BG10" s="57"/>
      <c r="BH10" s="57"/>
      <c r="BI10" s="57"/>
      <c r="BJ10" s="2"/>
      <c r="BK10" s="2"/>
      <c r="BL10" s="59" t="s">
        <v>21</v>
      </c>
      <c r="BM10" s="60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109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>
      <c r="A34" s="2"/>
      <c r="B34" s="16"/>
      <c r="C34" s="46" t="s">
        <v>26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9"/>
      <c r="R34" s="46" t="s">
        <v>27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19"/>
      <c r="AG34" s="46" t="s">
        <v>28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19"/>
      <c r="AV34" s="46" t="s">
        <v>29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>
      <c r="A35" s="2"/>
      <c r="B35" s="1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9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9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19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107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46" t="s">
        <v>31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9"/>
      <c r="R56" s="46" t="s">
        <v>32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9"/>
      <c r="AG56" s="46" t="s">
        <v>33</v>
      </c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19"/>
      <c r="AV56" s="46" t="s">
        <v>34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9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19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19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47" t="s">
        <v>35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108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46" t="s">
        <v>37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19"/>
      <c r="V79" s="19"/>
      <c r="W79" s="46" t="s">
        <v>38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19"/>
      <c r="AP79" s="19"/>
      <c r="AQ79" s="46" t="s">
        <v>39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19"/>
      <c r="V80" s="19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19"/>
      <c r="AP80" s="19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7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23817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板柳町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>
        <f t="shared" si="3"/>
        <v>45</v>
      </c>
      <c r="O6" s="32">
        <f t="shared" si="3"/>
        <v>52.61</v>
      </c>
      <c r="P6" s="32">
        <f t="shared" si="3"/>
        <v>97.71</v>
      </c>
      <c r="Q6" s="32">
        <f t="shared" si="3"/>
        <v>2880</v>
      </c>
      <c r="R6" s="32">
        <f t="shared" si="3"/>
        <v>14382</v>
      </c>
      <c r="S6" s="32">
        <f t="shared" si="3"/>
        <v>41.88</v>
      </c>
      <c r="T6" s="32">
        <f t="shared" si="3"/>
        <v>343.41</v>
      </c>
      <c r="U6" s="32">
        <f t="shared" si="3"/>
        <v>7508</v>
      </c>
      <c r="V6" s="32">
        <f t="shared" si="3"/>
        <v>2.95</v>
      </c>
      <c r="W6" s="32">
        <f t="shared" si="3"/>
        <v>2545.08</v>
      </c>
      <c r="X6" s="33">
        <f>IF(X7="",NA(),X7)</f>
        <v>103.59</v>
      </c>
      <c r="Y6" s="33">
        <f t="shared" ref="Y6:AG6" si="4">IF(Y7="",NA(),Y7)</f>
        <v>105.18</v>
      </c>
      <c r="Z6" s="33">
        <f t="shared" si="4"/>
        <v>105.38</v>
      </c>
      <c r="AA6" s="33">
        <f t="shared" si="4"/>
        <v>104.53</v>
      </c>
      <c r="AB6" s="33">
        <f t="shared" si="4"/>
        <v>104.58</v>
      </c>
      <c r="AC6" s="33">
        <f t="shared" si="4"/>
        <v>89.81</v>
      </c>
      <c r="AD6" s="33">
        <f t="shared" si="4"/>
        <v>102.83</v>
      </c>
      <c r="AE6" s="33">
        <f t="shared" si="4"/>
        <v>102.73</v>
      </c>
      <c r="AF6" s="33">
        <f t="shared" si="4"/>
        <v>108.56</v>
      </c>
      <c r="AG6" s="33">
        <f t="shared" si="4"/>
        <v>109.12</v>
      </c>
      <c r="AH6" s="32" t="str">
        <f>IF(AH7="","",IF(AH7="-","【-】","【"&amp;SUBSTITUTE(TEXT(AH7,"#,##0.00"),"-","△")&amp;"】"))</f>
        <v>【108.23】</v>
      </c>
      <c r="AI6" s="33">
        <f>IF(AI7="",NA(),AI7)</f>
        <v>28.61</v>
      </c>
      <c r="AJ6" s="33">
        <f t="shared" ref="AJ6:AR6" si="5">IF(AJ7="",NA(),AJ7)</f>
        <v>15.63</v>
      </c>
      <c r="AK6" s="33">
        <f t="shared" si="5"/>
        <v>2.92</v>
      </c>
      <c r="AL6" s="32">
        <f t="shared" si="5"/>
        <v>0</v>
      </c>
      <c r="AM6" s="32">
        <f t="shared" si="5"/>
        <v>0</v>
      </c>
      <c r="AN6" s="33">
        <f t="shared" si="5"/>
        <v>244.92</v>
      </c>
      <c r="AO6" s="33">
        <f t="shared" si="5"/>
        <v>146.78</v>
      </c>
      <c r="AP6" s="33">
        <f t="shared" si="5"/>
        <v>149.66</v>
      </c>
      <c r="AQ6" s="33">
        <f t="shared" si="5"/>
        <v>100.32</v>
      </c>
      <c r="AR6" s="33">
        <f t="shared" si="5"/>
        <v>116.49</v>
      </c>
      <c r="AS6" s="32" t="str">
        <f>IF(AS7="","",IF(AS7="-","【-】","【"&amp;SUBSTITUTE(TEXT(AS7,"#,##0.00"),"-","△")&amp;"】"))</f>
        <v>【4.45】</v>
      </c>
      <c r="AT6" s="33">
        <f>IF(AT7="",NA(),AT7)</f>
        <v>6567.1</v>
      </c>
      <c r="AU6" s="33">
        <f t="shared" ref="AU6:BC6" si="6">IF(AU7="",NA(),AU7)</f>
        <v>8529.01</v>
      </c>
      <c r="AV6" s="33">
        <f t="shared" si="6"/>
        <v>11225.51</v>
      </c>
      <c r="AW6" s="33">
        <f t="shared" si="6"/>
        <v>94.4</v>
      </c>
      <c r="AX6" s="33">
        <f t="shared" si="6"/>
        <v>78.989999999999995</v>
      </c>
      <c r="AY6" s="33">
        <f t="shared" si="6"/>
        <v>483.94</v>
      </c>
      <c r="AZ6" s="33">
        <f t="shared" si="6"/>
        <v>151.6</v>
      </c>
      <c r="BA6" s="33">
        <f t="shared" si="6"/>
        <v>246.4</v>
      </c>
      <c r="BB6" s="33">
        <f t="shared" si="6"/>
        <v>49.23</v>
      </c>
      <c r="BC6" s="33">
        <f t="shared" si="6"/>
        <v>44.37</v>
      </c>
      <c r="BD6" s="32" t="str">
        <f>IF(BD7="","",IF(BD7="-","【-】","【"&amp;SUBSTITUTE(TEXT(BD7,"#,##0.00"),"-","△")&amp;"】"))</f>
        <v>【57.41】</v>
      </c>
      <c r="BE6" s="33">
        <f>IF(BE7="",NA(),BE7)</f>
        <v>865.75</v>
      </c>
      <c r="BF6" s="33">
        <f t="shared" ref="BF6:BN6" si="7">IF(BF7="",NA(),BF7)</f>
        <v>523.53</v>
      </c>
      <c r="BG6" s="33">
        <f t="shared" si="7"/>
        <v>431.76</v>
      </c>
      <c r="BH6" s="33">
        <f t="shared" si="7"/>
        <v>3267.88</v>
      </c>
      <c r="BI6" s="33">
        <f t="shared" si="7"/>
        <v>3245.32</v>
      </c>
      <c r="BJ6" s="33">
        <f t="shared" si="7"/>
        <v>1749.66</v>
      </c>
      <c r="BK6" s="33">
        <f t="shared" si="7"/>
        <v>1273.52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104.7</v>
      </c>
      <c r="BQ6" s="33">
        <f t="shared" ref="BQ6:BY6" si="8">IF(BQ7="",NA(),BQ7)</f>
        <v>110.88</v>
      </c>
      <c r="BR6" s="33">
        <f t="shared" si="8"/>
        <v>113.12</v>
      </c>
      <c r="BS6" s="33">
        <f t="shared" si="8"/>
        <v>76.37</v>
      </c>
      <c r="BT6" s="33">
        <f t="shared" si="8"/>
        <v>74.849999999999994</v>
      </c>
      <c r="BU6" s="33">
        <f t="shared" si="8"/>
        <v>54.46</v>
      </c>
      <c r="BV6" s="33">
        <f t="shared" si="8"/>
        <v>67.849999999999994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144.01</v>
      </c>
      <c r="CB6" s="33">
        <f t="shared" ref="CB6:CJ6" si="9">IF(CB7="",NA(),CB7)</f>
        <v>136.41</v>
      </c>
      <c r="CC6" s="33">
        <f t="shared" si="9"/>
        <v>132.91999999999999</v>
      </c>
      <c r="CD6" s="33">
        <f t="shared" si="9"/>
        <v>196.28</v>
      </c>
      <c r="CE6" s="33">
        <f t="shared" si="9"/>
        <v>200.72</v>
      </c>
      <c r="CF6" s="33">
        <f t="shared" si="9"/>
        <v>293.08999999999997</v>
      </c>
      <c r="CG6" s="33">
        <f t="shared" si="9"/>
        <v>224.94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38.950000000000003</v>
      </c>
      <c r="CR6" s="33">
        <f t="shared" si="10"/>
        <v>55.41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76.650000000000006</v>
      </c>
      <c r="CX6" s="33">
        <f t="shared" ref="CX6:DF6" si="11">IF(CX7="",NA(),CX7)</f>
        <v>76.2</v>
      </c>
      <c r="CY6" s="33">
        <f t="shared" si="11"/>
        <v>76.209999999999994</v>
      </c>
      <c r="CZ6" s="33">
        <f t="shared" si="11"/>
        <v>75.650000000000006</v>
      </c>
      <c r="DA6" s="33">
        <f t="shared" si="11"/>
        <v>74.92</v>
      </c>
      <c r="DB6" s="33">
        <f t="shared" si="11"/>
        <v>65.599999999999994</v>
      </c>
      <c r="DC6" s="33">
        <f t="shared" si="11"/>
        <v>84.12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3">
        <f>IF(DH7="",NA(),DH7)</f>
        <v>10.58</v>
      </c>
      <c r="DI6" s="33">
        <f t="shared" ref="DI6:DQ6" si="12">IF(DI7="",NA(),DI7)</f>
        <v>11.33</v>
      </c>
      <c r="DJ6" s="33">
        <f t="shared" si="12"/>
        <v>12.08</v>
      </c>
      <c r="DK6" s="33">
        <f t="shared" si="12"/>
        <v>25.85</v>
      </c>
      <c r="DL6" s="33">
        <f t="shared" si="12"/>
        <v>27.26</v>
      </c>
      <c r="DM6" s="33">
        <f t="shared" si="12"/>
        <v>10.039999999999999</v>
      </c>
      <c r="DN6" s="33">
        <f t="shared" si="12"/>
        <v>10.46</v>
      </c>
      <c r="DO6" s="33">
        <f t="shared" si="12"/>
        <v>11.39</v>
      </c>
      <c r="DP6" s="33">
        <f t="shared" si="12"/>
        <v>21.28</v>
      </c>
      <c r="DQ6" s="33">
        <f t="shared" si="12"/>
        <v>23.95</v>
      </c>
      <c r="DR6" s="32" t="str">
        <f>IF(DR7="","",IF(DR7="-","【-】","【"&amp;SUBSTITUTE(TEXT(DR7,"#,##0.00"),"-","△")&amp;"】"))</f>
        <v>【36.85】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3">
        <f t="shared" si="13"/>
        <v>0.66</v>
      </c>
      <c r="DZ6" s="33">
        <f t="shared" si="13"/>
        <v>0.78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【4.56】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23817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45</v>
      </c>
      <c r="O7" s="36">
        <v>52.61</v>
      </c>
      <c r="P7" s="36">
        <v>97.71</v>
      </c>
      <c r="Q7" s="36">
        <v>2880</v>
      </c>
      <c r="R7" s="36">
        <v>14382</v>
      </c>
      <c r="S7" s="36">
        <v>41.88</v>
      </c>
      <c r="T7" s="36">
        <v>343.41</v>
      </c>
      <c r="U7" s="36">
        <v>7508</v>
      </c>
      <c r="V7" s="36">
        <v>2.95</v>
      </c>
      <c r="W7" s="36">
        <v>2545.08</v>
      </c>
      <c r="X7" s="36">
        <v>103.59</v>
      </c>
      <c r="Y7" s="36">
        <v>105.18</v>
      </c>
      <c r="Z7" s="36">
        <v>105.38</v>
      </c>
      <c r="AA7" s="36">
        <v>104.53</v>
      </c>
      <c r="AB7" s="36">
        <v>104.58</v>
      </c>
      <c r="AC7" s="36">
        <v>89.81</v>
      </c>
      <c r="AD7" s="36">
        <v>102.83</v>
      </c>
      <c r="AE7" s="36">
        <v>102.73</v>
      </c>
      <c r="AF7" s="36">
        <v>108.56</v>
      </c>
      <c r="AG7" s="36">
        <v>109.12</v>
      </c>
      <c r="AH7" s="36">
        <v>108.23</v>
      </c>
      <c r="AI7" s="36">
        <v>28.61</v>
      </c>
      <c r="AJ7" s="36">
        <v>15.63</v>
      </c>
      <c r="AK7" s="36">
        <v>2.92</v>
      </c>
      <c r="AL7" s="36">
        <v>0</v>
      </c>
      <c r="AM7" s="36">
        <v>0</v>
      </c>
      <c r="AN7" s="36">
        <v>244.92</v>
      </c>
      <c r="AO7" s="36">
        <v>146.78</v>
      </c>
      <c r="AP7" s="36">
        <v>149.66</v>
      </c>
      <c r="AQ7" s="36">
        <v>100.32</v>
      </c>
      <c r="AR7" s="36">
        <v>116.49</v>
      </c>
      <c r="AS7" s="36">
        <v>4.45</v>
      </c>
      <c r="AT7" s="36">
        <v>6567.1</v>
      </c>
      <c r="AU7" s="36">
        <v>8529.01</v>
      </c>
      <c r="AV7" s="36">
        <v>11225.51</v>
      </c>
      <c r="AW7" s="36">
        <v>94.4</v>
      </c>
      <c r="AX7" s="36">
        <v>78.989999999999995</v>
      </c>
      <c r="AY7" s="36">
        <v>483.94</v>
      </c>
      <c r="AZ7" s="36">
        <v>151.6</v>
      </c>
      <c r="BA7" s="36">
        <v>246.4</v>
      </c>
      <c r="BB7" s="36">
        <v>49.23</v>
      </c>
      <c r="BC7" s="36">
        <v>44.37</v>
      </c>
      <c r="BD7" s="36">
        <v>57.41</v>
      </c>
      <c r="BE7" s="36">
        <v>865.75</v>
      </c>
      <c r="BF7" s="36">
        <v>523.53</v>
      </c>
      <c r="BG7" s="36">
        <v>431.76</v>
      </c>
      <c r="BH7" s="36">
        <v>3267.88</v>
      </c>
      <c r="BI7" s="36">
        <v>3245.32</v>
      </c>
      <c r="BJ7" s="36">
        <v>1749.66</v>
      </c>
      <c r="BK7" s="36">
        <v>1273.52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104.7</v>
      </c>
      <c r="BQ7" s="36">
        <v>110.88</v>
      </c>
      <c r="BR7" s="36">
        <v>113.12</v>
      </c>
      <c r="BS7" s="36">
        <v>76.37</v>
      </c>
      <c r="BT7" s="36">
        <v>74.849999999999994</v>
      </c>
      <c r="BU7" s="36">
        <v>54.46</v>
      </c>
      <c r="BV7" s="36">
        <v>67.849999999999994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144.01</v>
      </c>
      <c r="CB7" s="36">
        <v>136.41</v>
      </c>
      <c r="CC7" s="36">
        <v>132.91999999999999</v>
      </c>
      <c r="CD7" s="36">
        <v>196.28</v>
      </c>
      <c r="CE7" s="36">
        <v>200.72</v>
      </c>
      <c r="CF7" s="36">
        <v>293.08999999999997</v>
      </c>
      <c r="CG7" s="36">
        <v>224.94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38.950000000000003</v>
      </c>
      <c r="CR7" s="36">
        <v>55.41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76.650000000000006</v>
      </c>
      <c r="CX7" s="36">
        <v>76.2</v>
      </c>
      <c r="CY7" s="36">
        <v>76.209999999999994</v>
      </c>
      <c r="CZ7" s="36">
        <v>75.650000000000006</v>
      </c>
      <c r="DA7" s="36">
        <v>74.92</v>
      </c>
      <c r="DB7" s="36">
        <v>65.599999999999994</v>
      </c>
      <c r="DC7" s="36">
        <v>84.12</v>
      </c>
      <c r="DD7" s="36">
        <v>84.41</v>
      </c>
      <c r="DE7" s="36">
        <v>84.2</v>
      </c>
      <c r="DF7" s="36">
        <v>83.8</v>
      </c>
      <c r="DG7" s="36">
        <v>94.73</v>
      </c>
      <c r="DH7" s="36">
        <v>10.58</v>
      </c>
      <c r="DI7" s="36">
        <v>11.33</v>
      </c>
      <c r="DJ7" s="36">
        <v>12.08</v>
      </c>
      <c r="DK7" s="36">
        <v>25.85</v>
      </c>
      <c r="DL7" s="36">
        <v>27.26</v>
      </c>
      <c r="DM7" s="36">
        <v>10.039999999999999</v>
      </c>
      <c r="DN7" s="36">
        <v>10.46</v>
      </c>
      <c r="DO7" s="36">
        <v>11.39</v>
      </c>
      <c r="DP7" s="36">
        <v>21.28</v>
      </c>
      <c r="DQ7" s="36">
        <v>23.95</v>
      </c>
      <c r="DR7" s="36">
        <v>36.85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0.66</v>
      </c>
      <c r="DZ7" s="36">
        <v>0.78</v>
      </c>
      <c r="EA7" s="36">
        <v>0</v>
      </c>
      <c r="EB7" s="36">
        <v>0</v>
      </c>
      <c r="EC7" s="36">
        <v>4.5599999999999996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dcterms:created xsi:type="dcterms:W3CDTF">2017-02-08T02:34:07Z</dcterms:created>
  <dcterms:modified xsi:type="dcterms:W3CDTF">2017-02-19T23:40:38Z</dcterms:modified>
</cp:coreProperties>
</file>