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下水道28年移行関係\H28市町村課関係\経営比較分析表\田舎館村下水道事業\"/>
    </mc:Choice>
  </mc:AlternateContent>
  <workbookProtection workbookPassword="8649" lockStructure="1"/>
  <bookViews>
    <workbookView xWindow="0" yWindow="0" windowWidth="20490" windowHeight="756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<sst xmlns="http://schemas.openxmlformats.org/spreadsheetml/2006/main" count="225" uniqueCount="109">
  <si>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</si>
  <si>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</si>
  <si>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</si>
  <si>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</si>
  <si>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</si>
  <si>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</si>
  <si>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</si>
  <si>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</si>
  <si>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</si>
  <si>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</si>
  <si>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</si>
  <si>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</si>
  <si>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</si>
  <si>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</si>
  <si>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</si>
  <si>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</si>
  <si>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</si>
  <si>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</si>
  <si>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</si>
  <si>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</si>
  <si>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</si>
  <si>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</si>
  <si>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</si>
  <si>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</si>
  <si>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</si>
  <si>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</si>
  <si>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</si>
  <si>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</si>
  <si>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</si>
  <si>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</si>
  <si>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</si>
  <si>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</si>
  <si>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</si>
  <si>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</si>
  <si>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</si>
  <si>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</si>
  <si>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</si>
  <si>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</si>
  <si>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</si>
  <si>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</si>
  <si>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</si>
  <si>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</si>
  <si>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</si>
  <si>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</si>
  <si>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</si>
  <si>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</si>
  <si>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</si>
  <si>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</si>
  <si>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</si>
  <si>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</si>
  <si>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</si>
  <si>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</si>
  <si>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</si>
  <si>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</si>
  <si>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</si>
  <si>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</si>
  <si>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</si>
  <si>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</si>
  <si>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</si>
  <si>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</si>
  <si>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</si>
  <si>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</si>
  <si>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</si>
  <si>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</si>
  <si>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</si>
  <si>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</si>
  <si>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</si>
  <si>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</si>
  <si>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</si>
  <si>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</si>
  <si>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</si>
  <si>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</si>
  <si>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</si>
  <si>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</si>
  <si>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</si>
  <si>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</si>
  <si>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</si>
  <si>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</si>
  <si>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</si>
  <si>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</si>
  <si>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</si>
  <si>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</si>
  <si>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</si>
  <si>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</si>
  <si>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</si>
  <si>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</si>
  <si>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</si>
  <si>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</si>
  <si>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</si>
  <si>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</si>
  <si>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</si>
  <si>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</si>
  <si>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</si>
  <si>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</si>
  <si>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</si>
  <si>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田舎館村</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</si>
  <si>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</si>
  <si>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</si>
  <si>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</si>
  <si>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</si>
  <si>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</si>
  <si>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</si>
  <si>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</si>
  <si>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</si>
  <si>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</si>
  <si>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</si>
  <si>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法定耐用年数を経過し、ただちに更新を迫られている管渠はなく、管渠等の減価償却の進行状況においても類似団体と比較して高くはなっていますがそれほど進んではいません。今後、将来の改築・更新・長寿命化等の財源確保や経営に与える影響を踏まえ、長期の投資・財政計画を策定し、管渠等の更新をすることとなります。
</t>
    <rPh sb="1" eb="3">
      <t>ゲンザイ</t>
    </rPh>
    <rPh sb="34" eb="36">
      <t>カンキョ</t>
    </rPh>
    <rPh sb="36" eb="37">
      <t>トウ</t>
    </rPh>
    <rPh sb="52" eb="54">
      <t>ルイジ</t>
    </rPh>
    <rPh sb="54" eb="56">
      <t>ダンタイ</t>
    </rPh>
    <rPh sb="57" eb="59">
      <t>ヒカク</t>
    </rPh>
    <rPh sb="61" eb="62">
      <t>タカ</t>
    </rPh>
    <rPh sb="84" eb="86">
      <t>コンゴ</t>
    </rPh>
    <rPh sb="87" eb="89">
      <t>ショウライ</t>
    </rPh>
    <rPh sb="90" eb="92">
      <t>カイチク</t>
    </rPh>
    <rPh sb="93" eb="95">
      <t>コウシン</t>
    </rPh>
    <rPh sb="96" eb="100">
      <t>チョウジュミョウカ</t>
    </rPh>
    <rPh sb="100" eb="101">
      <t>トウ</t>
    </rPh>
    <rPh sb="102" eb="104">
      <t>ザイゲン</t>
    </rPh>
    <rPh sb="104" eb="106">
      <t>カクホ</t>
    </rPh>
    <rPh sb="107" eb="109">
      <t>ケイエイ</t>
    </rPh>
    <rPh sb="110" eb="111">
      <t>アタ</t>
    </rPh>
    <rPh sb="113" eb="115">
      <t>エイキョウ</t>
    </rPh>
    <rPh sb="116" eb="117">
      <t>フ</t>
    </rPh>
    <rPh sb="135" eb="137">
      <t>カンキョ</t>
    </rPh>
    <rPh sb="137" eb="138">
      <t>トウ</t>
    </rPh>
    <rPh sb="139" eb="141">
      <t>コウシン</t>
    </rPh>
    <phoneticPr fontId="4"/>
  </si>
  <si>
    <t>処理区域内の管渠の整備はほぼ終了しています。
今後は更なる経営改善に向けて、使用料水準や維持管理費等の見直し、水洗化率の向上を図っていく必要があります。
また、管渠等の老朽化に関しては、今後ストックマネジメント的観点から新規整備・維持管理・改築を一体的に捉え、事業の平準化とライフサイクルコストの最小化に取り組む必要があります。</t>
    <rPh sb="0" eb="2">
      <t>ショリ</t>
    </rPh>
    <rPh sb="2" eb="5">
      <t>クイキナイ</t>
    </rPh>
    <rPh sb="6" eb="8">
      <t>カンキョ</t>
    </rPh>
    <rPh sb="9" eb="11">
      <t>セイビ</t>
    </rPh>
    <rPh sb="14" eb="16">
      <t>シュウリョウ</t>
    </rPh>
    <rPh sb="23" eb="25">
      <t>コンゴ</t>
    </rPh>
    <rPh sb="26" eb="27">
      <t>サラ</t>
    </rPh>
    <rPh sb="29" eb="31">
      <t>ケイエイ</t>
    </rPh>
    <rPh sb="31" eb="33">
      <t>カイゼン</t>
    </rPh>
    <rPh sb="34" eb="35">
      <t>ム</t>
    </rPh>
    <rPh sb="38" eb="41">
      <t>シヨウリョウ</t>
    </rPh>
    <rPh sb="41" eb="43">
      <t>スイジュン</t>
    </rPh>
    <rPh sb="44" eb="46">
      <t>イジ</t>
    </rPh>
    <rPh sb="46" eb="49">
      <t>カンリヒ</t>
    </rPh>
    <rPh sb="49" eb="50">
      <t>トウ</t>
    </rPh>
    <rPh sb="51" eb="53">
      <t>ミナオ</t>
    </rPh>
    <rPh sb="55" eb="58">
      <t>スイセンカ</t>
    </rPh>
    <rPh sb="58" eb="59">
      <t>リツ</t>
    </rPh>
    <rPh sb="60" eb="62">
      <t>コウジョウ</t>
    </rPh>
    <rPh sb="63" eb="64">
      <t>ハカ</t>
    </rPh>
    <rPh sb="68" eb="70">
      <t>ヒツヨウ</t>
    </rPh>
    <rPh sb="80" eb="82">
      <t>カンキョ</t>
    </rPh>
    <rPh sb="82" eb="83">
      <t>トウ</t>
    </rPh>
    <rPh sb="84" eb="87">
      <t>ロウキュウカ</t>
    </rPh>
    <rPh sb="88" eb="89">
      <t>カン</t>
    </rPh>
    <rPh sb="93" eb="95">
      <t>コンゴ</t>
    </rPh>
    <rPh sb="105" eb="106">
      <t>テキ</t>
    </rPh>
    <rPh sb="106" eb="108">
      <t>カンテン</t>
    </rPh>
    <rPh sb="110" eb="112">
      <t>シンキ</t>
    </rPh>
    <rPh sb="112" eb="114">
      <t>セイビ</t>
    </rPh>
    <rPh sb="115" eb="117">
      <t>イジ</t>
    </rPh>
    <rPh sb="117" eb="119">
      <t>カンリ</t>
    </rPh>
    <rPh sb="120" eb="122">
      <t>カイチク</t>
    </rPh>
    <rPh sb="123" eb="126">
      <t>イッタイテキ</t>
    </rPh>
    <rPh sb="127" eb="128">
      <t>トラ</t>
    </rPh>
    <rPh sb="130" eb="132">
      <t>ジギョウ</t>
    </rPh>
    <rPh sb="133" eb="136">
      <t>ヘイジュンカ</t>
    </rPh>
    <rPh sb="148" eb="151">
      <t>サイショウカ</t>
    </rPh>
    <rPh sb="152" eb="153">
      <t>ト</t>
    </rPh>
    <rPh sb="154" eb="155">
      <t>ク</t>
    </rPh>
    <rPh sb="156" eb="158">
      <t>ヒツヨウ</t>
    </rPh>
    <phoneticPr fontId="4"/>
  </si>
  <si>
    <t xml:space="preserve">人口等の減少や節水型社会の影響により、下水道使用料等の収益は減少傾向にありますが、一般会計からの繰入金等の財源の確保や経費の削減、営業外費用の支払利息等の減少などにより費用も減少していることから、平成27年度には累積欠損金が解消されました。
損益では適度な純利益を継続的に計上するなど安定的な経営状態であると言えます。
企業債残高対事業規模については、営業収益は減少傾向にありますが事業がほぼ終了していることから企業債残高は着実に減少しています。類似団体と比較して高い水準を示していますが、今後減少していき健全性を強化しつつあります。
有収水量が大きく増加せず、維持管理費等が増加していることから汚水処理原価は高い水準となっています。
岩木川流域下水道へ接続し、終末処理場施設をもっていないことから施設利用率は0％となっています。
処理区域内の整備がほぼ終了しているため未接続世帯の接続により水洗化率は年々増加しています。
</t>
    <rPh sb="0" eb="2">
      <t>ジンコウ</t>
    </rPh>
    <rPh sb="2" eb="3">
      <t>トウ</t>
    </rPh>
    <rPh sb="4" eb="6">
      <t>ゲンショウ</t>
    </rPh>
    <rPh sb="7" eb="10">
      <t>セッスイガタ</t>
    </rPh>
    <rPh sb="10" eb="12">
      <t>シャカイ</t>
    </rPh>
    <rPh sb="13" eb="15">
      <t>エイキョウ</t>
    </rPh>
    <rPh sb="19" eb="22">
      <t>ゲスイドウ</t>
    </rPh>
    <rPh sb="22" eb="25">
      <t>シヨウリョウ</t>
    </rPh>
    <rPh sb="25" eb="26">
      <t>トウ</t>
    </rPh>
    <rPh sb="27" eb="29">
      <t>シュウエキ</t>
    </rPh>
    <rPh sb="30" eb="32">
      <t>ゲンショウ</t>
    </rPh>
    <rPh sb="32" eb="34">
      <t>ケイコウ</t>
    </rPh>
    <rPh sb="41" eb="43">
      <t>イッパン</t>
    </rPh>
    <rPh sb="43" eb="45">
      <t>カイケイ</t>
    </rPh>
    <rPh sb="48" eb="51">
      <t>クリイレキン</t>
    </rPh>
    <rPh sb="51" eb="52">
      <t>トウ</t>
    </rPh>
    <rPh sb="53" eb="55">
      <t>ザイゲン</t>
    </rPh>
    <rPh sb="56" eb="58">
      <t>カクホ</t>
    </rPh>
    <rPh sb="59" eb="61">
      <t>ケイヒ</t>
    </rPh>
    <rPh sb="62" eb="64">
      <t>サクゲン</t>
    </rPh>
    <rPh sb="65" eb="68">
      <t>エイギョウガイ</t>
    </rPh>
    <rPh sb="68" eb="70">
      <t>ヒヨウ</t>
    </rPh>
    <rPh sb="71" eb="73">
      <t>シハライ</t>
    </rPh>
    <rPh sb="73" eb="75">
      <t>リソク</t>
    </rPh>
    <rPh sb="75" eb="76">
      <t>トウ</t>
    </rPh>
    <rPh sb="77" eb="79">
      <t>ゲンショウ</t>
    </rPh>
    <rPh sb="84" eb="86">
      <t>ヒヨウ</t>
    </rPh>
    <rPh sb="87" eb="89">
      <t>ゲンショウ</t>
    </rPh>
    <rPh sb="98" eb="100">
      <t>ヘイセイ</t>
    </rPh>
    <rPh sb="102" eb="104">
      <t>ネンド</t>
    </rPh>
    <rPh sb="106" eb="108">
      <t>ルイセキ</t>
    </rPh>
    <rPh sb="108" eb="111">
      <t>ケッソンキン</t>
    </rPh>
    <rPh sb="112" eb="114">
      <t>カイショウ</t>
    </rPh>
    <rPh sb="121" eb="123">
      <t>ソンエキ</t>
    </rPh>
    <rPh sb="125" eb="127">
      <t>テキド</t>
    </rPh>
    <rPh sb="128" eb="131">
      <t>ジュンリエキ</t>
    </rPh>
    <rPh sb="132" eb="135">
      <t>ケイゾクテキ</t>
    </rPh>
    <rPh sb="136" eb="138">
      <t>ケイジョウ</t>
    </rPh>
    <rPh sb="142" eb="145">
      <t>アンテイテキ</t>
    </rPh>
    <rPh sb="146" eb="148">
      <t>ケイエイ</t>
    </rPh>
    <rPh sb="148" eb="150">
      <t>ジョウタイ</t>
    </rPh>
    <rPh sb="154" eb="155">
      <t>イ</t>
    </rPh>
    <rPh sb="160" eb="162">
      <t>キギョウ</t>
    </rPh>
    <rPh sb="162" eb="163">
      <t>サイ</t>
    </rPh>
    <rPh sb="163" eb="165">
      <t>ザンダカ</t>
    </rPh>
    <rPh sb="165" eb="166">
      <t>タイ</t>
    </rPh>
    <rPh sb="166" eb="168">
      <t>ジギョウ</t>
    </rPh>
    <rPh sb="168" eb="170">
      <t>キボ</t>
    </rPh>
    <rPh sb="176" eb="178">
      <t>エイギョウ</t>
    </rPh>
    <rPh sb="178" eb="180">
      <t>シュウエキ</t>
    </rPh>
    <rPh sb="181" eb="183">
      <t>ゲンショウ</t>
    </rPh>
    <rPh sb="183" eb="185">
      <t>ケイコウ</t>
    </rPh>
    <rPh sb="191" eb="193">
      <t>ジギョウ</t>
    </rPh>
    <rPh sb="196" eb="198">
      <t>シュウリョウ</t>
    </rPh>
    <rPh sb="206" eb="209">
      <t>キギョウサイ</t>
    </rPh>
    <rPh sb="209" eb="211">
      <t>ザンダカ</t>
    </rPh>
    <rPh sb="212" eb="214">
      <t>チャクジツ</t>
    </rPh>
    <rPh sb="215" eb="217">
      <t>ゲンショウ</t>
    </rPh>
    <rPh sb="223" eb="225">
      <t>ルイジ</t>
    </rPh>
    <rPh sb="225" eb="227">
      <t>ダンタイ</t>
    </rPh>
    <rPh sb="228" eb="230">
      <t>ヒカク</t>
    </rPh>
    <rPh sb="232" eb="233">
      <t>タカ</t>
    </rPh>
    <rPh sb="234" eb="236">
      <t>スイジュン</t>
    </rPh>
    <rPh sb="237" eb="238">
      <t>シメ</t>
    </rPh>
    <rPh sb="245" eb="247">
      <t>コンゴ</t>
    </rPh>
    <rPh sb="247" eb="249">
      <t>ゲンショウ</t>
    </rPh>
    <rPh sb="253" eb="256">
      <t>ケンゼンセイ</t>
    </rPh>
    <rPh sb="257" eb="259">
      <t>キョウカ</t>
    </rPh>
    <rPh sb="268" eb="270">
      <t>ユウシュウ</t>
    </rPh>
    <rPh sb="270" eb="272">
      <t>スイリョウ</t>
    </rPh>
    <rPh sb="273" eb="274">
      <t>オオ</t>
    </rPh>
    <rPh sb="276" eb="278">
      <t>ゾウカ</t>
    </rPh>
    <rPh sb="281" eb="283">
      <t>イジ</t>
    </rPh>
    <rPh sb="283" eb="286">
      <t>カンリヒ</t>
    </rPh>
    <rPh sb="286" eb="287">
      <t>トウ</t>
    </rPh>
    <rPh sb="288" eb="290">
      <t>ゾウカ</t>
    </rPh>
    <rPh sb="298" eb="300">
      <t>オスイ</t>
    </rPh>
    <rPh sb="300" eb="302">
      <t>ショリ</t>
    </rPh>
    <rPh sb="302" eb="304">
      <t>ゲンカ</t>
    </rPh>
    <rPh sb="305" eb="306">
      <t>タカ</t>
    </rPh>
    <rPh sb="307" eb="309">
      <t>スイジュン</t>
    </rPh>
    <rPh sb="318" eb="321">
      <t>イワキガワ</t>
    </rPh>
    <rPh sb="321" eb="323">
      <t>リュウイキ</t>
    </rPh>
    <rPh sb="323" eb="326">
      <t>ゲスイドウ</t>
    </rPh>
    <rPh sb="327" eb="329">
      <t>セツゾク</t>
    </rPh>
    <rPh sb="336" eb="338">
      <t>シセツ</t>
    </rPh>
    <rPh sb="349" eb="351">
      <t>シセツ</t>
    </rPh>
    <rPh sb="351" eb="354">
      <t>リヨウリツ</t>
    </rPh>
    <rPh sb="366" eb="368">
      <t>ショリ</t>
    </rPh>
    <rPh sb="368" eb="371">
      <t>クイキナイ</t>
    </rPh>
    <rPh sb="372" eb="374">
      <t>セイビ</t>
    </rPh>
    <rPh sb="377" eb="379">
      <t>シュウリョウ</t>
    </rPh>
    <rPh sb="385" eb="388">
      <t>ミセツゾク</t>
    </rPh>
    <rPh sb="388" eb="390">
      <t>セタイ</t>
    </rPh>
    <rPh sb="391" eb="393">
      <t>セツゾク</t>
    </rPh>
    <rPh sb="396" eb="399">
      <t>スイセンカ</t>
    </rPh>
    <rPh sb="399" eb="400">
      <t>リツ</t>
    </rPh>
    <rPh sb="401" eb="403">
      <t>ネンネン</t>
    </rPh>
    <rPh sb="403" eb="4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</si>
</sst>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D-42CA-97C0-DD1B55C3DDCC}"/>
            </c:ext>
          </c:extLst>
        </c:ser>
        <c:dLbls>
          <c:showLegendKey val="0"/>
          <c:showVal val="0"/>
          <c:showCatName val="0"/>
          <c:showSerName val="0"/>
          <c:showPercent val="0"/>
          <c:showBubbleSize val="0"/>
        </c:dLbls>
        <c:gapWidth val="150"/>
        <c:axId val="150176512"/>
        <c:axId val="1501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c:ext xmlns:c16="http://schemas.microsoft.com/office/drawing/2014/chart" uri="{C3380CC4-5D6E-409C-BE32-E72D297353CC}">
              <c16:uniqueId val="{00000001-CBCD-42CA-97C0-DD1B55C3DDCC}"/>
            </c:ext>
          </c:extLst>
        </c:ser>
        <c:dLbls>
          <c:showLegendKey val="0"/>
          <c:showVal val="0"/>
          <c:showCatName val="0"/>
          <c:showSerName val="0"/>
          <c:showPercent val="0"/>
          <c:showBubbleSize val="0"/>
        </c:dLbls>
        <c:marker val="1"/>
        <c:smooth val="0"/>
        <c:axId val="150176512"/>
        <c:axId val="150178432"/>
      </c:lineChart>
      <c:dateAx>
        <c:axId val="150176512"/>
        <c:scaling>
          <c:orientation val="minMax"/>
        </c:scaling>
        <c:delete val="1"/>
        <c:axPos val="b"/>
        <c:numFmt formatCode="ge" sourceLinked="1"/>
        <c:majorTickMark val="none"/>
        <c:minorTickMark val="none"/>
        <c:tickLblPos val="none"/>
        <c:crossAx val="150178432"/>
        <c:crosses val="autoZero"/>
        <c:auto val="1"/>
        <c:lblOffset val="100"/>
        <c:baseTimeUnit val="years"/>
      </c:dateAx>
      <c:valAx>
        <c:axId val="1501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F6-4D0C-92C9-B442B642453A}"/>
            </c:ext>
          </c:extLst>
        </c:ser>
        <c:dLbls>
          <c:showLegendKey val="0"/>
          <c:showVal val="0"/>
          <c:showCatName val="0"/>
          <c:showSerName val="0"/>
          <c:showPercent val="0"/>
          <c:showBubbleSize val="0"/>
        </c:dLbls>
        <c:gapWidth val="150"/>
        <c:axId val="150681472"/>
        <c:axId val="150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c:ext xmlns:c16="http://schemas.microsoft.com/office/drawing/2014/chart" uri="{C3380CC4-5D6E-409C-BE32-E72D297353CC}">
              <c16:uniqueId val="{00000001-2FF6-4D0C-92C9-B442B642453A}"/>
            </c:ext>
          </c:extLst>
        </c:ser>
        <c:dLbls>
          <c:showLegendKey val="0"/>
          <c:showVal val="0"/>
          <c:showCatName val="0"/>
          <c:showSerName val="0"/>
          <c:showPercent val="0"/>
          <c:showBubbleSize val="0"/>
        </c:dLbls>
        <c:marker val="1"/>
        <c:smooth val="0"/>
        <c:axId val="150681472"/>
        <c:axId val="150683648"/>
      </c:lineChart>
      <c:dateAx>
        <c:axId val="150681472"/>
        <c:scaling>
          <c:orientation val="minMax"/>
        </c:scaling>
        <c:delete val="1"/>
        <c:axPos val="b"/>
        <c:numFmt formatCode="ge" sourceLinked="1"/>
        <c:majorTickMark val="none"/>
        <c:minorTickMark val="none"/>
        <c:tickLblPos val="none"/>
        <c:crossAx val="150683648"/>
        <c:crosses val="autoZero"/>
        <c:auto val="1"/>
        <c:lblOffset val="100"/>
        <c:baseTimeUnit val="years"/>
      </c:dateAx>
      <c:valAx>
        <c:axId val="150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c:v>
                </c:pt>
                <c:pt idx="1">
                  <c:v>84.42</c:v>
                </c:pt>
                <c:pt idx="2">
                  <c:v>84.69</c:v>
                </c:pt>
                <c:pt idx="3">
                  <c:v>85.34</c:v>
                </c:pt>
                <c:pt idx="4">
                  <c:v>86.43</c:v>
                </c:pt>
              </c:numCache>
            </c:numRef>
          </c:val>
          <c:extLst>
            <c:ext xmlns:c16="http://schemas.microsoft.com/office/drawing/2014/chart" uri="{C3380CC4-5D6E-409C-BE32-E72D297353CC}">
              <c16:uniqueId val="{00000000-2631-4C6D-9642-E0506A606787}"/>
            </c:ext>
          </c:extLst>
        </c:ser>
        <c:dLbls>
          <c:showLegendKey val="0"/>
          <c:showVal val="0"/>
          <c:showCatName val="0"/>
          <c:showSerName val="0"/>
          <c:showPercent val="0"/>
          <c:showBubbleSize val="0"/>
        </c:dLbls>
        <c:gapWidth val="150"/>
        <c:axId val="150775296"/>
        <c:axId val="150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c:ext xmlns:c16="http://schemas.microsoft.com/office/drawing/2014/chart" uri="{C3380CC4-5D6E-409C-BE32-E72D297353CC}">
              <c16:uniqueId val="{00000001-2631-4C6D-9642-E0506A606787}"/>
            </c:ext>
          </c:extLst>
        </c:ser>
        <c:dLbls>
          <c:showLegendKey val="0"/>
          <c:showVal val="0"/>
          <c:showCatName val="0"/>
          <c:showSerName val="0"/>
          <c:showPercent val="0"/>
          <c:showBubbleSize val="0"/>
        </c:dLbls>
        <c:marker val="1"/>
        <c:smooth val="0"/>
        <c:axId val="150775296"/>
        <c:axId val="150777216"/>
      </c:lineChart>
      <c:dateAx>
        <c:axId val="150775296"/>
        <c:scaling>
          <c:orientation val="minMax"/>
        </c:scaling>
        <c:delete val="1"/>
        <c:axPos val="b"/>
        <c:numFmt formatCode="ge" sourceLinked="1"/>
        <c:majorTickMark val="none"/>
        <c:minorTickMark val="none"/>
        <c:tickLblPos val="none"/>
        <c:crossAx val="150777216"/>
        <c:crosses val="autoZero"/>
        <c:auto val="1"/>
        <c:lblOffset val="100"/>
        <c:baseTimeUnit val="years"/>
      </c:dateAx>
      <c:valAx>
        <c:axId val="150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113.45</c:v>
                </c:pt>
                <c:pt idx="1">
                  <c:v>130.91</c:v>
                </c:pt>
                <c:pt idx="2">
                  <c:v>142.91999999999999</c:v>
                </c:pt>
                <c:pt idx="3">
                  <c:v>127.85</c:v>
                </c:pt>
                <c:pt idx="4">
                  <c:v>137.08000000000001</c:v>
                </c:pt>
              </c:numCache>
            </c:numRef>
          </c:val>
          <c:extLst>
            <c:ext xmlns:c16="http://schemas.microsoft.com/office/drawing/2014/chart" uri="{C3380CC4-5D6E-409C-BE32-E72D297353CC}">
              <c16:uniqueId val="{00000000-7301-4590-95E4-945A24688781}"/>
            </c:ext>
          </c:extLst>
        </c:ser>
        <c:dLbls>
          <c:showLegendKey val="0"/>
          <c:showVal val="0"/>
          <c:showCatName val="0"/>
          <c:showSerName val="0"/>
          <c:showPercent val="0"/>
          <c:showBubbleSize val="0"/>
        </c:dLbls>
        <c:gapWidth val="150"/>
        <c:axId val="150200704"/>
        <c:axId val="1502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extLst>
            <c:ext xmlns:c16="http://schemas.microsoft.com/office/drawing/2014/chart" uri="{C3380CC4-5D6E-409C-BE32-E72D297353CC}">
              <c16:uniqueId val="{00000001-7301-4590-95E4-945A24688781}"/>
            </c:ext>
          </c:extLst>
        </c:ser>
        <c:dLbls>
          <c:showLegendKey val="0"/>
          <c:showVal val="0"/>
          <c:showCatName val="0"/>
          <c:showSerName val="0"/>
          <c:showPercent val="0"/>
          <c:showBubbleSize val="0"/>
        </c:dLbls>
        <c:marker val="1"/>
        <c:smooth val="0"/>
        <c:axId val="150200704"/>
        <c:axId val="150202624"/>
      </c:lineChart>
      <c:dateAx>
        <c:axId val="150200704"/>
        <c:scaling>
          <c:orientation val="minMax"/>
        </c:scaling>
        <c:delete val="1"/>
        <c:axPos val="b"/>
        <c:numFmt formatCode="ge" sourceLinked="1"/>
        <c:majorTickMark val="none"/>
        <c:minorTickMark val="none"/>
        <c:tickLblPos val="none"/>
        <c:crossAx val="150202624"/>
        <c:crosses val="autoZero"/>
        <c:auto val="1"/>
        <c:lblOffset val="100"/>
        <c:baseTimeUnit val="years"/>
      </c:dateAx>
      <c:valAx>
        <c:axId val="1502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8.08</c:v>
                </c:pt>
                <c:pt idx="1">
                  <c:v>9.4</c:v>
                </c:pt>
                <c:pt idx="2">
                  <c:v>10.72</c:v>
                </c:pt>
                <c:pt idx="3">
                  <c:v>29.29</c:v>
                </c:pt>
                <c:pt idx="4">
                  <c:v>31.45</c:v>
                </c:pt>
              </c:numCache>
            </c:numRef>
          </c:val>
          <c:extLst>
            <c:ext xmlns:c16="http://schemas.microsoft.com/office/drawing/2014/chart" uri="{C3380CC4-5D6E-409C-BE32-E72D297353CC}">
              <c16:uniqueId val="{00000000-4C28-4CD8-A877-6275761DCBB0}"/>
            </c:ext>
          </c:extLst>
        </c:ser>
        <c:dLbls>
          <c:showLegendKey val="0"/>
          <c:showVal val="0"/>
          <c:showCatName val="0"/>
          <c:showSerName val="0"/>
          <c:showPercent val="0"/>
          <c:showBubbleSize val="0"/>
        </c:dLbls>
        <c:gapWidth val="150"/>
        <c:axId val="150376448"/>
        <c:axId val="150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extLst>
            <c:ext xmlns:c16="http://schemas.microsoft.com/office/drawing/2014/chart" uri="{C3380CC4-5D6E-409C-BE32-E72D297353CC}">
              <c16:uniqueId val="{00000001-4C28-4CD8-A877-6275761DCBB0}"/>
            </c:ext>
          </c:extLst>
        </c:ser>
        <c:dLbls>
          <c:showLegendKey val="0"/>
          <c:showVal val="0"/>
          <c:showCatName val="0"/>
          <c:showSerName val="0"/>
          <c:showPercent val="0"/>
          <c:showBubbleSize val="0"/>
        </c:dLbls>
        <c:marker val="1"/>
        <c:smooth val="0"/>
        <c:axId val="150376448"/>
        <c:axId val="150378368"/>
      </c:lineChart>
      <c:dateAx>
        <c:axId val="150376448"/>
        <c:scaling>
          <c:orientation val="minMax"/>
        </c:scaling>
        <c:delete val="1"/>
        <c:axPos val="b"/>
        <c:numFmt formatCode="ge" sourceLinked="1"/>
        <c:majorTickMark val="none"/>
        <c:minorTickMark val="none"/>
        <c:tickLblPos val="none"/>
        <c:crossAx val="150378368"/>
        <c:crosses val="autoZero"/>
        <c:auto val="1"/>
        <c:lblOffset val="100"/>
        <c:baseTimeUnit val="years"/>
      </c:dateAx>
      <c:valAx>
        <c:axId val="150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0E-426F-8337-97F4ED04E1B7}"/>
            </c:ext>
          </c:extLst>
        </c:ser>
        <c:dLbls>
          <c:showLegendKey val="0"/>
          <c:showVal val="0"/>
          <c:showCatName val="0"/>
          <c:showSerName val="0"/>
          <c:showPercent val="0"/>
          <c:showBubbleSize val="0"/>
        </c:dLbls>
        <c:gapWidth val="150"/>
        <c:axId val="150400384"/>
        <c:axId val="1504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extLst>
            <c:ext xmlns:c16="http://schemas.microsoft.com/office/drawing/2014/chart" uri="{C3380CC4-5D6E-409C-BE32-E72D297353CC}">
              <c16:uniqueId val="{00000001-880E-426F-8337-97F4ED04E1B7}"/>
            </c:ext>
          </c:extLst>
        </c:ser>
        <c:dLbls>
          <c:showLegendKey val="0"/>
          <c:showVal val="0"/>
          <c:showCatName val="0"/>
          <c:showSerName val="0"/>
          <c:showPercent val="0"/>
          <c:showBubbleSize val="0"/>
        </c:dLbls>
        <c:marker val="1"/>
        <c:smooth val="0"/>
        <c:axId val="150400384"/>
        <c:axId val="150402560"/>
      </c:lineChart>
      <c:dateAx>
        <c:axId val="150400384"/>
        <c:scaling>
          <c:orientation val="minMax"/>
        </c:scaling>
        <c:delete val="1"/>
        <c:axPos val="b"/>
        <c:numFmt formatCode="ge" sourceLinked="1"/>
        <c:majorTickMark val="none"/>
        <c:minorTickMark val="none"/>
        <c:tickLblPos val="none"/>
        <c:crossAx val="150402560"/>
        <c:crosses val="autoZero"/>
        <c:auto val="1"/>
        <c:lblOffset val="100"/>
        <c:baseTimeUnit val="years"/>
      </c:dateAx>
      <c:valAx>
        <c:axId val="150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830.06</c:v>
                </c:pt>
                <c:pt idx="1">
                  <c:v>749.9</c:v>
                </c:pt>
                <c:pt idx="2">
                  <c:v>672.85</c:v>
                </c:pt>
                <c:pt idx="3">
                  <c:v>64.05</c:v>
                </c:pt>
                <c:pt idx="4" formatCode="#,##0.00;&quot;△&quot;#,##0.00">
                  <c:v>0</c:v>
                </c:pt>
              </c:numCache>
            </c:numRef>
          </c:val>
          <c:extLst>
            <c:ext xmlns:c16="http://schemas.microsoft.com/office/drawing/2014/chart" uri="{C3380CC4-5D6E-409C-BE32-E72D297353CC}">
              <c16:uniqueId val="{00000000-9DC0-4795-9081-2E45E1C1C3C2}"/>
            </c:ext>
          </c:extLst>
        </c:ser>
        <c:dLbls>
          <c:showLegendKey val="0"/>
          <c:showVal val="0"/>
          <c:showCatName val="0"/>
          <c:showSerName val="0"/>
          <c:showPercent val="0"/>
          <c:showBubbleSize val="0"/>
        </c:dLbls>
        <c:gapWidth val="150"/>
        <c:axId val="150416768"/>
        <c:axId val="150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extLst>
            <c:ext xmlns:c16="http://schemas.microsoft.com/office/drawing/2014/chart" uri="{C3380CC4-5D6E-409C-BE32-E72D297353CC}">
              <c16:uniqueId val="{00000001-9DC0-4795-9081-2E45E1C1C3C2}"/>
            </c:ext>
          </c:extLst>
        </c:ser>
        <c:dLbls>
          <c:showLegendKey val="0"/>
          <c:showVal val="0"/>
          <c:showCatName val="0"/>
          <c:showSerName val="0"/>
          <c:showPercent val="0"/>
          <c:showBubbleSize val="0"/>
        </c:dLbls>
        <c:marker val="1"/>
        <c:smooth val="0"/>
        <c:axId val="150416768"/>
        <c:axId val="150443520"/>
      </c:lineChart>
      <c:dateAx>
        <c:axId val="150416768"/>
        <c:scaling>
          <c:orientation val="minMax"/>
        </c:scaling>
        <c:delete val="1"/>
        <c:axPos val="b"/>
        <c:numFmt formatCode="ge" sourceLinked="1"/>
        <c:majorTickMark val="none"/>
        <c:minorTickMark val="none"/>
        <c:tickLblPos val="none"/>
        <c:crossAx val="150443520"/>
        <c:crosses val="autoZero"/>
        <c:auto val="1"/>
        <c:lblOffset val="100"/>
        <c:baseTimeUnit val="years"/>
      </c:dateAx>
      <c:valAx>
        <c:axId val="150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22.15</c:v>
                </c:pt>
                <c:pt idx="1">
                  <c:v>26.01</c:v>
                </c:pt>
                <c:pt idx="2">
                  <c:v>855</c:v>
                </c:pt>
                <c:pt idx="3">
                  <c:v>35.4</c:v>
                </c:pt>
                <c:pt idx="4">
                  <c:v>65.13</c:v>
                </c:pt>
              </c:numCache>
            </c:numRef>
          </c:val>
          <c:extLst>
            <c:ext xmlns:c16="http://schemas.microsoft.com/office/drawing/2014/chart" uri="{C3380CC4-5D6E-409C-BE32-E72D297353CC}">
              <c16:uniqueId val="{00000000-A344-4EE9-9B1D-883308501767}"/>
            </c:ext>
          </c:extLst>
        </c:ser>
        <c:dLbls>
          <c:showLegendKey val="0"/>
          <c:showVal val="0"/>
          <c:showCatName val="0"/>
          <c:showSerName val="0"/>
          <c:showPercent val="0"/>
          <c:showBubbleSize val="0"/>
        </c:dLbls>
        <c:gapWidth val="150"/>
        <c:axId val="150469632"/>
        <c:axId val="1504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extLst>
            <c:ext xmlns:c16="http://schemas.microsoft.com/office/drawing/2014/chart" uri="{C3380CC4-5D6E-409C-BE32-E72D297353CC}">
              <c16:uniqueId val="{00000001-A344-4EE9-9B1D-883308501767}"/>
            </c:ext>
          </c:extLst>
        </c:ser>
        <c:dLbls>
          <c:showLegendKey val="0"/>
          <c:showVal val="0"/>
          <c:showCatName val="0"/>
          <c:showSerName val="0"/>
          <c:showPercent val="0"/>
          <c:showBubbleSize val="0"/>
        </c:dLbls>
        <c:marker val="1"/>
        <c:smooth val="0"/>
        <c:axId val="150469632"/>
        <c:axId val="150475904"/>
      </c:lineChart>
      <c:dateAx>
        <c:axId val="150469632"/>
        <c:scaling>
          <c:orientation val="minMax"/>
        </c:scaling>
        <c:delete val="1"/>
        <c:axPos val="b"/>
        <c:numFmt formatCode="ge" sourceLinked="1"/>
        <c:majorTickMark val="none"/>
        <c:minorTickMark val="none"/>
        <c:tickLblPos val="none"/>
        <c:crossAx val="150475904"/>
        <c:crosses val="autoZero"/>
        <c:auto val="1"/>
        <c:lblOffset val="100"/>
        <c:baseTimeUnit val="years"/>
      </c:dateAx>
      <c:valAx>
        <c:axId val="1504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2246.37</c:v>
                </c:pt>
                <c:pt idx="1">
                  <c:v>2112.9299999999998</c:v>
                </c:pt>
                <c:pt idx="2">
                  <c:v>1666.98</c:v>
                </c:pt>
                <c:pt idx="3">
                  <c:v>1572.89</c:v>
                </c:pt>
                <c:pt idx="4">
                  <c:v>2121.88</c:v>
                </c:pt>
              </c:numCache>
            </c:numRef>
          </c:val>
          <c:extLst>
            <c:ext xmlns:c16="http://schemas.microsoft.com/office/drawing/2014/chart" uri="{C3380CC4-5D6E-409C-BE32-E72D297353CC}">
              <c16:uniqueId val="{00000000-B78F-4A39-8DE2-FDDE0F636912}"/>
            </c:ext>
          </c:extLst>
        </c:ser>
        <c:dLbls>
          <c:showLegendKey val="0"/>
          <c:showVal val="0"/>
          <c:showCatName val="0"/>
          <c:showSerName val="0"/>
          <c:showPercent val="0"/>
          <c:showBubbleSize val="0"/>
        </c:dLbls>
        <c:gapWidth val="150"/>
        <c:axId val="150502016"/>
        <c:axId val="1505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c:ext xmlns:c16="http://schemas.microsoft.com/office/drawing/2014/chart" uri="{C3380CC4-5D6E-409C-BE32-E72D297353CC}">
              <c16:uniqueId val="{00000001-B78F-4A39-8DE2-FDDE0F636912}"/>
            </c:ext>
          </c:extLst>
        </c:ser>
        <c:dLbls>
          <c:showLegendKey val="0"/>
          <c:showVal val="0"/>
          <c:showCatName val="0"/>
          <c:showSerName val="0"/>
          <c:showPercent val="0"/>
          <c:showBubbleSize val="0"/>
        </c:dLbls>
        <c:marker val="1"/>
        <c:smooth val="0"/>
        <c:axId val="150502016"/>
        <c:axId val="150512384"/>
      </c:lineChart>
      <c:dateAx>
        <c:axId val="150502016"/>
        <c:scaling>
          <c:orientation val="minMax"/>
        </c:scaling>
        <c:delete val="1"/>
        <c:axPos val="b"/>
        <c:numFmt formatCode="ge" sourceLinked="1"/>
        <c:majorTickMark val="none"/>
        <c:minorTickMark val="none"/>
        <c:tickLblPos val="none"/>
        <c:crossAx val="150512384"/>
        <c:crosses val="autoZero"/>
        <c:auto val="1"/>
        <c:lblOffset val="100"/>
        <c:baseTimeUnit val="years"/>
      </c:dateAx>
      <c:valAx>
        <c:axId val="1505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87.87</c:v>
                </c:pt>
                <c:pt idx="1">
                  <c:v>86.5</c:v>
                </c:pt>
                <c:pt idx="2">
                  <c:v>82.35</c:v>
                </c:pt>
                <c:pt idx="3">
                  <c:v>82.22</c:v>
                </c:pt>
                <c:pt idx="4">
                  <c:v>79.47</c:v>
                </c:pt>
              </c:numCache>
            </c:numRef>
          </c:val>
          <c:extLst>
            <c:ext xmlns:c16="http://schemas.microsoft.com/office/drawing/2014/chart" uri="{C3380CC4-5D6E-409C-BE32-E72D297353CC}">
              <c16:uniqueId val="{00000000-1D75-48E0-8776-1EEE217DA2AA}"/>
            </c:ext>
          </c:extLst>
        </c:ser>
        <c:dLbls>
          <c:showLegendKey val="0"/>
          <c:showVal val="0"/>
          <c:showCatName val="0"/>
          <c:showSerName val="0"/>
          <c:showPercent val="0"/>
          <c:showBubbleSize val="0"/>
        </c:dLbls>
        <c:gapWidth val="150"/>
        <c:axId val="150550784"/>
        <c:axId val="15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c:ext xmlns:c16="http://schemas.microsoft.com/office/drawing/2014/chart" uri="{C3380CC4-5D6E-409C-BE32-E72D297353CC}">
              <c16:uniqueId val="{00000001-1D75-48E0-8776-1EEE217DA2AA}"/>
            </c:ext>
          </c:extLst>
        </c:ser>
        <c:dLbls>
          <c:showLegendKey val="0"/>
          <c:showVal val="0"/>
          <c:showCatName val="0"/>
          <c:showSerName val="0"/>
          <c:showPercent val="0"/>
          <c:showBubbleSize val="0"/>
        </c:dLbls>
        <c:marker val="1"/>
        <c:smooth val="0"/>
        <c:axId val="150550784"/>
        <c:axId val="150552960"/>
      </c:lineChart>
      <c:dateAx>
        <c:axId val="150550784"/>
        <c:scaling>
          <c:orientation val="minMax"/>
        </c:scaling>
        <c:delete val="1"/>
        <c:axPos val="b"/>
        <c:numFmt formatCode="ge" sourceLinked="1"/>
        <c:majorTickMark val="none"/>
        <c:minorTickMark val="none"/>
        <c:tickLblPos val="none"/>
        <c:crossAx val="150552960"/>
        <c:crosses val="autoZero"/>
        <c:auto val="1"/>
        <c:lblOffset val="100"/>
        <c:baseTimeUnit val="years"/>
      </c:dateAx>
      <c:valAx>
        <c:axId val="15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226.07</c:v>
                </c:pt>
                <c:pt idx="1">
                  <c:v>229.76</c:v>
                </c:pt>
                <c:pt idx="2">
                  <c:v>241.7</c:v>
                </c:pt>
                <c:pt idx="3">
                  <c:v>241.58</c:v>
                </c:pt>
                <c:pt idx="4">
                  <c:v>250.47</c:v>
                </c:pt>
              </c:numCache>
            </c:numRef>
          </c:val>
          <c:extLst>
            <c:ext xmlns:c16="http://schemas.microsoft.com/office/drawing/2014/chart" uri="{C3380CC4-5D6E-409C-BE32-E72D297353CC}">
              <c16:uniqueId val="{00000000-B034-4FFA-8D14-2EED1E98D8FE}"/>
            </c:ext>
          </c:extLst>
        </c:ser>
        <c:dLbls>
          <c:showLegendKey val="0"/>
          <c:showVal val="0"/>
          <c:showCatName val="0"/>
          <c:showSerName val="0"/>
          <c:showPercent val="0"/>
          <c:showBubbleSize val="0"/>
        </c:dLbls>
        <c:gapWidth val="150"/>
        <c:axId val="150567168"/>
        <c:axId val="150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c:ext xmlns:c16="http://schemas.microsoft.com/office/drawing/2014/chart" uri="{C3380CC4-5D6E-409C-BE32-E72D297353CC}">
              <c16:uniqueId val="{00000001-B034-4FFA-8D14-2EED1E98D8FE}"/>
            </c:ext>
          </c:extLst>
        </c:ser>
        <c:dLbls>
          <c:showLegendKey val="0"/>
          <c:showVal val="0"/>
          <c:showCatName val="0"/>
          <c:showSerName val="0"/>
          <c:showPercent val="0"/>
          <c:showBubbleSize val="0"/>
        </c:dLbls>
        <c:marker val="1"/>
        <c:smooth val="0"/>
        <c:axId val="150567168"/>
        <c:axId val="150593920"/>
      </c:lineChart>
      <c:dateAx>
        <c:axId val="150567168"/>
        <c:scaling>
          <c:orientation val="minMax"/>
        </c:scaling>
        <c:delete val="1"/>
        <c:axPos val="b"/>
        <c:numFmt formatCode="ge" sourceLinked="1"/>
        <c:majorTickMark val="none"/>
        <c:minorTickMark val="none"/>
        <c:tickLblPos val="none"/>
        <c:crossAx val="150593920"/>
        <c:crosses val="autoZero"/>
        <c:auto val="1"/>
        <c:lblOffset val="100"/>
        <c:baseTimeUnit val="years"/>
      </c:dateAx>
      <c:valAx>
        <c:axId val="150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K1" zoomScale="66" zoomScaleNormal="66"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青森県　田舎館村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8117</v>
      </c>
      <c r="AM8" s="64"/>
      <c r="AN8" s="64"/>
      <c r="AO8" s="64"/>
      <c r="AP8" s="64"/>
      <c r="AQ8" s="64"/>
      <c r="AR8" s="64"/>
      <c r="AS8" s="64"/>
      <c r="AT8" s="63">
        <f>データ!S6</f>
        <v>22.35</v>
      </c>
      <c r="AU8" s="63"/>
      <c r="AV8" s="63"/>
      <c r="AW8" s="63"/>
      <c r="AX8" s="63"/>
      <c r="AY8" s="63"/>
      <c r="AZ8" s="63"/>
      <c r="BA8" s="63"/>
      <c r="BB8" s="63">
        <f>データ!T6</f>
        <v>363.18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37.090000000000003</v>
      </c>
      <c r="J10" s="63"/>
      <c r="K10" s="63"/>
      <c r="L10" s="63"/>
      <c r="M10" s="63"/>
      <c r="N10" s="63"/>
      <c r="O10" s="63"/>
      <c r="P10" s="63">
        <f>データ!O6</f>
        <v>87.79</v>
      </c>
      <c r="Q10" s="63"/>
      <c r="R10" s="63"/>
      <c r="S10" s="63"/>
      <c r="T10" s="63"/>
      <c r="U10" s="63"/>
      <c r="V10" s="63"/>
      <c r="W10" s="63">
        <f>データ!P6</f>
        <v>83.93</v>
      </c>
      <c r="X10" s="63"/>
      <c r="Y10" s="63"/>
      <c r="Z10" s="63"/>
      <c r="AA10" s="63"/>
      <c r="AB10" s="63"/>
      <c r="AC10" s="63"/>
      <c r="AD10" s="64">
        <f>データ!Q6</f>
        <v>3964</v>
      </c>
      <c r="AE10" s="64"/>
      <c r="AF10" s="64"/>
      <c r="AG10" s="64"/>
      <c r="AH10" s="64"/>
      <c r="AI10" s="64"/>
      <c r="AJ10" s="64"/>
      <c r="AK10" s="2"/>
      <c r="AL10" s="64">
        <f>データ!U6</f>
        <v>7072</v>
      </c>
      <c r="AM10" s="64"/>
      <c r="AN10" s="64"/>
      <c r="AO10" s="64"/>
      <c r="AP10" s="64"/>
      <c r="AQ10" s="64"/>
      <c r="AR10" s="64"/>
      <c r="AS10" s="64"/>
      <c r="AT10" s="63">
        <f>データ!V6</f>
        <v>2.78</v>
      </c>
      <c r="AU10" s="63"/>
      <c r="AV10" s="63"/>
      <c r="AW10" s="63"/>
      <c r="AX10" s="63"/>
      <c r="AY10" s="63"/>
      <c r="AZ10" s="63"/>
      <c r="BA10" s="63"/>
      <c r="BB10" s="63">
        <f>データ!W6</f>
        <v>2543.88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15">
      <c r="A6" s="26" t="s">
        <v>94</v>
      </c>
      <c r="B6" s="31">
        <f>B7</f>
        <v>2015</v>
      </c>
      <c r="C6" s="31">
        <f t="shared" ref="C6:W6" si="3">C7</f>
        <v>23671</v>
      </c>
      <c r="D6" s="31">
        <f t="shared" si="3"/>
        <v>46</v>
      </c>
      <c r="E6" s="31">
        <f t="shared" si="3"/>
        <v>17</v>
      </c>
      <c r="F6" s="31">
        <f t="shared" si="3"/>
        <v>1</v>
      </c>
      <c r="G6" s="31">
        <f t="shared" si="3"/>
        <v>0</v>
      </c>
      <c r="H6" s="31" t="str">
        <f t="shared" si="3"/>
        <v>青森県　田舎館村</v>
      </c>
      <c r="I6" s="31" t="str">
        <f t="shared" si="3"/>
        <v>法適用</v>
      </c>
      <c r="J6" s="31" t="str">
        <f t="shared" si="3"/>
        <v>下水道事業</v>
      </c>
      <c r="K6" s="31" t="str">
        <f t="shared" si="3"/>
        <v>公共下水道</v>
      </c>
      <c r="L6" s="31" t="str">
        <f t="shared" si="3"/>
        <v>Cc2</v>
      </c>
      <c r="M6" s="32" t="str">
        <f t="shared" si="3"/>
        <v>-</v>
      </c>
      <c r="N6" s="32">
        <f t="shared" si="3"/>
        <v>37.090000000000003</v>
      </c>
      <c r="O6" s="32">
        <f t="shared" si="3"/>
        <v>87.79</v>
      </c>
      <c r="P6" s="32">
        <f t="shared" si="3"/>
        <v>83.93</v>
      </c>
      <c r="Q6" s="32">
        <f t="shared" si="3"/>
        <v>3964</v>
      </c>
      <c r="R6" s="32">
        <f t="shared" si="3"/>
        <v>8117</v>
      </c>
      <c r="S6" s="32">
        <f t="shared" si="3"/>
        <v>22.35</v>
      </c>
      <c r="T6" s="32">
        <f t="shared" si="3"/>
        <v>363.18</v>
      </c>
      <c r="U6" s="32">
        <f t="shared" si="3"/>
        <v>7072</v>
      </c>
      <c r="V6" s="32">
        <f t="shared" si="3"/>
        <v>2.78</v>
      </c>
      <c r="W6" s="32">
        <f t="shared" si="3"/>
        <v>2543.88</v>
      </c>
      <c r="X6" s="33">
        <f>IF(X7="",NA(),X7)</f>
        <v>113.45</v>
      </c>
      <c r="Y6" s="33">
        <f t="shared" ref="Y6:AG6" si="4">IF(Y7="",NA(),Y7)</f>
        <v>130.91</v>
      </c>
      <c r="Z6" s="33">
        <f t="shared" si="4"/>
        <v>142.91999999999999</v>
      </c>
      <c r="AA6" s="33">
        <f t="shared" si="4"/>
        <v>127.85</v>
      </c>
      <c r="AB6" s="33">
        <f t="shared" si="4"/>
        <v>137.08000000000001</v>
      </c>
      <c r="AC6" s="33">
        <f t="shared" si="4"/>
        <v>101.09</v>
      </c>
      <c r="AD6" s="33">
        <f t="shared" si="4"/>
        <v>102.83</v>
      </c>
      <c r="AE6" s="33">
        <f t="shared" si="4"/>
        <v>102.73</v>
      </c>
      <c r="AF6" s="33">
        <f t="shared" si="4"/>
        <v>108.56</v>
      </c>
      <c r="AG6" s="33">
        <f t="shared" si="4"/>
        <v>109.12</v>
      </c>
      <c r="AH6" s="32" t="str">
        <f>IF(AH7="","",IF(AH7="-","【-】","【"&amp;SUBSTITUTE(TEXT(AH7,"#,##0.00"),"-","△")&amp;"】"))</f>
        <v>【108.23】</v>
      </c>
      <c r="AI6" s="33">
        <f>IF(AI7="",NA(),AI7)</f>
        <v>830.06</v>
      </c>
      <c r="AJ6" s="33">
        <f t="shared" ref="AJ6:AR6" si="5">IF(AJ7="",NA(),AJ7)</f>
        <v>749.9</v>
      </c>
      <c r="AK6" s="33">
        <f t="shared" si="5"/>
        <v>672.85</v>
      </c>
      <c r="AL6" s="33">
        <f t="shared" si="5"/>
        <v>64.05</v>
      </c>
      <c r="AM6" s="32">
        <f t="shared" si="5"/>
        <v>0</v>
      </c>
      <c r="AN6" s="33">
        <f t="shared" si="5"/>
        <v>174.36</v>
      </c>
      <c r="AO6" s="33">
        <f t="shared" si="5"/>
        <v>146.78</v>
      </c>
      <c r="AP6" s="33">
        <f t="shared" si="5"/>
        <v>149.66</v>
      </c>
      <c r="AQ6" s="33">
        <f t="shared" si="5"/>
        <v>100.32</v>
      </c>
      <c r="AR6" s="33">
        <f t="shared" si="5"/>
        <v>116.49</v>
      </c>
      <c r="AS6" s="32" t="str">
        <f>IF(AS7="","",IF(AS7="-","【-】","【"&amp;SUBSTITUTE(TEXT(AS7,"#,##0.00"),"-","△")&amp;"】"))</f>
        <v>【4.45】</v>
      </c>
      <c r="AT6" s="33">
        <f>IF(AT7="",NA(),AT7)</f>
        <v>22.15</v>
      </c>
      <c r="AU6" s="33">
        <f t="shared" ref="AU6:BC6" si="6">IF(AU7="",NA(),AU7)</f>
        <v>26.01</v>
      </c>
      <c r="AV6" s="33">
        <f t="shared" si="6"/>
        <v>855</v>
      </c>
      <c r="AW6" s="33">
        <f t="shared" si="6"/>
        <v>35.4</v>
      </c>
      <c r="AX6" s="33">
        <f t="shared" si="6"/>
        <v>65.13</v>
      </c>
      <c r="AY6" s="33">
        <f t="shared" si="6"/>
        <v>118.8</v>
      </c>
      <c r="AZ6" s="33">
        <f t="shared" si="6"/>
        <v>151.6</v>
      </c>
      <c r="BA6" s="33">
        <f t="shared" si="6"/>
        <v>246.4</v>
      </c>
      <c r="BB6" s="33">
        <f t="shared" si="6"/>
        <v>49.23</v>
      </c>
      <c r="BC6" s="33">
        <f t="shared" si="6"/>
        <v>44.37</v>
      </c>
      <c r="BD6" s="32" t="str">
        <f>IF(BD7="","",IF(BD7="-","【-】","【"&amp;SUBSTITUTE(TEXT(BD7,"#,##0.00"),"-","△")&amp;"】"))</f>
        <v>【57.41】</v>
      </c>
      <c r="BE6" s="33">
        <f>IF(BE7="",NA(),BE7)</f>
        <v>2246.37</v>
      </c>
      <c r="BF6" s="33">
        <f t="shared" ref="BF6:BN6" si="7">IF(BF7="",NA(),BF7)</f>
        <v>2112.9299999999998</v>
      </c>
      <c r="BG6" s="33">
        <f t="shared" si="7"/>
        <v>1666.98</v>
      </c>
      <c r="BH6" s="33">
        <f t="shared" si="7"/>
        <v>1572.89</v>
      </c>
      <c r="BI6" s="33">
        <f t="shared" si="7"/>
        <v>2121.88</v>
      </c>
      <c r="BJ6" s="33">
        <f t="shared" si="7"/>
        <v>1334.01</v>
      </c>
      <c r="BK6" s="33">
        <f t="shared" si="7"/>
        <v>1273.52</v>
      </c>
      <c r="BL6" s="33">
        <f t="shared" si="7"/>
        <v>1209.95</v>
      </c>
      <c r="BM6" s="33">
        <f t="shared" si="7"/>
        <v>1136.5</v>
      </c>
      <c r="BN6" s="33">
        <f t="shared" si="7"/>
        <v>1118.56</v>
      </c>
      <c r="BO6" s="32" t="str">
        <f>IF(BO7="","",IF(BO7="-","【-】","【"&amp;SUBSTITUTE(TEXT(BO7,"#,##0.00"),"-","△")&amp;"】"))</f>
        <v>【763.62】</v>
      </c>
      <c r="BP6" s="33">
        <f>IF(BP7="",NA(),BP7)</f>
        <v>87.87</v>
      </c>
      <c r="BQ6" s="33">
        <f t="shared" ref="BQ6:BY6" si="8">IF(BQ7="",NA(),BQ7)</f>
        <v>86.5</v>
      </c>
      <c r="BR6" s="33">
        <f t="shared" si="8"/>
        <v>82.35</v>
      </c>
      <c r="BS6" s="33">
        <f t="shared" si="8"/>
        <v>82.22</v>
      </c>
      <c r="BT6" s="33">
        <f t="shared" si="8"/>
        <v>79.47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226.07</v>
      </c>
      <c r="CB6" s="33">
        <f t="shared" ref="CB6:CJ6" si="9">IF(CB7="",NA(),CB7)</f>
        <v>229.76</v>
      </c>
      <c r="CC6" s="33">
        <f t="shared" si="9"/>
        <v>241.7</v>
      </c>
      <c r="CD6" s="33">
        <f t="shared" si="9"/>
        <v>241.58</v>
      </c>
      <c r="CE6" s="33">
        <f t="shared" si="9"/>
        <v>250.47</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83.9</v>
      </c>
      <c r="CX6" s="33">
        <f t="shared" ref="CX6:DF6" si="11">IF(CX7="",NA(),CX7)</f>
        <v>84.42</v>
      </c>
      <c r="CY6" s="33">
        <f t="shared" si="11"/>
        <v>84.69</v>
      </c>
      <c r="CZ6" s="33">
        <f t="shared" si="11"/>
        <v>85.34</v>
      </c>
      <c r="DA6" s="33">
        <f t="shared" si="11"/>
        <v>86.43</v>
      </c>
      <c r="DB6" s="33">
        <f t="shared" si="11"/>
        <v>83.76</v>
      </c>
      <c r="DC6" s="33">
        <f t="shared" si="11"/>
        <v>84.12</v>
      </c>
      <c r="DD6" s="33">
        <f t="shared" si="11"/>
        <v>84.41</v>
      </c>
      <c r="DE6" s="33">
        <f t="shared" si="11"/>
        <v>84.2</v>
      </c>
      <c r="DF6" s="33">
        <f t="shared" si="11"/>
        <v>83.8</v>
      </c>
      <c r="DG6" s="32" t="str">
        <f>IF(DG7="","",IF(DG7="-","【-】","【"&amp;SUBSTITUTE(TEXT(DG7,"#,##0.00"),"-","△")&amp;"】"))</f>
        <v>【94.73】</v>
      </c>
      <c r="DH6" s="33">
        <f>IF(DH7="",NA(),DH7)</f>
        <v>8.08</v>
      </c>
      <c r="DI6" s="33">
        <f t="shared" ref="DI6:DQ6" si="12">IF(DI7="",NA(),DI7)</f>
        <v>9.4</v>
      </c>
      <c r="DJ6" s="33">
        <f t="shared" si="12"/>
        <v>10.72</v>
      </c>
      <c r="DK6" s="33">
        <f t="shared" si="12"/>
        <v>29.29</v>
      </c>
      <c r="DL6" s="33">
        <f t="shared" si="12"/>
        <v>31.45</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x14ac:dyDescent="0.15">
      <c r="A7" s="26"/>
      <c r="B7" s="35">
        <v>2015</v>
      </c>
      <c r="C7" s="35">
        <v>23671</v>
      </c>
      <c r="D7" s="35">
        <v>46</v>
      </c>
      <c r="E7" s="35">
        <v>17</v>
      </c>
      <c r="F7" s="35">
        <v>1</v>
      </c>
      <c r="G7" s="35">
        <v>0</v>
      </c>
      <c r="H7" s="35" t="s">
        <v>95</v>
      </c>
      <c r="I7" s="35" t="s">
        <v>96</v>
      </c>
      <c r="J7" s="35" t="s">
        <v>97</v>
      </c>
      <c r="K7" s="35" t="s">
        <v>98</v>
      </c>
      <c r="L7" s="35" t="s">
        <v>99</v>
      </c>
      <c r="M7" s="36" t="s">
        <v>100</v>
      </c>
      <c r="N7" s="36">
        <v>37.090000000000003</v>
      </c>
      <c r="O7" s="36">
        <v>87.79</v>
      </c>
      <c r="P7" s="36">
        <v>83.93</v>
      </c>
      <c r="Q7" s="36">
        <v>3964</v>
      </c>
      <c r="R7" s="36">
        <v>8117</v>
      </c>
      <c r="S7" s="36">
        <v>22.35</v>
      </c>
      <c r="T7" s="36">
        <v>363.18</v>
      </c>
      <c r="U7" s="36">
        <v>7072</v>
      </c>
      <c r="V7" s="36">
        <v>2.78</v>
      </c>
      <c r="W7" s="36">
        <v>2543.88</v>
      </c>
      <c r="X7" s="36">
        <v>113.45</v>
      </c>
      <c r="Y7" s="36">
        <v>130.91</v>
      </c>
      <c r="Z7" s="36">
        <v>142.91999999999999</v>
      </c>
      <c r="AA7" s="36">
        <v>127.85</v>
      </c>
      <c r="AB7" s="36">
        <v>137.08000000000001</v>
      </c>
      <c r="AC7" s="36">
        <v>101.09</v>
      </c>
      <c r="AD7" s="36">
        <v>102.83</v>
      </c>
      <c r="AE7" s="36">
        <v>102.73</v>
      </c>
      <c r="AF7" s="36">
        <v>108.56</v>
      </c>
      <c r="AG7" s="36">
        <v>109.12</v>
      </c>
      <c r="AH7" s="36">
        <v>108.23</v>
      </c>
      <c r="AI7" s="36">
        <v>830.06</v>
      </c>
      <c r="AJ7" s="36">
        <v>749.9</v>
      </c>
      <c r="AK7" s="36">
        <v>672.85</v>
      </c>
      <c r="AL7" s="36">
        <v>64.05</v>
      </c>
      <c r="AM7" s="36">
        <v>0</v>
      </c>
      <c r="AN7" s="36">
        <v>174.36</v>
      </c>
      <c r="AO7" s="36">
        <v>146.78</v>
      </c>
      <c r="AP7" s="36">
        <v>149.66</v>
      </c>
      <c r="AQ7" s="36">
        <v>100.32</v>
      </c>
      <c r="AR7" s="36">
        <v>116.49</v>
      </c>
      <c r="AS7" s="36">
        <v>4.45</v>
      </c>
      <c r="AT7" s="36">
        <v>22.15</v>
      </c>
      <c r="AU7" s="36">
        <v>26.01</v>
      </c>
      <c r="AV7" s="36">
        <v>855</v>
      </c>
      <c r="AW7" s="36">
        <v>35.4</v>
      </c>
      <c r="AX7" s="36">
        <v>65.13</v>
      </c>
      <c r="AY7" s="36">
        <v>118.8</v>
      </c>
      <c r="AZ7" s="36">
        <v>151.6</v>
      </c>
      <c r="BA7" s="36">
        <v>246.4</v>
      </c>
      <c r="BB7" s="36">
        <v>49.23</v>
      </c>
      <c r="BC7" s="36">
        <v>44.37</v>
      </c>
      <c r="BD7" s="36">
        <v>57.41</v>
      </c>
      <c r="BE7" s="36">
        <v>2246.37</v>
      </c>
      <c r="BF7" s="36">
        <v>2112.9299999999998</v>
      </c>
      <c r="BG7" s="36">
        <v>1666.98</v>
      </c>
      <c r="BH7" s="36">
        <v>1572.89</v>
      </c>
      <c r="BI7" s="36">
        <v>2121.88</v>
      </c>
      <c r="BJ7" s="36">
        <v>1334.01</v>
      </c>
      <c r="BK7" s="36">
        <v>1273.52</v>
      </c>
      <c r="BL7" s="36">
        <v>1209.95</v>
      </c>
      <c r="BM7" s="36">
        <v>1136.5</v>
      </c>
      <c r="BN7" s="36">
        <v>1118.56</v>
      </c>
      <c r="BO7" s="36">
        <v>763.62</v>
      </c>
      <c r="BP7" s="36">
        <v>87.87</v>
      </c>
      <c r="BQ7" s="36">
        <v>86.5</v>
      </c>
      <c r="BR7" s="36">
        <v>82.35</v>
      </c>
      <c r="BS7" s="36">
        <v>82.22</v>
      </c>
      <c r="BT7" s="36">
        <v>79.47</v>
      </c>
      <c r="BU7" s="36">
        <v>67.14</v>
      </c>
      <c r="BV7" s="36">
        <v>67.849999999999994</v>
      </c>
      <c r="BW7" s="36">
        <v>69.48</v>
      </c>
      <c r="BX7" s="36">
        <v>71.650000000000006</v>
      </c>
      <c r="BY7" s="36">
        <v>72.33</v>
      </c>
      <c r="BZ7" s="36">
        <v>98.53</v>
      </c>
      <c r="CA7" s="36">
        <v>226.07</v>
      </c>
      <c r="CB7" s="36">
        <v>229.76</v>
      </c>
      <c r="CC7" s="36">
        <v>241.7</v>
      </c>
      <c r="CD7" s="36">
        <v>241.58</v>
      </c>
      <c r="CE7" s="36">
        <v>250.47</v>
      </c>
      <c r="CF7" s="36">
        <v>224.83</v>
      </c>
      <c r="CG7" s="36">
        <v>224.94</v>
      </c>
      <c r="CH7" s="36">
        <v>220.67</v>
      </c>
      <c r="CI7" s="36">
        <v>217.82</v>
      </c>
      <c r="CJ7" s="36">
        <v>215.28</v>
      </c>
      <c r="CK7" s="36">
        <v>139.69999999999999</v>
      </c>
      <c r="CL7" s="36" t="s">
        <v>100</v>
      </c>
      <c r="CM7" s="36" t="s">
        <v>100</v>
      </c>
      <c r="CN7" s="36" t="s">
        <v>100</v>
      </c>
      <c r="CO7" s="36" t="s">
        <v>100</v>
      </c>
      <c r="CP7" s="36" t="s">
        <v>100</v>
      </c>
      <c r="CQ7" s="36">
        <v>53.79</v>
      </c>
      <c r="CR7" s="36">
        <v>55.41</v>
      </c>
      <c r="CS7" s="36">
        <v>55.81</v>
      </c>
      <c r="CT7" s="36">
        <v>54.44</v>
      </c>
      <c r="CU7" s="36">
        <v>54.67</v>
      </c>
      <c r="CV7" s="36">
        <v>60.01</v>
      </c>
      <c r="CW7" s="36">
        <v>83.9</v>
      </c>
      <c r="CX7" s="36">
        <v>84.42</v>
      </c>
      <c r="CY7" s="36">
        <v>84.69</v>
      </c>
      <c r="CZ7" s="36">
        <v>85.34</v>
      </c>
      <c r="DA7" s="36">
        <v>86.43</v>
      </c>
      <c r="DB7" s="36">
        <v>83.76</v>
      </c>
      <c r="DC7" s="36">
        <v>84.12</v>
      </c>
      <c r="DD7" s="36">
        <v>84.41</v>
      </c>
      <c r="DE7" s="36">
        <v>84.2</v>
      </c>
      <c r="DF7" s="36">
        <v>83.8</v>
      </c>
      <c r="DG7" s="36">
        <v>94.73</v>
      </c>
      <c r="DH7" s="36">
        <v>8.08</v>
      </c>
      <c r="DI7" s="36">
        <v>9.4</v>
      </c>
      <c r="DJ7" s="36">
        <v>10.72</v>
      </c>
      <c r="DK7" s="36">
        <v>29.29</v>
      </c>
      <c r="DL7" s="36">
        <v>31.45</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0</v>
      </c>
      <c r="EI7" s="36">
        <v>0.01</v>
      </c>
      <c r="EJ7" s="36">
        <v>0.1</v>
      </c>
      <c r="EK7" s="36">
        <v>7.0000000000000007E-2</v>
      </c>
      <c r="EL7" s="36">
        <v>0.04</v>
      </c>
      <c r="EM7" s="36">
        <v>0.11</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H28note32</cp:lastModifiedBy>
  <cp:lastPrinted>2017-02-13T04:18:06Z</cp:lastPrinted>
  <dcterms:created xsi:type="dcterms:W3CDTF">2017-02-08T02:34:06Z</dcterms:created>
  <dcterms:modified xsi:type="dcterms:W3CDTF">2017-02-13T04:51:18Z</dcterms:modified>
  <cp:category/>
</cp:coreProperties>
</file>