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30.9\上下水道課１\00 下水道業務\01 経理関係\09 経営戦略・経営比較分析\経営比較分析\平成２８年度\"/>
    </mc:Choice>
  </mc:AlternateContent>
  <workbookProtection workbookPassword="8649" lockStructure="1"/>
  <bookViews>
    <workbookView xWindow="0" yWindow="0" windowWidth="20490" windowHeight="777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W10" i="4" s="1"/>
  <c r="O6" i="5"/>
  <c r="P10" i="4" s="1"/>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I10" i="4"/>
  <c r="B10" i="4"/>
  <c r="BB8" i="4"/>
  <c r="P8" i="4"/>
  <c r="B8" i="4"/>
  <c r="C10" i="5" l="1"/>
  <c r="D10" i="5"/>
  <c r="E10" i="5"/>
  <c r="B10" i="5"/>
</calcChain>
</file>

<file path=xl/sharedStrings.xml><?xml version="1.0" encoding="utf-8"?>
<sst xmlns="http://schemas.openxmlformats.org/spreadsheetml/2006/main" count="248" uniqueCount="110">
  <si>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</si>
  <si>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</si>
  <si>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</si>
  <si>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</si>
  <si>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</si>
  <si>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</si>
  <si>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</si>
  <si>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</si>
  <si>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</si>
  <si>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</si>
  <si>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</si>
  <si>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</si>
  <si>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</si>
  <si>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</si>
  <si>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</si>
  <si>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</si>
  <si>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</si>
  <si>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</si>
  <si>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</si>
  <si>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</si>
  <si>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</si>
  <si>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</si>
  <si>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</si>
  <si>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</si>
  <si>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</si>
  <si>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</si>
  <si>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</si>
  <si>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</si>
  <si>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</si>
  <si>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</si>
  <si>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</si>
  <si>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</si>
  <si>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</si>
  <si>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</si>
  <si>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</si>
  <si>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</si>
  <si>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</si>
  <si>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</si>
  <si>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</si>
  <si>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</si>
  <si>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</si>
  <si>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</si>
  <si>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</si>
  <si>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</si>
  <si>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</si>
  <si>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</si>
  <si>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</si>
  <si>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</si>
  <si>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</si>
  <si>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</si>
  <si>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</si>
  <si>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</si>
  <si>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</si>
  <si>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</si>
  <si>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</si>
  <si>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</si>
  <si>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</si>
  <si>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</si>
  <si>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</si>
  <si>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</si>
  <si>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</si>
  <si>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</si>
  <si>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</si>
  <si>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</si>
  <si>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</si>
  <si>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</si>
  <si>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</si>
  <si>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</si>
  <si>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</si>
  <si>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</si>
  <si>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</si>
  <si>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</si>
  <si>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</si>
  <si>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</si>
  <si>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</si>
  <si>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</si>
  <si>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</si>
  <si>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</si>
  <si>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</si>
  <si>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</si>
  <si>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</si>
  <si>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</si>
  <si>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</si>
  <si>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</si>
  <si>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</si>
  <si>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</si>
  <si>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</si>
  <si>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</si>
  <si>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</si>
  <si>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</si>
  <si>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</si>
  <si>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</si>
  <si>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</si>
  <si>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</si>
  <si>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</si>
  <si>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</si>
  <si>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平川市</t>
  </si>
  <si>
    <t>法適用</t>
  </si>
  <si>
    <t>下水道事業</t>
  </si>
  <si>
    <t>特定地域生活排水処理</t>
  </si>
  <si>
    <t>K3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</si>
  <si>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</si>
  <si>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</si>
  <si>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</si>
  <si>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</si>
  <si>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</si>
  <si>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</si>
  <si>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有形固定資産原価償却率について、平成26年度から大幅に増加し、類似団体と比較しても高い比率となっているが、現状では更新等の必要性はない。
しかし、計画的な点検による早期修繕を行うことで、重大な故障等を未然に防ぐ必要がある。</t>
    <rPh sb="0" eb="2">
      <t>ユウケイ</t>
    </rPh>
    <rPh sb="2" eb="4">
      <t>コテイ</t>
    </rPh>
    <rPh sb="4" eb="6">
      <t>シサン</t>
    </rPh>
    <rPh sb="6" eb="8">
      <t>ゲンカ</t>
    </rPh>
    <rPh sb="8" eb="11">
      <t>ショウキャクリツ</t>
    </rPh>
    <rPh sb="16" eb="18">
      <t>ヘイセイ</t>
    </rPh>
    <rPh sb="20" eb="21">
      <t>ネン</t>
    </rPh>
    <rPh sb="21" eb="22">
      <t>タビ</t>
    </rPh>
    <rPh sb="24" eb="26">
      <t>オオハバ</t>
    </rPh>
    <rPh sb="27" eb="29">
      <t>ゾウカ</t>
    </rPh>
    <rPh sb="31" eb="33">
      <t>ルイジ</t>
    </rPh>
    <rPh sb="33" eb="35">
      <t>ダンタイ</t>
    </rPh>
    <rPh sb="36" eb="38">
      <t>ヒカク</t>
    </rPh>
    <rPh sb="41" eb="42">
      <t>タカ</t>
    </rPh>
    <rPh sb="43" eb="45">
      <t>ヒリツ</t>
    </rPh>
    <rPh sb="53" eb="55">
      <t>ゲンジョウ</t>
    </rPh>
    <rPh sb="57" eb="59">
      <t>コウシン</t>
    </rPh>
    <rPh sb="59" eb="60">
      <t>トウ</t>
    </rPh>
    <rPh sb="61" eb="64">
      <t>ヒツヨウセイ</t>
    </rPh>
    <rPh sb="73" eb="76">
      <t>ケイカクテキ</t>
    </rPh>
    <rPh sb="77" eb="79">
      <t>テンケン</t>
    </rPh>
    <rPh sb="82" eb="84">
      <t>ソウキ</t>
    </rPh>
    <rPh sb="84" eb="86">
      <t>シュウゼン</t>
    </rPh>
    <rPh sb="87" eb="88">
      <t>オコナ</t>
    </rPh>
    <rPh sb="93" eb="95">
      <t>ジュウダイ</t>
    </rPh>
    <rPh sb="96" eb="99">
      <t>コショウトウ</t>
    </rPh>
    <rPh sb="100" eb="102">
      <t>ミゼン</t>
    </rPh>
    <rPh sb="103" eb="104">
      <t>フセ</t>
    </rPh>
    <rPh sb="105" eb="107">
      <t>ヒツヨウ</t>
    </rPh>
    <phoneticPr fontId="4"/>
  </si>
  <si>
    <t>今後も人口減少による使用料の減収は避けられず、厳しい経営状態が続くものと考えられるが、限られた人口の中で有収水量の増加は見込めないことから、将来的には使用料の見直しを視野にいれながら、使用料以外の収入に依存しない経営改善を実施します。
また、計画的な点検により早期修繕を行うことで長寿命化を図り、突発的な経費増大が発生することのないよう計画的な維持修繕、改築更新に努めます。</t>
    <rPh sb="0" eb="2">
      <t>コンゴ</t>
    </rPh>
    <rPh sb="3" eb="5">
      <t>ジンコウ</t>
    </rPh>
    <rPh sb="5" eb="7">
      <t>ゲンショウ</t>
    </rPh>
    <rPh sb="10" eb="12">
      <t>シヨウ</t>
    </rPh>
    <rPh sb="12" eb="13">
      <t>リョウ</t>
    </rPh>
    <rPh sb="14" eb="16">
      <t>ゲンシュウ</t>
    </rPh>
    <rPh sb="17" eb="18">
      <t>サ</t>
    </rPh>
    <rPh sb="23" eb="24">
      <t>キビ</t>
    </rPh>
    <rPh sb="26" eb="28">
      <t>ケイエイ</t>
    </rPh>
    <rPh sb="28" eb="30">
      <t>ジョウタイ</t>
    </rPh>
    <rPh sb="31" eb="32">
      <t>ツヅ</t>
    </rPh>
    <rPh sb="36" eb="37">
      <t>カンガ</t>
    </rPh>
    <rPh sb="43" eb="44">
      <t>カギ</t>
    </rPh>
    <rPh sb="47" eb="49">
      <t>ジンコウ</t>
    </rPh>
    <rPh sb="50" eb="51">
      <t>ナカ</t>
    </rPh>
    <rPh sb="52" eb="53">
      <t>ユウ</t>
    </rPh>
    <rPh sb="53" eb="54">
      <t>シュウ</t>
    </rPh>
    <rPh sb="54" eb="56">
      <t>スイリョウ</t>
    </rPh>
    <rPh sb="57" eb="59">
      <t>ゾウカ</t>
    </rPh>
    <rPh sb="60" eb="62">
      <t>ミコ</t>
    </rPh>
    <rPh sb="70" eb="73">
      <t>ショウライテキ</t>
    </rPh>
    <rPh sb="75" eb="77">
      <t>シヨウ</t>
    </rPh>
    <rPh sb="77" eb="78">
      <t>リョウ</t>
    </rPh>
    <rPh sb="79" eb="81">
      <t>ミナオ</t>
    </rPh>
    <rPh sb="83" eb="85">
      <t>シヤ</t>
    </rPh>
    <rPh sb="92" eb="94">
      <t>シヨウ</t>
    </rPh>
    <rPh sb="94" eb="95">
      <t>リョウ</t>
    </rPh>
    <rPh sb="95" eb="97">
      <t>イガイ</t>
    </rPh>
    <rPh sb="98" eb="100">
      <t>シュウニュウ</t>
    </rPh>
    <rPh sb="101" eb="103">
      <t>イゾン</t>
    </rPh>
    <rPh sb="106" eb="108">
      <t>ケイエイ</t>
    </rPh>
    <rPh sb="108" eb="110">
      <t>カイゼン</t>
    </rPh>
    <rPh sb="111" eb="113">
      <t>ジッシ</t>
    </rPh>
    <rPh sb="121" eb="124">
      <t>ケイカクテキ</t>
    </rPh>
    <rPh sb="125" eb="127">
      <t>テンケン</t>
    </rPh>
    <rPh sb="130" eb="132">
      <t>ソウキ</t>
    </rPh>
    <rPh sb="132" eb="134">
      <t>シュウゼン</t>
    </rPh>
    <rPh sb="135" eb="136">
      <t>オコナ</t>
    </rPh>
    <rPh sb="140" eb="141">
      <t>チョウ</t>
    </rPh>
    <rPh sb="141" eb="144">
      <t>ジュミョウカ</t>
    </rPh>
    <rPh sb="145" eb="146">
      <t>ハカ</t>
    </rPh>
    <rPh sb="148" eb="151">
      <t>トッパツテキ</t>
    </rPh>
    <rPh sb="152" eb="154">
      <t>ケイヒ</t>
    </rPh>
    <rPh sb="154" eb="156">
      <t>ゾウダイ</t>
    </rPh>
    <rPh sb="157" eb="159">
      <t>ハッセイ</t>
    </rPh>
    <rPh sb="168" eb="171">
      <t>ケイカクテキ</t>
    </rPh>
    <rPh sb="172" eb="174">
      <t>イジ</t>
    </rPh>
    <rPh sb="174" eb="176">
      <t>シュウゼン</t>
    </rPh>
    <rPh sb="177" eb="179">
      <t>カイチク</t>
    </rPh>
    <rPh sb="179" eb="181">
      <t>コウシン</t>
    </rPh>
    <rPh sb="182" eb="183">
      <t>ツト</t>
    </rPh>
    <phoneticPr fontId="4"/>
  </si>
  <si>
    <t>特定地域生活排水事業では平成27年度で経常収支比率が減少し、単年度の収支が黒字であることを示す100%を過去5年間下回っているため、それに伴い累積欠損金比率が年々増加しており、類似団体と比較しても大幅に高い傾向となっている。
一方で、短期的な債務に対する支払能力については平成27年度で減少したものの、類似団体と比較すると高い比率となっている。
また、企業債償還額についても年々減少しており、企業債残高対事業規模比率は類似団体より高い比率となったものの、一般会計からの繰入金も徐々に減少していく見込みである。
経費回収率については、使用料の減少に加え、維持管理費等の汚水処理費が増加したため、平成27年度で大幅に減少し、依然として使用料以外の収入に依存している状態であり、汚水処理原価の上昇につながっている。
また、水洗化率については100％であるものの、区域内人口が50人程度であり、今後有収水量及び人口の増加は見込めないことから、維持管理費等の汚水処理費の削減に努める必要がある。</t>
    <rPh sb="0" eb="2">
      <t>トクテイ</t>
    </rPh>
    <rPh sb="2" eb="4">
      <t>チイキ</t>
    </rPh>
    <rPh sb="4" eb="6">
      <t>セイカツ</t>
    </rPh>
    <rPh sb="6" eb="8">
      <t>ハイスイ</t>
    </rPh>
    <rPh sb="8" eb="10">
      <t>ジギョウ</t>
    </rPh>
    <rPh sb="12" eb="14">
      <t>ヘイセイ</t>
    </rPh>
    <rPh sb="16" eb="17">
      <t>ネン</t>
    </rPh>
    <rPh sb="17" eb="18">
      <t>ド</t>
    </rPh>
    <rPh sb="19" eb="21">
      <t>ケイジョウ</t>
    </rPh>
    <rPh sb="21" eb="23">
      <t>シュウシ</t>
    </rPh>
    <rPh sb="23" eb="25">
      <t>ヒリツ</t>
    </rPh>
    <rPh sb="26" eb="28">
      <t>ゲンショウ</t>
    </rPh>
    <rPh sb="30" eb="33">
      <t>タンネンド</t>
    </rPh>
    <rPh sb="34" eb="36">
      <t>シュウシ</t>
    </rPh>
    <rPh sb="37" eb="39">
      <t>クロジ</t>
    </rPh>
    <rPh sb="45" eb="46">
      <t>シメ</t>
    </rPh>
    <rPh sb="57" eb="59">
      <t>シタマワ</t>
    </rPh>
    <rPh sb="69" eb="70">
      <t>トモナ</t>
    </rPh>
    <rPh sb="71" eb="73">
      <t>ルイセキ</t>
    </rPh>
    <rPh sb="73" eb="76">
      <t>ケッソンキン</t>
    </rPh>
    <rPh sb="76" eb="78">
      <t>ヒリツ</t>
    </rPh>
    <rPh sb="79" eb="81">
      <t>ネンネン</t>
    </rPh>
    <rPh sb="81" eb="83">
      <t>ゾウカ</t>
    </rPh>
    <rPh sb="88" eb="90">
      <t>ルイジ</t>
    </rPh>
    <rPh sb="90" eb="92">
      <t>ダンタイ</t>
    </rPh>
    <rPh sb="93" eb="95">
      <t>ヒカク</t>
    </rPh>
    <rPh sb="98" eb="100">
      <t>オオハバ</t>
    </rPh>
    <rPh sb="101" eb="102">
      <t>タカ</t>
    </rPh>
    <rPh sb="103" eb="105">
      <t>ケイコウ</t>
    </rPh>
    <rPh sb="113" eb="115">
      <t>イッポウ</t>
    </rPh>
    <rPh sb="117" eb="120">
      <t>タンキテキ</t>
    </rPh>
    <rPh sb="121" eb="123">
      <t>サイム</t>
    </rPh>
    <rPh sb="124" eb="125">
      <t>タイ</t>
    </rPh>
    <rPh sb="127" eb="129">
      <t>シハライ</t>
    </rPh>
    <rPh sb="129" eb="131">
      <t>ノウリョク</t>
    </rPh>
    <rPh sb="136" eb="138">
      <t>ヘイセイ</t>
    </rPh>
    <rPh sb="140" eb="141">
      <t>ネン</t>
    </rPh>
    <rPh sb="141" eb="142">
      <t>ド</t>
    </rPh>
    <rPh sb="143" eb="145">
      <t>ゲンショウ</t>
    </rPh>
    <rPh sb="151" eb="153">
      <t>ルイジ</t>
    </rPh>
    <rPh sb="153" eb="155">
      <t>ダンタイ</t>
    </rPh>
    <rPh sb="156" eb="158">
      <t>ヒカク</t>
    </rPh>
    <rPh sb="161" eb="162">
      <t>タカ</t>
    </rPh>
    <rPh sb="163" eb="165">
      <t>ヒリツ</t>
    </rPh>
    <rPh sb="176" eb="178">
      <t>キギョウ</t>
    </rPh>
    <rPh sb="178" eb="179">
      <t>サイ</t>
    </rPh>
    <rPh sb="179" eb="181">
      <t>ショウカン</t>
    </rPh>
    <rPh sb="181" eb="182">
      <t>ガク</t>
    </rPh>
    <rPh sb="187" eb="189">
      <t>ネンネン</t>
    </rPh>
    <rPh sb="189" eb="191">
      <t>ゲンショウ</t>
    </rPh>
    <rPh sb="196" eb="198">
      <t>キギョウ</t>
    </rPh>
    <rPh sb="198" eb="199">
      <t>サイ</t>
    </rPh>
    <rPh sb="199" eb="200">
      <t>ザン</t>
    </rPh>
    <rPh sb="200" eb="201">
      <t>ダカ</t>
    </rPh>
    <rPh sb="201" eb="202">
      <t>タイ</t>
    </rPh>
    <rPh sb="202" eb="204">
      <t>ジギョウ</t>
    </rPh>
    <rPh sb="204" eb="206">
      <t>キボ</t>
    </rPh>
    <rPh sb="206" eb="208">
      <t>ヒリツ</t>
    </rPh>
    <rPh sb="209" eb="211">
      <t>ルイジ</t>
    </rPh>
    <rPh sb="211" eb="213">
      <t>ダンタイ</t>
    </rPh>
    <rPh sb="215" eb="216">
      <t>タカ</t>
    </rPh>
    <rPh sb="217" eb="219">
      <t>ヒリツ</t>
    </rPh>
    <rPh sb="227" eb="229">
      <t>イッパン</t>
    </rPh>
    <rPh sb="229" eb="231">
      <t>カイケイ</t>
    </rPh>
    <rPh sb="234" eb="236">
      <t>クリイレ</t>
    </rPh>
    <rPh sb="236" eb="237">
      <t>キン</t>
    </rPh>
    <rPh sb="238" eb="239">
      <t>ジョ</t>
    </rPh>
    <rPh sb="255" eb="257">
      <t>ケイヒ</t>
    </rPh>
    <rPh sb="257" eb="259">
      <t>カイシュウ</t>
    </rPh>
    <rPh sb="259" eb="260">
      <t>リツ</t>
    </rPh>
    <rPh sb="266" eb="268">
      <t>シヨウ</t>
    </rPh>
    <rPh sb="268" eb="269">
      <t>リョウ</t>
    </rPh>
    <rPh sb="270" eb="272">
      <t>ゲンショウ</t>
    </rPh>
    <rPh sb="273" eb="274">
      <t>クワ</t>
    </rPh>
    <rPh sb="276" eb="278">
      <t>イジ</t>
    </rPh>
    <rPh sb="278" eb="280">
      <t>カンリ</t>
    </rPh>
    <rPh sb="280" eb="281">
      <t>ヒ</t>
    </rPh>
    <rPh sb="281" eb="282">
      <t>トウ</t>
    </rPh>
    <rPh sb="283" eb="285">
      <t>オスイ</t>
    </rPh>
    <rPh sb="285" eb="287">
      <t>ショリ</t>
    </rPh>
    <rPh sb="287" eb="288">
      <t>ヒ</t>
    </rPh>
    <rPh sb="289" eb="291">
      <t>ゾウカ</t>
    </rPh>
    <rPh sb="296" eb="298">
      <t>ヘイセイ</t>
    </rPh>
    <rPh sb="300" eb="301">
      <t>ネン</t>
    </rPh>
    <rPh sb="301" eb="302">
      <t>ド</t>
    </rPh>
    <rPh sb="303" eb="305">
      <t>オオハバ</t>
    </rPh>
    <rPh sb="306" eb="308">
      <t>ゲンショウ</t>
    </rPh>
    <rPh sb="310" eb="312">
      <t>イゼン</t>
    </rPh>
    <rPh sb="315" eb="317">
      <t>シヨウ</t>
    </rPh>
    <rPh sb="317" eb="318">
      <t>リョウ</t>
    </rPh>
    <rPh sb="318" eb="320">
      <t>イガイ</t>
    </rPh>
    <rPh sb="321" eb="323">
      <t>シュウニュウ</t>
    </rPh>
    <rPh sb="324" eb="326">
      <t>イゾン</t>
    </rPh>
    <rPh sb="330" eb="332">
      <t>ジョウタイ</t>
    </rPh>
    <rPh sb="336" eb="338">
      <t>オスイ</t>
    </rPh>
    <rPh sb="338" eb="340">
      <t>ショリ</t>
    </rPh>
    <rPh sb="340" eb="342">
      <t>ゲンカ</t>
    </rPh>
    <rPh sb="343" eb="345">
      <t>ジョウショウ</t>
    </rPh>
    <rPh sb="358" eb="360">
      <t>スイセン</t>
    </rPh>
    <rPh sb="360" eb="361">
      <t>カ</t>
    </rPh>
    <rPh sb="361" eb="362">
      <t>リツ</t>
    </rPh>
    <rPh sb="378" eb="381">
      <t>クイキナイ</t>
    </rPh>
    <rPh sb="381" eb="383">
      <t>ジンコウ</t>
    </rPh>
    <rPh sb="386" eb="387">
      <t>ニン</t>
    </rPh>
    <rPh sb="387" eb="389">
      <t>テイド</t>
    </rPh>
    <rPh sb="393" eb="395">
      <t>コンゴ</t>
    </rPh>
    <rPh sb="395" eb="396">
      <t>ユウ</t>
    </rPh>
    <rPh sb="396" eb="397">
      <t>シュウ</t>
    </rPh>
    <rPh sb="397" eb="399">
      <t>スイリョウ</t>
    </rPh>
    <rPh sb="399" eb="400">
      <t>オヨ</t>
    </rPh>
    <rPh sb="401" eb="403">
      <t>ジンコウ</t>
    </rPh>
    <rPh sb="404" eb="406">
      <t>ゾウカ</t>
    </rPh>
    <rPh sb="407" eb="409">
      <t>ミコ</t>
    </rPh>
    <rPh sb="417" eb="419">
      <t>イジ</t>
    </rPh>
    <rPh sb="419" eb="423">
      <t>カンリヒトウ</t>
    </rPh>
    <rPh sb="424" eb="426">
      <t>オスイ</t>
    </rPh>
    <rPh sb="426" eb="428">
      <t>ショリ</t>
    </rPh>
    <rPh sb="428" eb="429">
      <t>ヒ</t>
    </rPh>
    <rPh sb="430" eb="432">
      <t>サクゲン</t>
    </rPh>
    <rPh sb="433" eb="434">
      <t>ツト</t>
    </rPh>
    <rPh sb="436" eb="4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</si>
</sst>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402104"/>
        <c:axId val="279721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11402104"/>
        <c:axId val="279721544"/>
      </c:lineChart>
      <c:dateAx>
        <c:axId val="211402104"/>
        <c:scaling>
          <c:orientation val="minMax"/>
        </c:scaling>
        <c:delete val="1"/>
        <c:axPos val="b"/>
        <c:numFmt formatCode="ge" sourceLinked="1"/>
        <c:majorTickMark val="none"/>
        <c:minorTickMark val="none"/>
        <c:tickLblPos val="none"/>
        <c:crossAx val="279721544"/>
        <c:crosses val="autoZero"/>
        <c:auto val="1"/>
        <c:lblOffset val="100"/>
        <c:baseTimeUnit val="years"/>
      </c:dateAx>
      <c:valAx>
        <c:axId val="27972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0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845920"/>
        <c:axId val="2801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79845920"/>
        <c:axId val="280123296"/>
      </c:lineChart>
      <c:dateAx>
        <c:axId val="279845920"/>
        <c:scaling>
          <c:orientation val="minMax"/>
        </c:scaling>
        <c:delete val="1"/>
        <c:axPos val="b"/>
        <c:numFmt formatCode="ge" sourceLinked="1"/>
        <c:majorTickMark val="none"/>
        <c:minorTickMark val="none"/>
        <c:tickLblPos val="none"/>
        <c:crossAx val="280123296"/>
        <c:crosses val="autoZero"/>
        <c:auto val="1"/>
        <c:lblOffset val="100"/>
        <c:baseTimeUnit val="years"/>
      </c:dateAx>
      <c:valAx>
        <c:axId val="2801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80124472"/>
        <c:axId val="28040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80124472"/>
        <c:axId val="280403568"/>
      </c:lineChart>
      <c:dateAx>
        <c:axId val="280124472"/>
        <c:scaling>
          <c:orientation val="minMax"/>
        </c:scaling>
        <c:delete val="1"/>
        <c:axPos val="b"/>
        <c:numFmt formatCode="ge" sourceLinked="1"/>
        <c:majorTickMark val="none"/>
        <c:minorTickMark val="none"/>
        <c:tickLblPos val="none"/>
        <c:crossAx val="280403568"/>
        <c:crosses val="autoZero"/>
        <c:auto val="1"/>
        <c:lblOffset val="100"/>
        <c:baseTimeUnit val="years"/>
      </c:dateAx>
      <c:valAx>
        <c:axId val="28040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2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64.400000000000006</c:v>
                </c:pt>
                <c:pt idx="1">
                  <c:v>58.73</c:v>
                </c:pt>
                <c:pt idx="2">
                  <c:v>59.16</c:v>
                </c:pt>
                <c:pt idx="3">
                  <c:v>68.19</c:v>
                </c:pt>
                <c:pt idx="4">
                  <c:v>56.75</c:v>
                </c:pt>
              </c:numCache>
            </c:numRef>
          </c:val>
        </c:ser>
        <c:dLbls>
          <c:showLegendKey val="0"/>
          <c:showVal val="0"/>
          <c:showCatName val="0"/>
          <c:showSerName val="0"/>
          <c:showPercent val="0"/>
          <c:showBubbleSize val="0"/>
        </c:dLbls>
        <c:gapWidth val="150"/>
        <c:axId val="279722720"/>
        <c:axId val="27972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101.13</c:v>
                </c:pt>
                <c:pt idx="1">
                  <c:v>97.09</c:v>
                </c:pt>
                <c:pt idx="2">
                  <c:v>89.7</c:v>
                </c:pt>
                <c:pt idx="3">
                  <c:v>90.66</c:v>
                </c:pt>
                <c:pt idx="4">
                  <c:v>89.69</c:v>
                </c:pt>
              </c:numCache>
            </c:numRef>
          </c:val>
          <c:smooth val="0"/>
        </c:ser>
        <c:dLbls>
          <c:showLegendKey val="0"/>
          <c:showVal val="0"/>
          <c:showCatName val="0"/>
          <c:showSerName val="0"/>
          <c:showPercent val="0"/>
          <c:showBubbleSize val="0"/>
        </c:dLbls>
        <c:marker val="1"/>
        <c:smooth val="0"/>
        <c:axId val="279722720"/>
        <c:axId val="279723112"/>
      </c:lineChart>
      <c:dateAx>
        <c:axId val="279722720"/>
        <c:scaling>
          <c:orientation val="minMax"/>
        </c:scaling>
        <c:delete val="1"/>
        <c:axPos val="b"/>
        <c:numFmt formatCode="ge" sourceLinked="1"/>
        <c:majorTickMark val="none"/>
        <c:minorTickMark val="none"/>
        <c:tickLblPos val="none"/>
        <c:crossAx val="279723112"/>
        <c:crosses val="autoZero"/>
        <c:auto val="1"/>
        <c:lblOffset val="100"/>
        <c:baseTimeUnit val="years"/>
      </c:dateAx>
      <c:valAx>
        <c:axId val="27972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20.57</c:v>
                </c:pt>
                <c:pt idx="1">
                  <c:v>25.71</c:v>
                </c:pt>
                <c:pt idx="2">
                  <c:v>30.85</c:v>
                </c:pt>
                <c:pt idx="3">
                  <c:v>50.56</c:v>
                </c:pt>
                <c:pt idx="4">
                  <c:v>57.78</c:v>
                </c:pt>
              </c:numCache>
            </c:numRef>
          </c:val>
        </c:ser>
        <c:dLbls>
          <c:showLegendKey val="0"/>
          <c:showVal val="0"/>
          <c:showCatName val="0"/>
          <c:showSerName val="0"/>
          <c:showPercent val="0"/>
          <c:showBubbleSize val="0"/>
        </c:dLbls>
        <c:gapWidth val="150"/>
        <c:axId val="279724288"/>
        <c:axId val="279724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7.74</c:v>
                </c:pt>
                <c:pt idx="1">
                  <c:v>6.32</c:v>
                </c:pt>
                <c:pt idx="2">
                  <c:v>6.48</c:v>
                </c:pt>
                <c:pt idx="3">
                  <c:v>13.6</c:v>
                </c:pt>
                <c:pt idx="4">
                  <c:v>14.97</c:v>
                </c:pt>
              </c:numCache>
            </c:numRef>
          </c:val>
          <c:smooth val="0"/>
        </c:ser>
        <c:dLbls>
          <c:showLegendKey val="0"/>
          <c:showVal val="0"/>
          <c:showCatName val="0"/>
          <c:showSerName val="0"/>
          <c:showPercent val="0"/>
          <c:showBubbleSize val="0"/>
        </c:dLbls>
        <c:marker val="1"/>
        <c:smooth val="0"/>
        <c:axId val="279724288"/>
        <c:axId val="279724680"/>
      </c:lineChart>
      <c:dateAx>
        <c:axId val="279724288"/>
        <c:scaling>
          <c:orientation val="minMax"/>
        </c:scaling>
        <c:delete val="1"/>
        <c:axPos val="b"/>
        <c:numFmt formatCode="ge" sourceLinked="1"/>
        <c:majorTickMark val="none"/>
        <c:minorTickMark val="none"/>
        <c:tickLblPos val="none"/>
        <c:crossAx val="279724680"/>
        <c:crosses val="autoZero"/>
        <c:auto val="1"/>
        <c:lblOffset val="100"/>
        <c:baseTimeUnit val="years"/>
      </c:dateAx>
      <c:valAx>
        <c:axId val="27972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842784"/>
        <c:axId val="27984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79842784"/>
        <c:axId val="279843176"/>
      </c:lineChart>
      <c:dateAx>
        <c:axId val="279842784"/>
        <c:scaling>
          <c:orientation val="minMax"/>
        </c:scaling>
        <c:delete val="1"/>
        <c:axPos val="b"/>
        <c:numFmt formatCode="ge" sourceLinked="1"/>
        <c:majorTickMark val="none"/>
        <c:minorTickMark val="none"/>
        <c:tickLblPos val="none"/>
        <c:crossAx val="279843176"/>
        <c:crosses val="autoZero"/>
        <c:auto val="1"/>
        <c:lblOffset val="100"/>
        <c:baseTimeUnit val="years"/>
      </c:dateAx>
      <c:valAx>
        <c:axId val="27984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568.79999999999995</c:v>
                </c:pt>
                <c:pt idx="1">
                  <c:v>754.86</c:v>
                </c:pt>
                <c:pt idx="2">
                  <c:v>922.93</c:v>
                </c:pt>
                <c:pt idx="3">
                  <c:v>1093.1199999999999</c:v>
                </c:pt>
                <c:pt idx="4">
                  <c:v>1328.11</c:v>
                </c:pt>
              </c:numCache>
            </c:numRef>
          </c:val>
        </c:ser>
        <c:dLbls>
          <c:showLegendKey val="0"/>
          <c:showVal val="0"/>
          <c:showCatName val="0"/>
          <c:showSerName val="0"/>
          <c:showPercent val="0"/>
          <c:showBubbleSize val="0"/>
        </c:dLbls>
        <c:gapWidth val="150"/>
        <c:axId val="280002128"/>
        <c:axId val="28000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121.33</c:v>
                </c:pt>
                <c:pt idx="1">
                  <c:v>42.06</c:v>
                </c:pt>
                <c:pt idx="2">
                  <c:v>76.069999999999993</c:v>
                </c:pt>
                <c:pt idx="3">
                  <c:v>91.1</c:v>
                </c:pt>
                <c:pt idx="4">
                  <c:v>124.89</c:v>
                </c:pt>
              </c:numCache>
            </c:numRef>
          </c:val>
          <c:smooth val="0"/>
        </c:ser>
        <c:dLbls>
          <c:showLegendKey val="0"/>
          <c:showVal val="0"/>
          <c:showCatName val="0"/>
          <c:showSerName val="0"/>
          <c:showPercent val="0"/>
          <c:showBubbleSize val="0"/>
        </c:dLbls>
        <c:marker val="1"/>
        <c:smooth val="0"/>
        <c:axId val="280002128"/>
        <c:axId val="280002520"/>
      </c:lineChart>
      <c:dateAx>
        <c:axId val="280002128"/>
        <c:scaling>
          <c:orientation val="minMax"/>
        </c:scaling>
        <c:delete val="1"/>
        <c:axPos val="b"/>
        <c:numFmt formatCode="ge" sourceLinked="1"/>
        <c:majorTickMark val="none"/>
        <c:minorTickMark val="none"/>
        <c:tickLblPos val="none"/>
        <c:crossAx val="280002520"/>
        <c:crosses val="autoZero"/>
        <c:auto val="1"/>
        <c:lblOffset val="100"/>
        <c:baseTimeUnit val="years"/>
      </c:dateAx>
      <c:valAx>
        <c:axId val="28000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0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274.39999999999998</c:v>
                </c:pt>
                <c:pt idx="1">
                  <c:v>304.23</c:v>
                </c:pt>
                <c:pt idx="2">
                  <c:v>0</c:v>
                </c:pt>
                <c:pt idx="3">
                  <c:v>139000</c:v>
                </c:pt>
                <c:pt idx="4">
                  <c:v>502.24</c:v>
                </c:pt>
              </c:numCache>
            </c:numRef>
          </c:val>
        </c:ser>
        <c:dLbls>
          <c:showLegendKey val="0"/>
          <c:showVal val="0"/>
          <c:showCatName val="0"/>
          <c:showSerName val="0"/>
          <c:showPercent val="0"/>
          <c:showBubbleSize val="0"/>
        </c:dLbls>
        <c:gapWidth val="150"/>
        <c:axId val="280003696"/>
        <c:axId val="28000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378.53</c:v>
                </c:pt>
                <c:pt idx="1">
                  <c:v>701.64</c:v>
                </c:pt>
                <c:pt idx="2">
                  <c:v>377.59</c:v>
                </c:pt>
                <c:pt idx="3">
                  <c:v>247.48</c:v>
                </c:pt>
                <c:pt idx="4">
                  <c:v>221.76</c:v>
                </c:pt>
              </c:numCache>
            </c:numRef>
          </c:val>
          <c:smooth val="0"/>
        </c:ser>
        <c:dLbls>
          <c:showLegendKey val="0"/>
          <c:showVal val="0"/>
          <c:showCatName val="0"/>
          <c:showSerName val="0"/>
          <c:showPercent val="0"/>
          <c:showBubbleSize val="0"/>
        </c:dLbls>
        <c:marker val="1"/>
        <c:smooth val="0"/>
        <c:axId val="280003696"/>
        <c:axId val="280004088"/>
      </c:lineChart>
      <c:dateAx>
        <c:axId val="280003696"/>
        <c:scaling>
          <c:orientation val="minMax"/>
        </c:scaling>
        <c:delete val="1"/>
        <c:axPos val="b"/>
        <c:numFmt formatCode="ge" sourceLinked="1"/>
        <c:majorTickMark val="none"/>
        <c:minorTickMark val="none"/>
        <c:tickLblPos val="none"/>
        <c:crossAx val="280004088"/>
        <c:crosses val="autoZero"/>
        <c:auto val="1"/>
        <c:lblOffset val="100"/>
        <c:baseTimeUnit val="years"/>
      </c:dateAx>
      <c:valAx>
        <c:axId val="28000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0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1625.55</c:v>
                </c:pt>
                <c:pt idx="1">
                  <c:v>1522.29</c:v>
                </c:pt>
                <c:pt idx="2">
                  <c:v>1344.12</c:v>
                </c:pt>
                <c:pt idx="3" formatCode="#,##0.00;&quot;△&quot;#,##0.00">
                  <c:v>0</c:v>
                </c:pt>
                <c:pt idx="4">
                  <c:v>490.16</c:v>
                </c:pt>
              </c:numCache>
            </c:numRef>
          </c:val>
        </c:ser>
        <c:dLbls>
          <c:showLegendKey val="0"/>
          <c:showVal val="0"/>
          <c:showCatName val="0"/>
          <c:showSerName val="0"/>
          <c:showPercent val="0"/>
          <c:showBubbleSize val="0"/>
        </c:dLbls>
        <c:gapWidth val="150"/>
        <c:axId val="280005264"/>
        <c:axId val="28000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280005264"/>
        <c:axId val="280005656"/>
      </c:lineChart>
      <c:dateAx>
        <c:axId val="280005264"/>
        <c:scaling>
          <c:orientation val="minMax"/>
        </c:scaling>
        <c:delete val="1"/>
        <c:axPos val="b"/>
        <c:numFmt formatCode="ge" sourceLinked="1"/>
        <c:majorTickMark val="none"/>
        <c:minorTickMark val="none"/>
        <c:tickLblPos val="none"/>
        <c:crossAx val="280005656"/>
        <c:crosses val="autoZero"/>
        <c:auto val="1"/>
        <c:lblOffset val="100"/>
        <c:baseTimeUnit val="years"/>
      </c:dateAx>
      <c:valAx>
        <c:axId val="28000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0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43.53</c:v>
                </c:pt>
                <c:pt idx="1">
                  <c:v>42.58</c:v>
                </c:pt>
                <c:pt idx="2">
                  <c:v>42.96</c:v>
                </c:pt>
                <c:pt idx="3">
                  <c:v>42.03</c:v>
                </c:pt>
                <c:pt idx="4">
                  <c:v>25.54</c:v>
                </c:pt>
              </c:numCache>
            </c:numRef>
          </c:val>
        </c:ser>
        <c:dLbls>
          <c:showLegendKey val="0"/>
          <c:showVal val="0"/>
          <c:showCatName val="0"/>
          <c:showSerName val="0"/>
          <c:showPercent val="0"/>
          <c:showBubbleSize val="0"/>
        </c:dLbls>
        <c:gapWidth val="150"/>
        <c:axId val="280121728"/>
        <c:axId val="28012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80121728"/>
        <c:axId val="280122120"/>
      </c:lineChart>
      <c:dateAx>
        <c:axId val="280121728"/>
        <c:scaling>
          <c:orientation val="minMax"/>
        </c:scaling>
        <c:delete val="1"/>
        <c:axPos val="b"/>
        <c:numFmt formatCode="ge" sourceLinked="1"/>
        <c:majorTickMark val="none"/>
        <c:minorTickMark val="none"/>
        <c:tickLblPos val="none"/>
        <c:crossAx val="280122120"/>
        <c:crosses val="autoZero"/>
        <c:auto val="1"/>
        <c:lblOffset val="100"/>
        <c:baseTimeUnit val="years"/>
      </c:dateAx>
      <c:valAx>
        <c:axId val="28012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328.98</c:v>
                </c:pt>
                <c:pt idx="1">
                  <c:v>337.44</c:v>
                </c:pt>
                <c:pt idx="2">
                  <c:v>333.7</c:v>
                </c:pt>
                <c:pt idx="3">
                  <c:v>341.61</c:v>
                </c:pt>
                <c:pt idx="4">
                  <c:v>562.92999999999995</c:v>
                </c:pt>
              </c:numCache>
            </c:numRef>
          </c:val>
        </c:ser>
        <c:dLbls>
          <c:showLegendKey val="0"/>
          <c:showVal val="0"/>
          <c:showCatName val="0"/>
          <c:showSerName val="0"/>
          <c:showPercent val="0"/>
          <c:showBubbleSize val="0"/>
        </c:dLbls>
        <c:gapWidth val="150"/>
        <c:axId val="279845528"/>
        <c:axId val="27984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79845528"/>
        <c:axId val="279845136"/>
      </c:lineChart>
      <c:dateAx>
        <c:axId val="279845528"/>
        <c:scaling>
          <c:orientation val="minMax"/>
        </c:scaling>
        <c:delete val="1"/>
        <c:axPos val="b"/>
        <c:numFmt formatCode="ge" sourceLinked="1"/>
        <c:majorTickMark val="none"/>
        <c:minorTickMark val="none"/>
        <c:tickLblPos val="none"/>
        <c:crossAx val="279845136"/>
        <c:crosses val="autoZero"/>
        <c:auto val="1"/>
        <c:lblOffset val="100"/>
        <c:baseTimeUnit val="years"/>
      </c:dateAx>
      <c:valAx>
        <c:axId val="27984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4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【85.56】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【200.94】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【160.95】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【16.91】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平川市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32440</v>
      </c>
      <c r="AM8" s="47"/>
      <c r="AN8" s="47"/>
      <c r="AO8" s="47"/>
      <c r="AP8" s="47"/>
      <c r="AQ8" s="47"/>
      <c r="AR8" s="47"/>
      <c r="AS8" s="47"/>
      <c r="AT8" s="43">
        <f>データ!S6</f>
        <v>346.01</v>
      </c>
      <c r="AU8" s="43"/>
      <c r="AV8" s="43"/>
      <c r="AW8" s="43"/>
      <c r="AX8" s="43"/>
      <c r="AY8" s="43"/>
      <c r="AZ8" s="43"/>
      <c r="BA8" s="43"/>
      <c r="BB8" s="43">
        <f>データ!T6</f>
        <v>93.75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35.74</v>
      </c>
      <c r="J10" s="43"/>
      <c r="K10" s="43"/>
      <c r="L10" s="43"/>
      <c r="M10" s="43"/>
      <c r="N10" s="43"/>
      <c r="O10" s="43"/>
      <c r="P10" s="43">
        <f>データ!O6</f>
        <v>0.15</v>
      </c>
      <c r="Q10" s="43"/>
      <c r="R10" s="43"/>
      <c r="S10" s="43"/>
      <c r="T10" s="43"/>
      <c r="U10" s="43"/>
      <c r="V10" s="43"/>
      <c r="W10" s="43">
        <f>データ!P6</f>
        <v>100</v>
      </c>
      <c r="X10" s="43"/>
      <c r="Y10" s="43"/>
      <c r="Z10" s="43"/>
      <c r="AA10" s="43"/>
      <c r="AB10" s="43"/>
      <c r="AC10" s="43"/>
      <c r="AD10" s="47">
        <f>データ!Q6</f>
        <v>3065</v>
      </c>
      <c r="AE10" s="47"/>
      <c r="AF10" s="47"/>
      <c r="AG10" s="47"/>
      <c r="AH10" s="47"/>
      <c r="AI10" s="47"/>
      <c r="AJ10" s="47"/>
      <c r="AK10" s="2"/>
      <c r="AL10" s="47">
        <f>データ!U6</f>
        <v>50</v>
      </c>
      <c r="AM10" s="47"/>
      <c r="AN10" s="47"/>
      <c r="AO10" s="47"/>
      <c r="AP10" s="47"/>
      <c r="AQ10" s="47"/>
      <c r="AR10" s="47"/>
      <c r="AS10" s="47"/>
      <c r="AT10" s="43">
        <f>データ!V6</f>
        <v>0.01</v>
      </c>
      <c r="AU10" s="43"/>
      <c r="AV10" s="43"/>
      <c r="AW10" s="43"/>
      <c r="AX10" s="43"/>
      <c r="AY10" s="43"/>
      <c r="AZ10" s="43"/>
      <c r="BA10" s="43"/>
      <c r="BB10" s="43">
        <f>データ!W6</f>
        <v>5000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22101</v>
      </c>
      <c r="D6" s="31">
        <f t="shared" si="3"/>
        <v>46</v>
      </c>
      <c r="E6" s="31">
        <f t="shared" si="3"/>
        <v>18</v>
      </c>
      <c r="F6" s="31">
        <f t="shared" si="3"/>
        <v>0</v>
      </c>
      <c r="G6" s="31">
        <f t="shared" si="3"/>
        <v>0</v>
      </c>
      <c r="H6" s="31" t="str">
        <f t="shared" si="3"/>
        <v>青森県　平川市</v>
      </c>
      <c r="I6" s="31" t="str">
        <f t="shared" si="3"/>
        <v>法適用</v>
      </c>
      <c r="J6" s="31" t="str">
        <f t="shared" si="3"/>
        <v>下水道事業</v>
      </c>
      <c r="K6" s="31" t="str">
        <f t="shared" si="3"/>
        <v>特定地域生活排水処理</v>
      </c>
      <c r="L6" s="31" t="str">
        <f t="shared" si="3"/>
        <v>K3</v>
      </c>
      <c r="M6" s="32" t="str">
        <f t="shared" si="3"/>
        <v>-</v>
      </c>
      <c r="N6" s="32">
        <f t="shared" si="3"/>
        <v>35.74</v>
      </c>
      <c r="O6" s="32">
        <f t="shared" si="3"/>
        <v>0.15</v>
      </c>
      <c r="P6" s="32">
        <f t="shared" si="3"/>
        <v>100</v>
      </c>
      <c r="Q6" s="32">
        <f t="shared" si="3"/>
        <v>3065</v>
      </c>
      <c r="R6" s="32">
        <f t="shared" si="3"/>
        <v>32440</v>
      </c>
      <c r="S6" s="32">
        <f t="shared" si="3"/>
        <v>346.01</v>
      </c>
      <c r="T6" s="32">
        <f t="shared" si="3"/>
        <v>93.75</v>
      </c>
      <c r="U6" s="32">
        <f t="shared" si="3"/>
        <v>50</v>
      </c>
      <c r="V6" s="32">
        <f t="shared" si="3"/>
        <v>0.01</v>
      </c>
      <c r="W6" s="32">
        <f t="shared" si="3"/>
        <v>5000</v>
      </c>
      <c r="X6" s="33">
        <f>IF(X7="",NA(),X7)</f>
        <v>64.400000000000006</v>
      </c>
      <c r="Y6" s="33">
        <f t="shared" ref="Y6:AG6" si="4">IF(Y7="",NA(),Y7)</f>
        <v>58.73</v>
      </c>
      <c r="Z6" s="33">
        <f t="shared" si="4"/>
        <v>59.16</v>
      </c>
      <c r="AA6" s="33">
        <f t="shared" si="4"/>
        <v>68.19</v>
      </c>
      <c r="AB6" s="33">
        <f t="shared" si="4"/>
        <v>56.75</v>
      </c>
      <c r="AC6" s="33">
        <f t="shared" si="4"/>
        <v>101.13</v>
      </c>
      <c r="AD6" s="33">
        <f t="shared" si="4"/>
        <v>97.09</v>
      </c>
      <c r="AE6" s="33">
        <f t="shared" si="4"/>
        <v>89.7</v>
      </c>
      <c r="AF6" s="33">
        <f t="shared" si="4"/>
        <v>90.66</v>
      </c>
      <c r="AG6" s="33">
        <f t="shared" si="4"/>
        <v>89.69</v>
      </c>
      <c r="AH6" s="32" t="str">
        <f>IF(AH7="","",IF(AH7="-","【-】","【"&amp;SUBSTITUTE(TEXT(AH7,"#,##0.00"),"-","△")&amp;"】"))</f>
        <v>【85.56】</v>
      </c>
      <c r="AI6" s="33">
        <f>IF(AI7="",NA(),AI7)</f>
        <v>568.79999999999995</v>
      </c>
      <c r="AJ6" s="33">
        <f t="shared" ref="AJ6:AR6" si="5">IF(AJ7="",NA(),AJ7)</f>
        <v>754.86</v>
      </c>
      <c r="AK6" s="33">
        <f t="shared" si="5"/>
        <v>922.93</v>
      </c>
      <c r="AL6" s="33">
        <f t="shared" si="5"/>
        <v>1093.1199999999999</v>
      </c>
      <c r="AM6" s="33">
        <f t="shared" si="5"/>
        <v>1328.11</v>
      </c>
      <c r="AN6" s="33">
        <f t="shared" si="5"/>
        <v>121.33</v>
      </c>
      <c r="AO6" s="33">
        <f t="shared" si="5"/>
        <v>42.06</v>
      </c>
      <c r="AP6" s="33">
        <f t="shared" si="5"/>
        <v>76.069999999999993</v>
      </c>
      <c r="AQ6" s="33">
        <f t="shared" si="5"/>
        <v>91.1</v>
      </c>
      <c r="AR6" s="33">
        <f t="shared" si="5"/>
        <v>124.89</v>
      </c>
      <c r="AS6" s="32" t="str">
        <f>IF(AS7="","",IF(AS7="-","【-】","【"&amp;SUBSTITUTE(TEXT(AS7,"#,##0.00"),"-","△")&amp;"】"))</f>
        <v>【200.94】</v>
      </c>
      <c r="AT6" s="33">
        <f>IF(AT7="",NA(),AT7)</f>
        <v>274.39999999999998</v>
      </c>
      <c r="AU6" s="33">
        <f t="shared" ref="AU6:BC6" si="6">IF(AU7="",NA(),AU7)</f>
        <v>304.23</v>
      </c>
      <c r="AV6" s="33" t="str">
        <f t="shared" si="6"/>
        <v>-</v>
      </c>
      <c r="AW6" s="33">
        <f t="shared" si="6"/>
        <v>139000</v>
      </c>
      <c r="AX6" s="33">
        <f t="shared" si="6"/>
        <v>502.24</v>
      </c>
      <c r="AY6" s="33">
        <f t="shared" si="6"/>
        <v>378.53</v>
      </c>
      <c r="AZ6" s="33">
        <f t="shared" si="6"/>
        <v>701.64</v>
      </c>
      <c r="BA6" s="33">
        <f t="shared" si="6"/>
        <v>377.59</v>
      </c>
      <c r="BB6" s="33">
        <f t="shared" si="6"/>
        <v>247.48</v>
      </c>
      <c r="BC6" s="33">
        <f t="shared" si="6"/>
        <v>221.76</v>
      </c>
      <c r="BD6" s="32" t="str">
        <f>IF(BD7="","",IF(BD7="-","【-】","【"&amp;SUBSTITUTE(TEXT(BD7,"#,##0.00"),"-","△")&amp;"】"))</f>
        <v>【160.95】</v>
      </c>
      <c r="BE6" s="33">
        <f>IF(BE7="",NA(),BE7)</f>
        <v>1625.55</v>
      </c>
      <c r="BF6" s="33">
        <f t="shared" ref="BF6:BN6" si="7">IF(BF7="",NA(),BF7)</f>
        <v>1522.29</v>
      </c>
      <c r="BG6" s="33">
        <f t="shared" si="7"/>
        <v>1344.12</v>
      </c>
      <c r="BH6" s="32">
        <f t="shared" si="7"/>
        <v>0</v>
      </c>
      <c r="BI6" s="33">
        <f t="shared" si="7"/>
        <v>490.16</v>
      </c>
      <c r="BJ6" s="33">
        <f t="shared" si="7"/>
        <v>421.01</v>
      </c>
      <c r="BK6" s="33">
        <f t="shared" si="7"/>
        <v>430.64</v>
      </c>
      <c r="BL6" s="33">
        <f t="shared" si="7"/>
        <v>446.63</v>
      </c>
      <c r="BM6" s="33">
        <f t="shared" si="7"/>
        <v>416.91</v>
      </c>
      <c r="BN6" s="33">
        <f t="shared" si="7"/>
        <v>392.19</v>
      </c>
      <c r="BO6" s="32" t="str">
        <f>IF(BO7="","",IF(BO7="-","【-】","【"&amp;SUBSTITUTE(TEXT(BO7,"#,##0.00"),"-","△")&amp;"】"))</f>
        <v>【345.93】</v>
      </c>
      <c r="BP6" s="33">
        <f>IF(BP7="",NA(),BP7)</f>
        <v>43.53</v>
      </c>
      <c r="BQ6" s="33">
        <f t="shared" ref="BQ6:BY6" si="8">IF(BQ7="",NA(),BQ7)</f>
        <v>42.58</v>
      </c>
      <c r="BR6" s="33">
        <f t="shared" si="8"/>
        <v>42.96</v>
      </c>
      <c r="BS6" s="33">
        <f t="shared" si="8"/>
        <v>42.03</v>
      </c>
      <c r="BT6" s="33">
        <f t="shared" si="8"/>
        <v>25.54</v>
      </c>
      <c r="BU6" s="33">
        <f t="shared" si="8"/>
        <v>58.98</v>
      </c>
      <c r="BV6" s="33">
        <f t="shared" si="8"/>
        <v>58.78</v>
      </c>
      <c r="BW6" s="33">
        <f t="shared" si="8"/>
        <v>58.53</v>
      </c>
      <c r="BX6" s="33">
        <f t="shared" si="8"/>
        <v>57.93</v>
      </c>
      <c r="BY6" s="33">
        <f t="shared" si="8"/>
        <v>57.03</v>
      </c>
      <c r="BZ6" s="32" t="str">
        <f>IF(BZ7="","",IF(BZ7="-","【-】","【"&amp;SUBSTITUTE(TEXT(BZ7,"#,##0.00"),"-","△")&amp;"】"))</f>
        <v>【59.44】</v>
      </c>
      <c r="CA6" s="33">
        <f>IF(CA7="",NA(),CA7)</f>
        <v>328.98</v>
      </c>
      <c r="CB6" s="33">
        <f t="shared" ref="CB6:CJ6" si="9">IF(CB7="",NA(),CB7)</f>
        <v>337.44</v>
      </c>
      <c r="CC6" s="33">
        <f t="shared" si="9"/>
        <v>333.7</v>
      </c>
      <c r="CD6" s="33">
        <f t="shared" si="9"/>
        <v>341.61</v>
      </c>
      <c r="CE6" s="33">
        <f t="shared" si="9"/>
        <v>562.92999999999995</v>
      </c>
      <c r="CF6" s="33">
        <f t="shared" si="9"/>
        <v>253.84</v>
      </c>
      <c r="CG6" s="33">
        <f t="shared" si="9"/>
        <v>257.02999999999997</v>
      </c>
      <c r="CH6" s="33">
        <f t="shared" si="9"/>
        <v>266.57</v>
      </c>
      <c r="CI6" s="33">
        <f t="shared" si="9"/>
        <v>276.93</v>
      </c>
      <c r="CJ6" s="33">
        <f t="shared" si="9"/>
        <v>283.73</v>
      </c>
      <c r="CK6" s="32" t="str">
        <f>IF(CK7="","",IF(CK7="-","【-】","【"&amp;SUBSTITUTE(TEXT(CK7,"#,##0.00"),"-","△")&amp;"】"))</f>
        <v>【272.79】</v>
      </c>
      <c r="CL6" s="33" t="str">
        <f>IF(CL7="",NA(),CL7)</f>
        <v>-</v>
      </c>
      <c r="CM6" s="33" t="str">
        <f t="shared" ref="CM6:CU6" si="10">IF(CM7="",NA(),CM7)</f>
        <v>-</v>
      </c>
      <c r="CN6" s="33" t="str">
        <f t="shared" si="10"/>
        <v>-</v>
      </c>
      <c r="CO6" s="33" t="str">
        <f t="shared" si="10"/>
        <v>-</v>
      </c>
      <c r="CP6" s="33" t="str">
        <f t="shared" si="10"/>
        <v>-</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3">
        <f>IF(DH7="",NA(),DH7)</f>
        <v>20.57</v>
      </c>
      <c r="DI6" s="33">
        <f t="shared" ref="DI6:DQ6" si="12">IF(DI7="",NA(),DI7)</f>
        <v>25.71</v>
      </c>
      <c r="DJ6" s="33">
        <f t="shared" si="12"/>
        <v>30.85</v>
      </c>
      <c r="DK6" s="33">
        <f t="shared" si="12"/>
        <v>50.56</v>
      </c>
      <c r="DL6" s="33">
        <f t="shared" si="12"/>
        <v>57.78</v>
      </c>
      <c r="DM6" s="33">
        <f t="shared" si="12"/>
        <v>7.74</v>
      </c>
      <c r="DN6" s="33">
        <f t="shared" si="12"/>
        <v>6.32</v>
      </c>
      <c r="DO6" s="33">
        <f t="shared" si="12"/>
        <v>6.48</v>
      </c>
      <c r="DP6" s="33">
        <f t="shared" si="12"/>
        <v>13.6</v>
      </c>
      <c r="DQ6" s="33">
        <f t="shared" si="12"/>
        <v>14.97</v>
      </c>
      <c r="DR6" s="32" t="str">
        <f>IF(DR7="","",IF(DR7="-","【-】","【"&amp;SUBSTITUTE(TEXT(DR7,"#,##0.00"),"-","△")&amp;"】"))</f>
        <v>【16.91】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2015</v>
      </c>
      <c r="C7" s="35">
        <v>22101</v>
      </c>
      <c r="D7" s="35">
        <v>46</v>
      </c>
      <c r="E7" s="35">
        <v>18</v>
      </c>
      <c r="F7" s="35">
        <v>0</v>
      </c>
      <c r="G7" s="35">
        <v>0</v>
      </c>
      <c r="H7" s="35" t="s">
        <v>96</v>
      </c>
      <c r="I7" s="35" t="s">
        <v>97</v>
      </c>
      <c r="J7" s="35" t="s">
        <v>98</v>
      </c>
      <c r="K7" s="35" t="s">
        <v>99</v>
      </c>
      <c r="L7" s="35" t="s">
        <v>100</v>
      </c>
      <c r="M7" s="36" t="s">
        <v>101</v>
      </c>
      <c r="N7" s="36">
        <v>35.74</v>
      </c>
      <c r="O7" s="36">
        <v>0.15</v>
      </c>
      <c r="P7" s="36">
        <v>100</v>
      </c>
      <c r="Q7" s="36">
        <v>3065</v>
      </c>
      <c r="R7" s="36">
        <v>32440</v>
      </c>
      <c r="S7" s="36">
        <v>346.01</v>
      </c>
      <c r="T7" s="36">
        <v>93.75</v>
      </c>
      <c r="U7" s="36">
        <v>50</v>
      </c>
      <c r="V7" s="36">
        <v>0.01</v>
      </c>
      <c r="W7" s="36">
        <v>5000</v>
      </c>
      <c r="X7" s="36">
        <v>64.400000000000006</v>
      </c>
      <c r="Y7" s="36">
        <v>58.73</v>
      </c>
      <c r="Z7" s="36">
        <v>59.16</v>
      </c>
      <c r="AA7" s="36">
        <v>68.19</v>
      </c>
      <c r="AB7" s="36">
        <v>56.75</v>
      </c>
      <c r="AC7" s="36">
        <v>101.13</v>
      </c>
      <c r="AD7" s="36">
        <v>97.09</v>
      </c>
      <c r="AE7" s="36">
        <v>89.7</v>
      </c>
      <c r="AF7" s="36">
        <v>90.66</v>
      </c>
      <c r="AG7" s="36">
        <v>89.69</v>
      </c>
      <c r="AH7" s="36">
        <v>85.56</v>
      </c>
      <c r="AI7" s="36">
        <v>568.79999999999995</v>
      </c>
      <c r="AJ7" s="36">
        <v>754.86</v>
      </c>
      <c r="AK7" s="36">
        <v>922.93</v>
      </c>
      <c r="AL7" s="36">
        <v>1093.1199999999999</v>
      </c>
      <c r="AM7" s="36">
        <v>1328.11</v>
      </c>
      <c r="AN7" s="36">
        <v>121.33</v>
      </c>
      <c r="AO7" s="36">
        <v>42.06</v>
      </c>
      <c r="AP7" s="36">
        <v>76.069999999999993</v>
      </c>
      <c r="AQ7" s="36">
        <v>91.1</v>
      </c>
      <c r="AR7" s="36">
        <v>124.89</v>
      </c>
      <c r="AS7" s="36">
        <v>200.94</v>
      </c>
      <c r="AT7" s="36">
        <v>274.39999999999998</v>
      </c>
      <c r="AU7" s="36">
        <v>304.23</v>
      </c>
      <c r="AV7" s="36" t="s">
        <v>101</v>
      </c>
      <c r="AW7" s="36">
        <v>139000</v>
      </c>
      <c r="AX7" s="36">
        <v>502.24</v>
      </c>
      <c r="AY7" s="36">
        <v>378.53</v>
      </c>
      <c r="AZ7" s="36">
        <v>701.64</v>
      </c>
      <c r="BA7" s="36">
        <v>377.59</v>
      </c>
      <c r="BB7" s="36">
        <v>247.48</v>
      </c>
      <c r="BC7" s="36">
        <v>221.76</v>
      </c>
      <c r="BD7" s="36">
        <v>160.94999999999999</v>
      </c>
      <c r="BE7" s="36">
        <v>1625.55</v>
      </c>
      <c r="BF7" s="36">
        <v>1522.29</v>
      </c>
      <c r="BG7" s="36">
        <v>1344.12</v>
      </c>
      <c r="BH7" s="36">
        <v>0</v>
      </c>
      <c r="BI7" s="36">
        <v>490.16</v>
      </c>
      <c r="BJ7" s="36">
        <v>421.01</v>
      </c>
      <c r="BK7" s="36">
        <v>430.64</v>
      </c>
      <c r="BL7" s="36">
        <v>446.63</v>
      </c>
      <c r="BM7" s="36">
        <v>416.91</v>
      </c>
      <c r="BN7" s="36">
        <v>392.19</v>
      </c>
      <c r="BO7" s="36">
        <v>345.93</v>
      </c>
      <c r="BP7" s="36">
        <v>43.53</v>
      </c>
      <c r="BQ7" s="36">
        <v>42.58</v>
      </c>
      <c r="BR7" s="36">
        <v>42.96</v>
      </c>
      <c r="BS7" s="36">
        <v>42.03</v>
      </c>
      <c r="BT7" s="36">
        <v>25.54</v>
      </c>
      <c r="BU7" s="36">
        <v>58.98</v>
      </c>
      <c r="BV7" s="36">
        <v>58.78</v>
      </c>
      <c r="BW7" s="36">
        <v>58.53</v>
      </c>
      <c r="BX7" s="36">
        <v>57.93</v>
      </c>
      <c r="BY7" s="36">
        <v>57.03</v>
      </c>
      <c r="BZ7" s="36">
        <v>59.44</v>
      </c>
      <c r="CA7" s="36">
        <v>328.98</v>
      </c>
      <c r="CB7" s="36">
        <v>337.44</v>
      </c>
      <c r="CC7" s="36">
        <v>333.7</v>
      </c>
      <c r="CD7" s="36">
        <v>341.61</v>
      </c>
      <c r="CE7" s="36">
        <v>562.92999999999995</v>
      </c>
      <c r="CF7" s="36">
        <v>253.84</v>
      </c>
      <c r="CG7" s="36">
        <v>257.02999999999997</v>
      </c>
      <c r="CH7" s="36">
        <v>266.57</v>
      </c>
      <c r="CI7" s="36">
        <v>276.93</v>
      </c>
      <c r="CJ7" s="36">
        <v>283.73</v>
      </c>
      <c r="CK7" s="36">
        <v>272.79000000000002</v>
      </c>
      <c r="CL7" s="36" t="s">
        <v>101</v>
      </c>
      <c r="CM7" s="36" t="s">
        <v>101</v>
      </c>
      <c r="CN7" s="36" t="s">
        <v>101</v>
      </c>
      <c r="CO7" s="36" t="s">
        <v>101</v>
      </c>
      <c r="CP7" s="36" t="s">
        <v>101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v>20.57</v>
      </c>
      <c r="DI7" s="36">
        <v>25.71</v>
      </c>
      <c r="DJ7" s="36">
        <v>30.85</v>
      </c>
      <c r="DK7" s="36">
        <v>50.56</v>
      </c>
      <c r="DL7" s="36">
        <v>57.78</v>
      </c>
      <c r="DM7" s="36">
        <v>7.74</v>
      </c>
      <c r="DN7" s="36">
        <v>6.32</v>
      </c>
      <c r="DO7" s="36">
        <v>6.48</v>
      </c>
      <c r="DP7" s="36">
        <v>13.6</v>
      </c>
      <c r="DQ7" s="36">
        <v>14.97</v>
      </c>
      <c r="DR7" s="36">
        <v>16.91</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平川市</cp:lastModifiedBy>
  <dcterms:created xsi:type="dcterms:W3CDTF">2017-02-08T02:42:27Z</dcterms:created>
  <dcterms:modified xsi:type="dcterms:W3CDTF">2017-02-16T06:31:21Z</dcterms:modified>
  <cp:category/>
</cp:coreProperties>
</file>