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g9901.HIRAKAWA\Desktop\"/>
    </mc:Choice>
  </mc:AlternateContent>
  <workbookProtection workbookPassword="8649" lockStructure="1"/>
  <bookViews>
    <workbookView xWindow="0" yWindow="0" windowWidth="20490" windowHeight="775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AI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<sst xmlns="http://schemas.openxmlformats.org/spreadsheetml/2006/main" count="218" uniqueCount="108">
  <si>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</si>
  <si>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</si>
  <si>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</si>
  <si>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</si>
  <si>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</si>
  <si>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</si>
  <si>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</si>
  <si>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</si>
  <si>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</si>
  <si>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</si>
  <si>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</si>
  <si>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</si>
  <si>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</si>
  <si>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</si>
  <si>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</si>
  <si>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</si>
  <si>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</si>
  <si>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</si>
  <si>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</si>
  <si>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</si>
  <si>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</si>
  <si>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</si>
  <si>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</si>
  <si>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</si>
  <si>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</si>
  <si>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</si>
  <si>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</si>
  <si>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</si>
  <si>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</si>
  <si>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</si>
  <si>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</si>
  <si>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</si>
  <si>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</si>
  <si>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</si>
  <si>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</si>
  <si>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</si>
  <si>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</si>
  <si>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</si>
  <si>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</si>
  <si>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</si>
  <si>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</si>
  <si>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</si>
  <si>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</si>
  <si>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</si>
  <si>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</si>
  <si>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</si>
  <si>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</si>
  <si>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</si>
  <si>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</si>
  <si>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</si>
  <si>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</si>
  <si>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</si>
  <si>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</si>
  <si>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</si>
  <si>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</si>
  <si>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</si>
  <si>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</si>
  <si>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</si>
  <si>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</si>
  <si>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</si>
  <si>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</si>
  <si>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</si>
  <si>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</si>
  <si>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</si>
  <si>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</si>
  <si>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</si>
  <si>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</si>
  <si>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</si>
  <si>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</si>
  <si>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</si>
  <si>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</si>
  <si>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</si>
  <si>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</si>
  <si>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</si>
  <si>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</si>
  <si>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</si>
  <si>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</si>
  <si>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</si>
  <si>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</si>
  <si>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</si>
  <si>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</si>
  <si>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</si>
  <si>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</si>
  <si>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</si>
  <si>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</si>
  <si>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</si>
  <si>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</si>
  <si>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</si>
  <si>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</si>
  <si>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</si>
  <si>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</si>
  <si>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</si>
  <si>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</si>
  <si>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</si>
  <si>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</si>
  <si>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</si>
  <si>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</si>
  <si>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</si>
  <si>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</si>
  <si>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</si>
  <si>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</si>
  <si>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</si>
  <si>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</si>
  <si>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</si>
  <si>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</si>
  <si>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収益的収支比率は類似団体からみると高比率になっており、ある程度安定した経営となっている。
H25年度が20.12％となっているのは地方債の繰上償還に伴うものである。
施設利用率については当初計画の給水人口、配水能力からみると、大幅な給水人口の減少等に伴い低い比率となっており、有収率も徐々に低下傾向にある。
</t>
    <rPh sb="138" eb="140">
      <t>ユウシュウ</t>
    </rPh>
    <rPh sb="140" eb="141">
      <t>リツ</t>
    </rPh>
    <rPh sb="142" eb="144">
      <t>ジョジョ</t>
    </rPh>
    <rPh sb="145" eb="147">
      <t>テイカ</t>
    </rPh>
    <rPh sb="147" eb="149">
      <t>ケイコウ</t>
    </rPh>
    <phoneticPr fontId="4"/>
  </si>
  <si>
    <t xml:space="preserve">現在法的耐用年数を経過した管路はない。
</t>
    <phoneticPr fontId="4"/>
  </si>
  <si>
    <t xml:space="preserve">今後の人口減少、給水収益の減少に対する費用削減策、給水人口や水需要予測などを活用して、有効な施設利用、規模を判断しダウンサイジングなどを検討する必要がある。
また、老朽管路の更新時期の見極め、財源の確保、更新費用の平準化などに取り組む必要がある。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</si>
</sst>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0736"/>
        <c:axId val="10239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0736"/>
        <c:axId val="102392736"/>
      </c:lineChart>
      <c:dateAx>
        <c:axId val="16576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92736"/>
        <c:crosses val="autoZero"/>
        <c:auto val="1"/>
        <c:lblOffset val="100"/>
        <c:baseTimeUnit val="years"/>
      </c:dateAx>
      <c:valAx>
        <c:axId val="10239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76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10.91</c:v>
                </c:pt>
                <c:pt idx="1">
                  <c:v>11.43</c:v>
                </c:pt>
                <c:pt idx="2">
                  <c:v>10.86</c:v>
                </c:pt>
                <c:pt idx="3">
                  <c:v>11.58</c:v>
                </c:pt>
                <c:pt idx="4">
                  <c:v>10.7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94296"/>
        <c:axId val="16659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4296"/>
        <c:axId val="166594688"/>
      </c:lineChart>
      <c:dateAx>
        <c:axId val="16659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594688"/>
        <c:crosses val="autoZero"/>
        <c:auto val="1"/>
        <c:lblOffset val="100"/>
        <c:baseTimeUnit val="years"/>
      </c:dateAx>
      <c:valAx>
        <c:axId val="16659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594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90.12</c:v>
                </c:pt>
                <c:pt idx="1">
                  <c:v>90</c:v>
                </c:pt>
                <c:pt idx="2">
                  <c:v>88.17</c:v>
                </c:pt>
                <c:pt idx="3">
                  <c:v>76.44</c:v>
                </c:pt>
                <c:pt idx="4">
                  <c:v>78.47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95864"/>
        <c:axId val="16687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5864"/>
        <c:axId val="166873480"/>
      </c:lineChart>
      <c:dateAx>
        <c:axId val="16659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73480"/>
        <c:crosses val="autoZero"/>
        <c:auto val="1"/>
        <c:lblOffset val="100"/>
        <c:baseTimeUnit val="years"/>
      </c:dateAx>
      <c:valAx>
        <c:axId val="166873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59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144.93</c:v>
                </c:pt>
                <c:pt idx="1">
                  <c:v>119.84</c:v>
                </c:pt>
                <c:pt idx="2">
                  <c:v>20.12</c:v>
                </c:pt>
                <c:pt idx="3">
                  <c:v>137.81</c:v>
                </c:pt>
                <c:pt idx="4">
                  <c:v>143.94999999999999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39720"/>
        <c:axId val="16654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39720"/>
        <c:axId val="166540104"/>
      </c:lineChart>
      <c:dateAx>
        <c:axId val="16653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540104"/>
        <c:crosses val="autoZero"/>
        <c:auto val="1"/>
        <c:lblOffset val="100"/>
        <c:baseTimeUnit val="years"/>
      </c:dateAx>
      <c:valAx>
        <c:axId val="16654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53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58072"/>
        <c:axId val="16626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58072"/>
        <c:axId val="166265624"/>
      </c:lineChart>
      <c:dateAx>
        <c:axId val="16625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265624"/>
        <c:crosses val="autoZero"/>
        <c:auto val="1"/>
        <c:lblOffset val="100"/>
        <c:baseTimeUnit val="years"/>
      </c:dateAx>
      <c:valAx>
        <c:axId val="16626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25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10824"/>
        <c:axId val="16485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10824"/>
        <c:axId val="164852128"/>
      </c:lineChart>
      <c:dateAx>
        <c:axId val="16631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52128"/>
        <c:crosses val="autoZero"/>
        <c:auto val="1"/>
        <c:lblOffset val="100"/>
        <c:baseTimeUnit val="years"/>
      </c:dateAx>
      <c:valAx>
        <c:axId val="16485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31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53304"/>
        <c:axId val="16485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53304"/>
        <c:axId val="164853696"/>
      </c:lineChart>
      <c:dateAx>
        <c:axId val="16485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53696"/>
        <c:crosses val="autoZero"/>
        <c:auto val="1"/>
        <c:lblOffset val="100"/>
        <c:baseTimeUnit val="years"/>
      </c:dateAx>
      <c:valAx>
        <c:axId val="16485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5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54872"/>
        <c:axId val="16645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54872"/>
        <c:axId val="166451344"/>
      </c:lineChart>
      <c:dateAx>
        <c:axId val="16485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451344"/>
        <c:crosses val="autoZero"/>
        <c:auto val="1"/>
        <c:lblOffset val="100"/>
        <c:baseTimeUnit val="years"/>
      </c:dateAx>
      <c:valAx>
        <c:axId val="16645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54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598.5</c:v>
                </c:pt>
                <c:pt idx="1">
                  <c:v>575.88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52520"/>
        <c:axId val="16645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52520"/>
        <c:axId val="166452912"/>
      </c:lineChart>
      <c:dateAx>
        <c:axId val="166452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452912"/>
        <c:crosses val="autoZero"/>
        <c:auto val="1"/>
        <c:lblOffset val="100"/>
        <c:baseTimeUnit val="years"/>
      </c:dateAx>
      <c:valAx>
        <c:axId val="16645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452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103.51</c:v>
                </c:pt>
                <c:pt idx="1">
                  <c:v>102.54</c:v>
                </c:pt>
                <c:pt idx="2">
                  <c:v>79.12</c:v>
                </c:pt>
                <c:pt idx="3">
                  <c:v>137.81</c:v>
                </c:pt>
                <c:pt idx="4">
                  <c:v>143.94999999999999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54088"/>
        <c:axId val="16645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54088"/>
        <c:axId val="166454480"/>
      </c:lineChart>
      <c:dateAx>
        <c:axId val="16645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454480"/>
        <c:crosses val="autoZero"/>
        <c:auto val="1"/>
        <c:lblOffset val="100"/>
        <c:baseTimeUnit val="years"/>
      </c:dateAx>
      <c:valAx>
        <c:axId val="16645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45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324.32</c:v>
                </c:pt>
                <c:pt idx="1">
                  <c:v>311.08</c:v>
                </c:pt>
                <c:pt idx="2">
                  <c:v>405.28</c:v>
                </c:pt>
                <c:pt idx="3">
                  <c:v>246.26</c:v>
                </c:pt>
                <c:pt idx="4">
                  <c:v>245.89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92728"/>
        <c:axId val="16659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2728"/>
        <c:axId val="166593120"/>
      </c:lineChart>
      <c:dateAx>
        <c:axId val="166592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593120"/>
        <c:crosses val="autoZero"/>
        <c:auto val="1"/>
        <c:lblOffset val="100"/>
        <c:baseTimeUnit val="years"/>
      </c:dateAx>
      <c:valAx>
        <c:axId val="16659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592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B5" zoomScale="91" zoomScaleNormal="91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平川市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32440</v>
      </c>
      <c r="AJ8" s="55"/>
      <c r="AK8" s="55"/>
      <c r="AL8" s="55"/>
      <c r="AM8" s="55"/>
      <c r="AN8" s="55"/>
      <c r="AO8" s="55"/>
      <c r="AP8" s="56"/>
      <c r="AQ8" s="46">
        <f>データ!R6</f>
        <v>346.01</v>
      </c>
      <c r="AR8" s="46"/>
      <c r="AS8" s="46"/>
      <c r="AT8" s="46"/>
      <c r="AU8" s="46"/>
      <c r="AV8" s="46"/>
      <c r="AW8" s="46"/>
      <c r="AX8" s="46"/>
      <c r="AY8" s="46">
        <f>データ!S6</f>
        <v>93.75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0.97</v>
      </c>
      <c r="S10" s="46"/>
      <c r="T10" s="46"/>
      <c r="U10" s="46"/>
      <c r="V10" s="46"/>
      <c r="W10" s="46"/>
      <c r="X10" s="46"/>
      <c r="Y10" s="46"/>
      <c r="Z10" s="80">
        <f>データ!P6</f>
        <v>3666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313</v>
      </c>
      <c r="AJ10" s="80"/>
      <c r="AK10" s="80"/>
      <c r="AL10" s="80"/>
      <c r="AM10" s="80"/>
      <c r="AN10" s="80"/>
      <c r="AO10" s="80"/>
      <c r="AP10" s="80"/>
      <c r="AQ10" s="46">
        <f>データ!U6</f>
        <v>0.84</v>
      </c>
      <c r="AR10" s="46"/>
      <c r="AS10" s="46"/>
      <c r="AT10" s="46"/>
      <c r="AU10" s="46"/>
      <c r="AV10" s="46"/>
      <c r="AW10" s="46"/>
      <c r="AX10" s="46"/>
      <c r="AY10" s="46">
        <f>データ!V6</f>
        <v>372.62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22101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平川市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0.97</v>
      </c>
      <c r="P6" s="32">
        <f t="shared" si="3"/>
        <v>3666</v>
      </c>
      <c r="Q6" s="32">
        <f t="shared" si="3"/>
        <v>32440</v>
      </c>
      <c r="R6" s="32">
        <f t="shared" si="3"/>
        <v>346.01</v>
      </c>
      <c r="S6" s="32">
        <f t="shared" si="3"/>
        <v>93.75</v>
      </c>
      <c r="T6" s="32">
        <f t="shared" si="3"/>
        <v>313</v>
      </c>
      <c r="U6" s="32">
        <f t="shared" si="3"/>
        <v>0.84</v>
      </c>
      <c r="V6" s="32">
        <f t="shared" si="3"/>
        <v>372.62</v>
      </c>
      <c r="W6" s="33">
        <f>IF(W7="",NA(),W7)</f>
        <v>144.93</v>
      </c>
      <c r="X6" s="33">
        <f t="shared" ref="X6:AF6" si="4">IF(X7="",NA(),X7)</f>
        <v>119.84</v>
      </c>
      <c r="Y6" s="33">
        <f t="shared" si="4"/>
        <v>20.12</v>
      </c>
      <c r="Z6" s="33">
        <f t="shared" si="4"/>
        <v>137.81</v>
      </c>
      <c r="AA6" s="33">
        <f t="shared" si="4"/>
        <v>143.94999999999999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598.5</v>
      </c>
      <c r="BE6" s="33">
        <f t="shared" ref="BE6:BM6" si="7">IF(BE7="",NA(),BE7)</f>
        <v>575.88</v>
      </c>
      <c r="BF6" s="32">
        <f t="shared" si="7"/>
        <v>0</v>
      </c>
      <c r="BG6" s="32">
        <f t="shared" si="7"/>
        <v>0</v>
      </c>
      <c r="BH6" s="32">
        <f t="shared" si="7"/>
        <v>0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103.51</v>
      </c>
      <c r="BP6" s="33">
        <f t="shared" ref="BP6:BX6" si="8">IF(BP7="",NA(),BP7)</f>
        <v>102.54</v>
      </c>
      <c r="BQ6" s="33">
        <f t="shared" si="8"/>
        <v>79.12</v>
      </c>
      <c r="BR6" s="33">
        <f t="shared" si="8"/>
        <v>137.81</v>
      </c>
      <c r="BS6" s="33">
        <f t="shared" si="8"/>
        <v>143.94999999999999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324.32</v>
      </c>
      <c r="CA6" s="33">
        <f t="shared" ref="CA6:CI6" si="9">IF(CA7="",NA(),CA7)</f>
        <v>311.08</v>
      </c>
      <c r="CB6" s="33">
        <f t="shared" si="9"/>
        <v>405.28</v>
      </c>
      <c r="CC6" s="33">
        <f t="shared" si="9"/>
        <v>246.26</v>
      </c>
      <c r="CD6" s="33">
        <f t="shared" si="9"/>
        <v>245.89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10.91</v>
      </c>
      <c r="CL6" s="33">
        <f t="shared" ref="CL6:CT6" si="10">IF(CL7="",NA(),CL7)</f>
        <v>11.43</v>
      </c>
      <c r="CM6" s="33">
        <f t="shared" si="10"/>
        <v>10.86</v>
      </c>
      <c r="CN6" s="33">
        <f t="shared" si="10"/>
        <v>11.58</v>
      </c>
      <c r="CO6" s="33">
        <f t="shared" si="10"/>
        <v>10.7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90.12</v>
      </c>
      <c r="CW6" s="33">
        <f t="shared" ref="CW6:DE6" si="11">IF(CW7="",NA(),CW7)</f>
        <v>90</v>
      </c>
      <c r="CX6" s="33">
        <f t="shared" si="11"/>
        <v>88.17</v>
      </c>
      <c r="CY6" s="33">
        <f t="shared" si="11"/>
        <v>76.44</v>
      </c>
      <c r="CZ6" s="33">
        <f t="shared" si="11"/>
        <v>78.47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22101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0.97</v>
      </c>
      <c r="P7" s="36">
        <v>3666</v>
      </c>
      <c r="Q7" s="36">
        <v>32440</v>
      </c>
      <c r="R7" s="36">
        <v>346.01</v>
      </c>
      <c r="S7" s="36">
        <v>93.75</v>
      </c>
      <c r="T7" s="36">
        <v>313</v>
      </c>
      <c r="U7" s="36">
        <v>0.84</v>
      </c>
      <c r="V7" s="36">
        <v>372.62</v>
      </c>
      <c r="W7" s="36">
        <v>144.93</v>
      </c>
      <c r="X7" s="36">
        <v>119.84</v>
      </c>
      <c r="Y7" s="36">
        <v>20.12</v>
      </c>
      <c r="Z7" s="36">
        <v>137.81</v>
      </c>
      <c r="AA7" s="36">
        <v>143.94999999999999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598.5</v>
      </c>
      <c r="BE7" s="36">
        <v>575.88</v>
      </c>
      <c r="BF7" s="36">
        <v>0</v>
      </c>
      <c r="BG7" s="36">
        <v>0</v>
      </c>
      <c r="BH7" s="36">
        <v>0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103.51</v>
      </c>
      <c r="BP7" s="36">
        <v>102.54</v>
      </c>
      <c r="BQ7" s="36">
        <v>79.12</v>
      </c>
      <c r="BR7" s="36">
        <v>137.81</v>
      </c>
      <c r="BS7" s="36">
        <v>143.94999999999999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324.32</v>
      </c>
      <c r="CA7" s="36">
        <v>311.08</v>
      </c>
      <c r="CB7" s="36">
        <v>405.28</v>
      </c>
      <c r="CC7" s="36">
        <v>246.26</v>
      </c>
      <c r="CD7" s="36">
        <v>245.89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10.91</v>
      </c>
      <c r="CL7" s="36">
        <v>11.43</v>
      </c>
      <c r="CM7" s="36">
        <v>10.86</v>
      </c>
      <c r="CN7" s="36">
        <v>11.58</v>
      </c>
      <c r="CO7" s="36">
        <v>10.7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90.12</v>
      </c>
      <c r="CW7" s="36">
        <v>90</v>
      </c>
      <c r="CX7" s="36">
        <v>88.17</v>
      </c>
      <c r="CY7" s="36">
        <v>76.44</v>
      </c>
      <c r="CZ7" s="36">
        <v>78.47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2017-02-15T00:59:24Z</cp:lastPrinted>
  <dcterms:created xsi:type="dcterms:W3CDTF">2016-12-02T02:15:15Z</dcterms:created>
  <dcterms:modified xsi:type="dcterms:W3CDTF">2017-02-15T01:06:28Z</dcterms:modified>
  <cp:category/>
</cp:coreProperties>
</file>