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<sst xmlns="http://schemas.openxmlformats.org/spreadsheetml/2006/main" count="220" uniqueCount="110">
  <si>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</si>
  <si>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</si>
  <si>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</si>
  <si>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</si>
  <si>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</si>
  <si>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</si>
  <si>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</si>
  <si>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</si>
  <si>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</si>
  <si>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</si>
  <si>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</si>
  <si>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</si>
  <si>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</si>
  <si>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</si>
  <si>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</si>
  <si>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</si>
  <si>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</si>
  <si>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</si>
  <si>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</si>
  <si>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</si>
  <si>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</si>
  <si>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</si>
  <si>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</si>
  <si>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</si>
  <si>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</si>
  <si>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</si>
  <si>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</si>
  <si>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</si>
  <si>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</si>
  <si>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</si>
  <si>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</si>
  <si>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</si>
  <si>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</si>
  <si>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</si>
  <si>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</si>
  <si>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</si>
  <si>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</si>
  <si>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</si>
  <si>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</si>
  <si>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</si>
  <si>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</si>
  <si>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</si>
  <si>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</si>
  <si>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</si>
  <si>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</si>
  <si>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</si>
  <si>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</si>
  <si>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</si>
  <si>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</si>
  <si>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</si>
  <si>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</si>
  <si>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</si>
  <si>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</si>
  <si>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</si>
  <si>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</si>
  <si>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</si>
  <si>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</si>
  <si>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</si>
  <si>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</si>
  <si>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</si>
  <si>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</si>
  <si>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</si>
  <si>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</si>
  <si>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</si>
  <si>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</si>
  <si>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</si>
  <si>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</si>
  <si>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</si>
  <si>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</si>
  <si>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</si>
  <si>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</si>
  <si>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</si>
  <si>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</si>
  <si>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</si>
  <si>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</si>
  <si>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</si>
  <si>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</si>
  <si>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</si>
  <si>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</si>
  <si>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</si>
  <si>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</si>
  <si>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</si>
  <si>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</si>
  <si>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</si>
  <si>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</si>
  <si>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</si>
  <si>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</si>
  <si>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</si>
  <si>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</si>
  <si>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</si>
  <si>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</si>
  <si>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</si>
  <si>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</si>
  <si>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</si>
  <si>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</si>
  <si>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</si>
  <si>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</si>
  <si>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</si>
  <si>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</si>
  <si>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</si>
  <si>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</si>
  <si>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</si>
  <si>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</si>
  <si>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</si>
  <si>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</si>
  <si>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</si>
  <si>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</si>
  <si>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経費回収率については100％には至っておらず、維持管理費の削減とともに料金収入の見直しも必要である。
　水洗化率については、加入率が約70％と低く、類似団体の平均値と比較しても下回っていることから、水洗化の意識を高める広報活動を行って加入率の向上を目指す。</t>
    <phoneticPr fontId="4"/>
  </si>
  <si>
    <t>　農業集落排水事業は、一番古い地区で平成元年に供用開始をしており、現在保有している資産については、耐用年数に達していないことから更新事業を実施していないが、処理場の建物及び機器等の経年劣化が進んでいる。
　今後は、施設の機能診断、最適整備構想を行い、処理場の建物及び機器等の更新を計画的に行う予定である。</t>
    <phoneticPr fontId="4"/>
  </si>
  <si>
    <t>　一般会計繰入金に依存した経営であることから、加入促進や料金改定による収入の確保及び施設の長寿命化による支出の抑制を行うことで、一般会計繰入金の抑制に取り組んでいく必要がある。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</si>
</sst>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870144"/>
        <c:axId val="508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0870144"/>
        <c:axId val="50880512"/>
      </c:lineChart>
      <c:dateAx>
        <c:axId val="50870144"/>
        <c:scaling>
          <c:orientation val="minMax"/>
        </c:scaling>
        <c:delete val="1"/>
        <c:axPos val="b"/>
        <c:numFmt formatCode="ge" sourceLinked="1"/>
        <c:majorTickMark val="none"/>
        <c:minorTickMark val="none"/>
        <c:tickLblPos val="none"/>
        <c:crossAx val="50880512"/>
        <c:crosses val="autoZero"/>
        <c:auto val="1"/>
        <c:lblOffset val="100"/>
        <c:baseTimeUnit val="years"/>
      </c:dateAx>
      <c:valAx>
        <c:axId val="508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70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47.79</c:v>
                </c:pt>
                <c:pt idx="1">
                  <c:v>49.73</c:v>
                </c:pt>
                <c:pt idx="2">
                  <c:v>49.3</c:v>
                </c:pt>
                <c:pt idx="3">
                  <c:v>49.73</c:v>
                </c:pt>
                <c:pt idx="4">
                  <c:v>47.79</c:v>
                </c:pt>
              </c:numCache>
            </c:numRef>
          </c:val>
        </c:ser>
        <c:dLbls>
          <c:showLegendKey val="0"/>
          <c:showVal val="0"/>
          <c:showCatName val="0"/>
          <c:showSerName val="0"/>
          <c:showPercent val="0"/>
          <c:showBubbleSize val="0"/>
        </c:dLbls>
        <c:gapWidth val="150"/>
        <c:axId val="91891968"/>
        <c:axId val="91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1891968"/>
        <c:axId val="91894144"/>
      </c:lineChart>
      <c:dateAx>
        <c:axId val="91891968"/>
        <c:scaling>
          <c:orientation val="minMax"/>
        </c:scaling>
        <c:delete val="1"/>
        <c:axPos val="b"/>
        <c:numFmt formatCode="ge" sourceLinked="1"/>
        <c:majorTickMark val="none"/>
        <c:minorTickMark val="none"/>
        <c:tickLblPos val="none"/>
        <c:crossAx val="91894144"/>
        <c:crosses val="autoZero"/>
        <c:auto val="1"/>
        <c:lblOffset val="100"/>
        <c:baseTimeUnit val="years"/>
      </c:dateAx>
      <c:valAx>
        <c:axId val="91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68.28</c:v>
                </c:pt>
                <c:pt idx="1">
                  <c:v>68.81</c:v>
                </c:pt>
                <c:pt idx="2">
                  <c:v>70</c:v>
                </c:pt>
                <c:pt idx="3">
                  <c:v>70.61</c:v>
                </c:pt>
                <c:pt idx="4">
                  <c:v>71.25</c:v>
                </c:pt>
              </c:numCache>
            </c:numRef>
          </c:val>
        </c:ser>
        <c:dLbls>
          <c:showLegendKey val="0"/>
          <c:showVal val="0"/>
          <c:showCatName val="0"/>
          <c:showSerName val="0"/>
          <c:showPercent val="0"/>
          <c:showBubbleSize val="0"/>
        </c:dLbls>
        <c:gapWidth val="150"/>
        <c:axId val="91932544"/>
        <c:axId val="919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1932544"/>
        <c:axId val="91942912"/>
      </c:lineChart>
      <c:dateAx>
        <c:axId val="91932544"/>
        <c:scaling>
          <c:orientation val="minMax"/>
        </c:scaling>
        <c:delete val="1"/>
        <c:axPos val="b"/>
        <c:numFmt formatCode="ge" sourceLinked="1"/>
        <c:majorTickMark val="none"/>
        <c:minorTickMark val="none"/>
        <c:tickLblPos val="none"/>
        <c:crossAx val="91942912"/>
        <c:crosses val="autoZero"/>
        <c:auto val="1"/>
        <c:lblOffset val="100"/>
        <c:baseTimeUnit val="years"/>
      </c:dateAx>
      <c:valAx>
        <c:axId val="919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65.11</c:v>
                </c:pt>
                <c:pt idx="1">
                  <c:v>64.09</c:v>
                </c:pt>
                <c:pt idx="2">
                  <c:v>71.94</c:v>
                </c:pt>
                <c:pt idx="3">
                  <c:v>80.16</c:v>
                </c:pt>
                <c:pt idx="4">
                  <c:v>80.27</c:v>
                </c:pt>
              </c:numCache>
            </c:numRef>
          </c:val>
        </c:ser>
        <c:dLbls>
          <c:showLegendKey val="0"/>
          <c:showVal val="0"/>
          <c:showCatName val="0"/>
          <c:showSerName val="0"/>
          <c:showPercent val="0"/>
          <c:showBubbleSize val="0"/>
        </c:dLbls>
        <c:gapWidth val="150"/>
        <c:axId val="50914816"/>
        <c:axId val="509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50914816"/>
        <c:axId val="50916736"/>
      </c:lineChart>
      <c:dateAx>
        <c:axId val="50914816"/>
        <c:scaling>
          <c:orientation val="minMax"/>
        </c:scaling>
        <c:delete val="1"/>
        <c:axPos val="b"/>
        <c:numFmt formatCode="ge" sourceLinked="1"/>
        <c:majorTickMark val="none"/>
        <c:minorTickMark val="none"/>
        <c:tickLblPos val="none"/>
        <c:crossAx val="50916736"/>
        <c:crosses val="autoZero"/>
        <c:auto val="1"/>
        <c:lblOffset val="100"/>
        <c:baseTimeUnit val="years"/>
      </c:dateAx>
      <c:valAx>
        <c:axId val="509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1.39</c:v>
                </c:pt>
                <c:pt idx="1">
                  <c:v>2.7</c:v>
                </c:pt>
                <c:pt idx="2">
                  <c:v>3.95</c:v>
                </c:pt>
                <c:pt idx="3">
                  <c:v>32.71</c:v>
                </c:pt>
                <c:pt idx="4">
                  <c:v>34.97</c:v>
                </c:pt>
              </c:numCache>
            </c:numRef>
          </c:val>
        </c:ser>
        <c:dLbls>
          <c:showLegendKey val="0"/>
          <c:showVal val="0"/>
          <c:showCatName val="0"/>
          <c:showSerName val="0"/>
          <c:showPercent val="0"/>
          <c:showBubbleSize val="0"/>
        </c:dLbls>
        <c:gapWidth val="150"/>
        <c:axId val="55850112"/>
        <c:axId val="558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55850112"/>
        <c:axId val="55852032"/>
      </c:lineChart>
      <c:dateAx>
        <c:axId val="55850112"/>
        <c:scaling>
          <c:orientation val="minMax"/>
        </c:scaling>
        <c:delete val="1"/>
        <c:axPos val="b"/>
        <c:numFmt formatCode="ge" sourceLinked="1"/>
        <c:majorTickMark val="none"/>
        <c:minorTickMark val="none"/>
        <c:tickLblPos val="none"/>
        <c:crossAx val="55852032"/>
        <c:crosses val="autoZero"/>
        <c:auto val="1"/>
        <c:lblOffset val="100"/>
        <c:baseTimeUnit val="years"/>
      </c:dateAx>
      <c:valAx>
        <c:axId val="558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645760"/>
        <c:axId val="826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82645760"/>
        <c:axId val="82647680"/>
      </c:lineChart>
      <c:dateAx>
        <c:axId val="82645760"/>
        <c:scaling>
          <c:orientation val="minMax"/>
        </c:scaling>
        <c:delete val="1"/>
        <c:axPos val="b"/>
        <c:numFmt formatCode="ge" sourceLinked="1"/>
        <c:majorTickMark val="none"/>
        <c:minorTickMark val="none"/>
        <c:tickLblPos val="none"/>
        <c:crossAx val="82647680"/>
        <c:crosses val="autoZero"/>
        <c:auto val="1"/>
        <c:lblOffset val="100"/>
        <c:baseTimeUnit val="years"/>
      </c:dateAx>
      <c:valAx>
        <c:axId val="826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161.91</c:v>
                </c:pt>
                <c:pt idx="1">
                  <c:v>328.86</c:v>
                </c:pt>
                <c:pt idx="2">
                  <c:v>453.95</c:v>
                </c:pt>
                <c:pt idx="3">
                  <c:v>583.67999999999995</c:v>
                </c:pt>
                <c:pt idx="4">
                  <c:v>702.04</c:v>
                </c:pt>
              </c:numCache>
            </c:numRef>
          </c:val>
        </c:ser>
        <c:dLbls>
          <c:showLegendKey val="0"/>
          <c:showVal val="0"/>
          <c:showCatName val="0"/>
          <c:showSerName val="0"/>
          <c:showPercent val="0"/>
          <c:showBubbleSize val="0"/>
        </c:dLbls>
        <c:gapWidth val="150"/>
        <c:axId val="82674432"/>
        <c:axId val="826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82674432"/>
        <c:axId val="82676352"/>
      </c:lineChart>
      <c:dateAx>
        <c:axId val="82674432"/>
        <c:scaling>
          <c:orientation val="minMax"/>
        </c:scaling>
        <c:delete val="1"/>
        <c:axPos val="b"/>
        <c:numFmt formatCode="ge" sourceLinked="1"/>
        <c:majorTickMark val="none"/>
        <c:minorTickMark val="none"/>
        <c:tickLblPos val="none"/>
        <c:crossAx val="82676352"/>
        <c:crosses val="autoZero"/>
        <c:auto val="1"/>
        <c:lblOffset val="100"/>
        <c:baseTimeUnit val="years"/>
      </c:dateAx>
      <c:valAx>
        <c:axId val="826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262.32</c:v>
                </c:pt>
                <c:pt idx="1">
                  <c:v>388.7</c:v>
                </c:pt>
                <c:pt idx="2">
                  <c:v>881.75</c:v>
                </c:pt>
                <c:pt idx="3">
                  <c:v>46.76</c:v>
                </c:pt>
                <c:pt idx="4">
                  <c:v>57.38</c:v>
                </c:pt>
              </c:numCache>
            </c:numRef>
          </c:val>
        </c:ser>
        <c:dLbls>
          <c:showLegendKey val="0"/>
          <c:showVal val="0"/>
          <c:showCatName val="0"/>
          <c:showSerName val="0"/>
          <c:showPercent val="0"/>
          <c:showBubbleSize val="0"/>
        </c:dLbls>
        <c:gapWidth val="150"/>
        <c:axId val="83759488"/>
        <c:axId val="83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83759488"/>
        <c:axId val="83761408"/>
      </c:lineChart>
      <c:dateAx>
        <c:axId val="83759488"/>
        <c:scaling>
          <c:orientation val="minMax"/>
        </c:scaling>
        <c:delete val="1"/>
        <c:axPos val="b"/>
        <c:numFmt formatCode="ge" sourceLinked="1"/>
        <c:majorTickMark val="none"/>
        <c:minorTickMark val="none"/>
        <c:tickLblPos val="none"/>
        <c:crossAx val="83761408"/>
        <c:crosses val="autoZero"/>
        <c:auto val="1"/>
        <c:lblOffset val="100"/>
        <c:baseTimeUnit val="years"/>
      </c:dateAx>
      <c:valAx>
        <c:axId val="837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3536.68</c:v>
                </c:pt>
                <c:pt idx="1">
                  <c:v>1574.81</c:v>
                </c:pt>
                <c:pt idx="2">
                  <c:v>1609.63</c:v>
                </c:pt>
                <c:pt idx="3" formatCode="#,##0.00;&quot;△&quot;#,##0.00">
                  <c:v>0</c:v>
                </c:pt>
                <c:pt idx="4" formatCode="#,##0.00;&quot;△&quot;#,##0.00">
                  <c:v>0</c:v>
                </c:pt>
              </c:numCache>
            </c:numRef>
          </c:val>
        </c:ser>
        <c:dLbls>
          <c:showLegendKey val="0"/>
          <c:showVal val="0"/>
          <c:showCatName val="0"/>
          <c:showSerName val="0"/>
          <c:showPercent val="0"/>
          <c:showBubbleSize val="0"/>
        </c:dLbls>
        <c:gapWidth val="150"/>
        <c:axId val="83787776"/>
        <c:axId val="837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3787776"/>
        <c:axId val="83789696"/>
      </c:lineChart>
      <c:dateAx>
        <c:axId val="83787776"/>
        <c:scaling>
          <c:orientation val="minMax"/>
        </c:scaling>
        <c:delete val="1"/>
        <c:axPos val="b"/>
        <c:numFmt formatCode="ge" sourceLinked="1"/>
        <c:majorTickMark val="none"/>
        <c:minorTickMark val="none"/>
        <c:tickLblPos val="none"/>
        <c:crossAx val="83789696"/>
        <c:crosses val="autoZero"/>
        <c:auto val="1"/>
        <c:lblOffset val="100"/>
        <c:baseTimeUnit val="years"/>
      </c:dateAx>
      <c:valAx>
        <c:axId val="837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29.57</c:v>
                </c:pt>
                <c:pt idx="1">
                  <c:v>48.65</c:v>
                </c:pt>
                <c:pt idx="2">
                  <c:v>48.83</c:v>
                </c:pt>
                <c:pt idx="3">
                  <c:v>100.34</c:v>
                </c:pt>
                <c:pt idx="4">
                  <c:v>62.19</c:v>
                </c:pt>
              </c:numCache>
            </c:numRef>
          </c:val>
        </c:ser>
        <c:dLbls>
          <c:showLegendKey val="0"/>
          <c:showVal val="0"/>
          <c:showCatName val="0"/>
          <c:showSerName val="0"/>
          <c:showPercent val="0"/>
          <c:showBubbleSize val="0"/>
        </c:dLbls>
        <c:gapWidth val="150"/>
        <c:axId val="91827584"/>
        <c:axId val="918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1827584"/>
        <c:axId val="91837952"/>
      </c:lineChart>
      <c:dateAx>
        <c:axId val="91827584"/>
        <c:scaling>
          <c:orientation val="minMax"/>
        </c:scaling>
        <c:delete val="1"/>
        <c:axPos val="b"/>
        <c:numFmt formatCode="ge" sourceLinked="1"/>
        <c:majorTickMark val="none"/>
        <c:minorTickMark val="none"/>
        <c:tickLblPos val="none"/>
        <c:crossAx val="91837952"/>
        <c:crosses val="autoZero"/>
        <c:auto val="1"/>
        <c:lblOffset val="100"/>
        <c:baseTimeUnit val="years"/>
      </c:dateAx>
      <c:valAx>
        <c:axId val="918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339.88</c:v>
                </c:pt>
                <c:pt idx="1">
                  <c:v>198.33</c:v>
                </c:pt>
                <c:pt idx="2">
                  <c:v>194.37</c:v>
                </c:pt>
                <c:pt idx="3">
                  <c:v>93.66</c:v>
                </c:pt>
                <c:pt idx="4">
                  <c:v>154.86000000000001</c:v>
                </c:pt>
              </c:numCache>
            </c:numRef>
          </c:val>
        </c:ser>
        <c:dLbls>
          <c:showLegendKey val="0"/>
          <c:showVal val="0"/>
          <c:showCatName val="0"/>
          <c:showSerName val="0"/>
          <c:showPercent val="0"/>
          <c:showBubbleSize val="0"/>
        </c:dLbls>
        <c:gapWidth val="150"/>
        <c:axId val="91851392"/>
        <c:axId val="918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1851392"/>
        <c:axId val="91865856"/>
      </c:lineChart>
      <c:dateAx>
        <c:axId val="91851392"/>
        <c:scaling>
          <c:orientation val="minMax"/>
        </c:scaling>
        <c:delete val="1"/>
        <c:axPos val="b"/>
        <c:numFmt formatCode="ge" sourceLinked="1"/>
        <c:majorTickMark val="none"/>
        <c:minorTickMark val="none"/>
        <c:tickLblPos val="none"/>
        <c:crossAx val="91865856"/>
        <c:crosses val="autoZero"/>
        <c:auto val="1"/>
        <c:lblOffset val="100"/>
        <c:baseTimeUnit val="years"/>
      </c:dateAx>
      <c:valAx>
        <c:axId val="918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57310</v>
      </c>
      <c r="AM8" s="64"/>
      <c r="AN8" s="64"/>
      <c r="AO8" s="64"/>
      <c r="AP8" s="64"/>
      <c r="AQ8" s="64"/>
      <c r="AR8" s="64"/>
      <c r="AS8" s="64"/>
      <c r="AT8" s="63">
        <f>データ!S6</f>
        <v>404.18</v>
      </c>
      <c r="AU8" s="63"/>
      <c r="AV8" s="63"/>
      <c r="AW8" s="63"/>
      <c r="AX8" s="63"/>
      <c r="AY8" s="63"/>
      <c r="AZ8" s="63"/>
      <c r="BA8" s="63"/>
      <c r="BB8" s="63">
        <f>データ!T6</f>
        <v>141.79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61.46</v>
      </c>
      <c r="J10" s="63"/>
      <c r="K10" s="63"/>
      <c r="L10" s="63"/>
      <c r="M10" s="63"/>
      <c r="N10" s="63"/>
      <c r="O10" s="63"/>
      <c r="P10" s="63">
        <f>データ!O6</f>
        <v>3.74</v>
      </c>
      <c r="Q10" s="63"/>
      <c r="R10" s="63"/>
      <c r="S10" s="63"/>
      <c r="T10" s="63"/>
      <c r="U10" s="63"/>
      <c r="V10" s="63"/>
      <c r="W10" s="63">
        <f>データ!P6</f>
        <v>100</v>
      </c>
      <c r="X10" s="63"/>
      <c r="Y10" s="63"/>
      <c r="Z10" s="63"/>
      <c r="AA10" s="63"/>
      <c r="AB10" s="63"/>
      <c r="AC10" s="63"/>
      <c r="AD10" s="64">
        <f>データ!Q6</f>
        <v>2689</v>
      </c>
      <c r="AE10" s="64"/>
      <c r="AF10" s="64"/>
      <c r="AG10" s="64"/>
      <c r="AH10" s="64"/>
      <c r="AI10" s="64"/>
      <c r="AJ10" s="64"/>
      <c r="AK10" s="2"/>
      <c r="AL10" s="64">
        <f>データ!U6</f>
        <v>2125</v>
      </c>
      <c r="AM10" s="64"/>
      <c r="AN10" s="64"/>
      <c r="AO10" s="64"/>
      <c r="AP10" s="64"/>
      <c r="AQ10" s="64"/>
      <c r="AR10" s="64"/>
      <c r="AS10" s="64"/>
      <c r="AT10" s="63">
        <f>データ!V6</f>
        <v>1.68</v>
      </c>
      <c r="AU10" s="63"/>
      <c r="AV10" s="63"/>
      <c r="AW10" s="63"/>
      <c r="AX10" s="63"/>
      <c r="AY10" s="63"/>
      <c r="AZ10" s="63"/>
      <c r="BA10" s="63"/>
      <c r="BB10" s="63">
        <f>データ!W6</f>
        <v>1264.8800000000001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22055</v>
      </c>
      <c r="D6" s="31">
        <f t="shared" si="3"/>
        <v>46</v>
      </c>
      <c r="E6" s="31">
        <f t="shared" si="3"/>
        <v>17</v>
      </c>
      <c r="F6" s="31">
        <f t="shared" si="3"/>
        <v>5</v>
      </c>
      <c r="G6" s="31">
        <f t="shared" si="3"/>
        <v>0</v>
      </c>
      <c r="H6" s="31" t="str">
        <f t="shared" si="3"/>
        <v>青森県　五所川原市</v>
      </c>
      <c r="I6" s="31" t="str">
        <f t="shared" si="3"/>
        <v>法適用</v>
      </c>
      <c r="J6" s="31" t="str">
        <f t="shared" si="3"/>
        <v>下水道事業</v>
      </c>
      <c r="K6" s="31" t="str">
        <f t="shared" si="3"/>
        <v>農業集落排水</v>
      </c>
      <c r="L6" s="31" t="str">
        <f t="shared" si="3"/>
        <v>F2</v>
      </c>
      <c r="M6" s="32" t="str">
        <f t="shared" si="3"/>
        <v>-</v>
      </c>
      <c r="N6" s="32">
        <f t="shared" si="3"/>
        <v>61.46</v>
      </c>
      <c r="O6" s="32">
        <f t="shared" si="3"/>
        <v>3.74</v>
      </c>
      <c r="P6" s="32">
        <f t="shared" si="3"/>
        <v>100</v>
      </c>
      <c r="Q6" s="32">
        <f t="shared" si="3"/>
        <v>2689</v>
      </c>
      <c r="R6" s="32">
        <f t="shared" si="3"/>
        <v>57310</v>
      </c>
      <c r="S6" s="32">
        <f t="shared" si="3"/>
        <v>404.18</v>
      </c>
      <c r="T6" s="32">
        <f t="shared" si="3"/>
        <v>141.79</v>
      </c>
      <c r="U6" s="32">
        <f t="shared" si="3"/>
        <v>2125</v>
      </c>
      <c r="V6" s="32">
        <f t="shared" si="3"/>
        <v>1.68</v>
      </c>
      <c r="W6" s="32">
        <f t="shared" si="3"/>
        <v>1264.8800000000001</v>
      </c>
      <c r="X6" s="33">
        <f>IF(X7="",NA(),X7)</f>
        <v>65.11</v>
      </c>
      <c r="Y6" s="33">
        <f t="shared" ref="Y6:AG6" si="4">IF(Y7="",NA(),Y7)</f>
        <v>64.09</v>
      </c>
      <c r="Z6" s="33">
        <f t="shared" si="4"/>
        <v>71.94</v>
      </c>
      <c r="AA6" s="33">
        <f t="shared" si="4"/>
        <v>80.16</v>
      </c>
      <c r="AB6" s="33">
        <f t="shared" si="4"/>
        <v>80.27</v>
      </c>
      <c r="AC6" s="33">
        <f t="shared" si="4"/>
        <v>94.12</v>
      </c>
      <c r="AD6" s="33">
        <f t="shared" si="4"/>
        <v>92.74</v>
      </c>
      <c r="AE6" s="33">
        <f t="shared" si="4"/>
        <v>93.62</v>
      </c>
      <c r="AF6" s="33">
        <f t="shared" si="4"/>
        <v>97.53</v>
      </c>
      <c r="AG6" s="33">
        <f t="shared" si="4"/>
        <v>99.64</v>
      </c>
      <c r="AH6" s="32" t="str">
        <f>IF(AH7="","",IF(AH7="-","【-】","【"&amp;SUBSTITUTE(TEXT(AH7,"#,##0.00"),"-","△")&amp;"】"))</f>
        <v>【99.88】</v>
      </c>
      <c r="AI6" s="33">
        <f>IF(AI7="",NA(),AI7)</f>
        <v>161.91</v>
      </c>
      <c r="AJ6" s="33">
        <f t="shared" ref="AJ6:AR6" si="5">IF(AJ7="",NA(),AJ7)</f>
        <v>328.86</v>
      </c>
      <c r="AK6" s="33">
        <f t="shared" si="5"/>
        <v>453.95</v>
      </c>
      <c r="AL6" s="33">
        <f t="shared" si="5"/>
        <v>583.67999999999995</v>
      </c>
      <c r="AM6" s="33">
        <f t="shared" si="5"/>
        <v>702.04</v>
      </c>
      <c r="AN6" s="33">
        <f t="shared" si="5"/>
        <v>262.73</v>
      </c>
      <c r="AO6" s="33">
        <f t="shared" si="5"/>
        <v>243.13</v>
      </c>
      <c r="AP6" s="33">
        <f t="shared" si="5"/>
        <v>280.08</v>
      </c>
      <c r="AQ6" s="33">
        <f t="shared" si="5"/>
        <v>223.09</v>
      </c>
      <c r="AR6" s="33">
        <f t="shared" si="5"/>
        <v>214.61</v>
      </c>
      <c r="AS6" s="32" t="str">
        <f>IF(AS7="","",IF(AS7="-","【-】","【"&amp;SUBSTITUTE(TEXT(AS7,"#,##0.00"),"-","△")&amp;"】"))</f>
        <v>【203.67】</v>
      </c>
      <c r="AT6" s="33">
        <f>IF(AT7="",NA(),AT7)</f>
        <v>262.32</v>
      </c>
      <c r="AU6" s="33">
        <f t="shared" ref="AU6:BC6" si="6">IF(AU7="",NA(),AU7)</f>
        <v>388.7</v>
      </c>
      <c r="AV6" s="33">
        <f t="shared" si="6"/>
        <v>881.75</v>
      </c>
      <c r="AW6" s="33">
        <f t="shared" si="6"/>
        <v>46.76</v>
      </c>
      <c r="AX6" s="33">
        <f t="shared" si="6"/>
        <v>57.38</v>
      </c>
      <c r="AY6" s="33">
        <f t="shared" si="6"/>
        <v>194.53</v>
      </c>
      <c r="AZ6" s="33">
        <f t="shared" si="6"/>
        <v>162.52000000000001</v>
      </c>
      <c r="BA6" s="33">
        <f t="shared" si="6"/>
        <v>124.2</v>
      </c>
      <c r="BB6" s="33">
        <f t="shared" si="6"/>
        <v>33.03</v>
      </c>
      <c r="BC6" s="33">
        <f t="shared" si="6"/>
        <v>29.45</v>
      </c>
      <c r="BD6" s="32" t="str">
        <f>IF(BD7="","",IF(BD7="-","【-】","【"&amp;SUBSTITUTE(TEXT(BD7,"#,##0.00"),"-","△")&amp;"】"))</f>
        <v>【34.01】</v>
      </c>
      <c r="BE6" s="33">
        <f>IF(BE7="",NA(),BE7)</f>
        <v>3536.68</v>
      </c>
      <c r="BF6" s="33">
        <f t="shared" ref="BF6:BN6" si="7">IF(BF7="",NA(),BF7)</f>
        <v>1574.81</v>
      </c>
      <c r="BG6" s="33">
        <f t="shared" si="7"/>
        <v>1609.63</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29.57</v>
      </c>
      <c r="BQ6" s="33">
        <f t="shared" ref="BQ6:BY6" si="8">IF(BQ7="",NA(),BQ7)</f>
        <v>48.65</v>
      </c>
      <c r="BR6" s="33">
        <f t="shared" si="8"/>
        <v>48.83</v>
      </c>
      <c r="BS6" s="33">
        <f t="shared" si="8"/>
        <v>100.34</v>
      </c>
      <c r="BT6" s="33">
        <f t="shared" si="8"/>
        <v>62.19</v>
      </c>
      <c r="BU6" s="33">
        <f t="shared" si="8"/>
        <v>51.56</v>
      </c>
      <c r="BV6" s="33">
        <f t="shared" si="8"/>
        <v>51.03</v>
      </c>
      <c r="BW6" s="33">
        <f t="shared" si="8"/>
        <v>50.9</v>
      </c>
      <c r="BX6" s="33">
        <f t="shared" si="8"/>
        <v>50.82</v>
      </c>
      <c r="BY6" s="33">
        <f t="shared" si="8"/>
        <v>52.19</v>
      </c>
      <c r="BZ6" s="32" t="str">
        <f>IF(BZ7="","",IF(BZ7="-","【-】","【"&amp;SUBSTITUTE(TEXT(BZ7,"#,##0.00"),"-","△")&amp;"】"))</f>
        <v>【52.78】</v>
      </c>
      <c r="CA6" s="33">
        <f>IF(CA7="",NA(),CA7)</f>
        <v>339.88</v>
      </c>
      <c r="CB6" s="33">
        <f t="shared" ref="CB6:CJ6" si="9">IF(CB7="",NA(),CB7)</f>
        <v>198.33</v>
      </c>
      <c r="CC6" s="33">
        <f t="shared" si="9"/>
        <v>194.37</v>
      </c>
      <c r="CD6" s="33">
        <f t="shared" si="9"/>
        <v>93.66</v>
      </c>
      <c r="CE6" s="33">
        <f t="shared" si="9"/>
        <v>154.86000000000001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47.79</v>
      </c>
      <c r="CM6" s="33">
        <f t="shared" ref="CM6:CU6" si="10">IF(CM7="",NA(),CM7)</f>
        <v>49.73</v>
      </c>
      <c r="CN6" s="33">
        <f t="shared" si="10"/>
        <v>49.3</v>
      </c>
      <c r="CO6" s="33">
        <f t="shared" si="10"/>
        <v>49.73</v>
      </c>
      <c r="CP6" s="33">
        <f t="shared" si="10"/>
        <v>47.79</v>
      </c>
      <c r="CQ6" s="33">
        <f t="shared" si="10"/>
        <v>55.2</v>
      </c>
      <c r="CR6" s="33">
        <f t="shared" si="10"/>
        <v>54.74</v>
      </c>
      <c r="CS6" s="33">
        <f t="shared" si="10"/>
        <v>53.78</v>
      </c>
      <c r="CT6" s="33">
        <f t="shared" si="10"/>
        <v>53.24</v>
      </c>
      <c r="CU6" s="33">
        <f t="shared" si="10"/>
        <v>52.31</v>
      </c>
      <c r="CV6" s="32" t="str">
        <f>IF(CV7="","",IF(CV7="-","【-】","【"&amp;SUBSTITUTE(TEXT(CV7,"#,##0.00"),"-","△")&amp;"】"))</f>
        <v>【52.74】</v>
      </c>
      <c r="CW6" s="33">
        <f>IF(CW7="",NA(),CW7)</f>
        <v>68.28</v>
      </c>
      <c r="CX6" s="33">
        <f t="shared" ref="CX6:DF6" si="11">IF(CX7="",NA(),CX7)</f>
        <v>68.81</v>
      </c>
      <c r="CY6" s="33">
        <f t="shared" si="11"/>
        <v>70</v>
      </c>
      <c r="CZ6" s="33">
        <f t="shared" si="11"/>
        <v>70.61</v>
      </c>
      <c r="DA6" s="33">
        <f t="shared" si="11"/>
        <v>71.25</v>
      </c>
      <c r="DB6" s="33">
        <f t="shared" si="11"/>
        <v>83.73</v>
      </c>
      <c r="DC6" s="33">
        <f t="shared" si="11"/>
        <v>83.88</v>
      </c>
      <c r="DD6" s="33">
        <f t="shared" si="11"/>
        <v>84.06</v>
      </c>
      <c r="DE6" s="33">
        <f t="shared" si="11"/>
        <v>84.07</v>
      </c>
      <c r="DF6" s="33">
        <f t="shared" si="11"/>
        <v>84.32</v>
      </c>
      <c r="DG6" s="32" t="str">
        <f>IF(DG7="","",IF(DG7="-","【-】","【"&amp;SUBSTITUTE(TEXT(DG7,"#,##0.00"),"-","△")&amp;"】"))</f>
        <v>【84.50】</v>
      </c>
      <c r="DH6" s="33">
        <f>IF(DH7="",NA(),DH7)</f>
        <v>1.39</v>
      </c>
      <c r="DI6" s="33">
        <f t="shared" ref="DI6:DQ6" si="12">IF(DI7="",NA(),DI7)</f>
        <v>2.7</v>
      </c>
      <c r="DJ6" s="33">
        <f t="shared" si="12"/>
        <v>3.95</v>
      </c>
      <c r="DK6" s="33">
        <f t="shared" si="12"/>
        <v>32.71</v>
      </c>
      <c r="DL6" s="33">
        <f t="shared" si="12"/>
        <v>34.97</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22055</v>
      </c>
      <c r="D7" s="35">
        <v>46</v>
      </c>
      <c r="E7" s="35">
        <v>17</v>
      </c>
      <c r="F7" s="35">
        <v>5</v>
      </c>
      <c r="G7" s="35">
        <v>0</v>
      </c>
      <c r="H7" s="35" t="s">
        <v>96</v>
      </c>
      <c r="I7" s="35" t="s">
        <v>97</v>
      </c>
      <c r="J7" s="35" t="s">
        <v>98</v>
      </c>
      <c r="K7" s="35" t="s">
        <v>99</v>
      </c>
      <c r="L7" s="35" t="s">
        <v>100</v>
      </c>
      <c r="M7" s="36" t="s">
        <v>101</v>
      </c>
      <c r="N7" s="36">
        <v>61.46</v>
      </c>
      <c r="O7" s="36">
        <v>3.74</v>
      </c>
      <c r="P7" s="36">
        <v>100</v>
      </c>
      <c r="Q7" s="36">
        <v>2689</v>
      </c>
      <c r="R7" s="36">
        <v>57310</v>
      </c>
      <c r="S7" s="36">
        <v>404.18</v>
      </c>
      <c r="T7" s="36">
        <v>141.79</v>
      </c>
      <c r="U7" s="36">
        <v>2125</v>
      </c>
      <c r="V7" s="36">
        <v>1.68</v>
      </c>
      <c r="W7" s="36">
        <v>1264.8800000000001</v>
      </c>
      <c r="X7" s="36">
        <v>65.11</v>
      </c>
      <c r="Y7" s="36">
        <v>64.09</v>
      </c>
      <c r="Z7" s="36">
        <v>71.94</v>
      </c>
      <c r="AA7" s="36">
        <v>80.16</v>
      </c>
      <c r="AB7" s="36">
        <v>80.27</v>
      </c>
      <c r="AC7" s="36">
        <v>94.12</v>
      </c>
      <c r="AD7" s="36">
        <v>92.74</v>
      </c>
      <c r="AE7" s="36">
        <v>93.62</v>
      </c>
      <c r="AF7" s="36">
        <v>97.53</v>
      </c>
      <c r="AG7" s="36">
        <v>99.64</v>
      </c>
      <c r="AH7" s="36">
        <v>99.88</v>
      </c>
      <c r="AI7" s="36">
        <v>161.91</v>
      </c>
      <c r="AJ7" s="36">
        <v>328.86</v>
      </c>
      <c r="AK7" s="36">
        <v>453.95</v>
      </c>
      <c r="AL7" s="36">
        <v>583.67999999999995</v>
      </c>
      <c r="AM7" s="36">
        <v>702.04</v>
      </c>
      <c r="AN7" s="36">
        <v>262.73</v>
      </c>
      <c r="AO7" s="36">
        <v>243.13</v>
      </c>
      <c r="AP7" s="36">
        <v>280.08</v>
      </c>
      <c r="AQ7" s="36">
        <v>223.09</v>
      </c>
      <c r="AR7" s="36">
        <v>214.61</v>
      </c>
      <c r="AS7" s="36">
        <v>203.67</v>
      </c>
      <c r="AT7" s="36">
        <v>262.32</v>
      </c>
      <c r="AU7" s="36">
        <v>388.7</v>
      </c>
      <c r="AV7" s="36">
        <v>881.75</v>
      </c>
      <c r="AW7" s="36">
        <v>46.76</v>
      </c>
      <c r="AX7" s="36">
        <v>57.38</v>
      </c>
      <c r="AY7" s="36">
        <v>194.53</v>
      </c>
      <c r="AZ7" s="36">
        <v>162.52000000000001</v>
      </c>
      <c r="BA7" s="36">
        <v>124.2</v>
      </c>
      <c r="BB7" s="36">
        <v>33.03</v>
      </c>
      <c r="BC7" s="36">
        <v>29.45</v>
      </c>
      <c r="BD7" s="36">
        <v>34.01</v>
      </c>
      <c r="BE7" s="36">
        <v>3536.68</v>
      </c>
      <c r="BF7" s="36">
        <v>1574.81</v>
      </c>
      <c r="BG7" s="36">
        <v>1609.63</v>
      </c>
      <c r="BH7" s="36">
        <v>0</v>
      </c>
      <c r="BI7" s="36">
        <v>0</v>
      </c>
      <c r="BJ7" s="36">
        <v>1239.2</v>
      </c>
      <c r="BK7" s="36">
        <v>1197.82</v>
      </c>
      <c r="BL7" s="36">
        <v>1126.77</v>
      </c>
      <c r="BM7" s="36">
        <v>1044.8</v>
      </c>
      <c r="BN7" s="36">
        <v>1081.8</v>
      </c>
      <c r="BO7" s="36">
        <v>1015.77</v>
      </c>
      <c r="BP7" s="36">
        <v>29.57</v>
      </c>
      <c r="BQ7" s="36">
        <v>48.65</v>
      </c>
      <c r="BR7" s="36">
        <v>48.83</v>
      </c>
      <c r="BS7" s="36">
        <v>100.34</v>
      </c>
      <c r="BT7" s="36">
        <v>62.19</v>
      </c>
      <c r="BU7" s="36">
        <v>51.56</v>
      </c>
      <c r="BV7" s="36">
        <v>51.03</v>
      </c>
      <c r="BW7" s="36">
        <v>50.9</v>
      </c>
      <c r="BX7" s="36">
        <v>50.82</v>
      </c>
      <c r="BY7" s="36">
        <v>52.19</v>
      </c>
      <c r="BZ7" s="36">
        <v>52.78</v>
      </c>
      <c r="CA7" s="36">
        <v>339.88</v>
      </c>
      <c r="CB7" s="36">
        <v>198.33</v>
      </c>
      <c r="CC7" s="36">
        <v>194.37</v>
      </c>
      <c r="CD7" s="36">
        <v>93.66</v>
      </c>
      <c r="CE7" s="36">
        <v>154.86000000000001</v>
      </c>
      <c r="CF7" s="36">
        <v>283.26</v>
      </c>
      <c r="CG7" s="36">
        <v>289.60000000000002</v>
      </c>
      <c r="CH7" s="36">
        <v>293.27</v>
      </c>
      <c r="CI7" s="36">
        <v>300.52</v>
      </c>
      <c r="CJ7" s="36">
        <v>296.14</v>
      </c>
      <c r="CK7" s="36">
        <v>289.81</v>
      </c>
      <c r="CL7" s="36">
        <v>47.79</v>
      </c>
      <c r="CM7" s="36">
        <v>49.73</v>
      </c>
      <c r="CN7" s="36">
        <v>49.3</v>
      </c>
      <c r="CO7" s="36">
        <v>49.73</v>
      </c>
      <c r="CP7" s="36">
        <v>47.79</v>
      </c>
      <c r="CQ7" s="36">
        <v>55.2</v>
      </c>
      <c r="CR7" s="36">
        <v>54.74</v>
      </c>
      <c r="CS7" s="36">
        <v>53.78</v>
      </c>
      <c r="CT7" s="36">
        <v>53.24</v>
      </c>
      <c r="CU7" s="36">
        <v>52.31</v>
      </c>
      <c r="CV7" s="36">
        <v>52.74</v>
      </c>
      <c r="CW7" s="36">
        <v>68.28</v>
      </c>
      <c r="CX7" s="36">
        <v>68.81</v>
      </c>
      <c r="CY7" s="36">
        <v>70</v>
      </c>
      <c r="CZ7" s="36">
        <v>70.61</v>
      </c>
      <c r="DA7" s="36">
        <v>71.25</v>
      </c>
      <c r="DB7" s="36">
        <v>83.73</v>
      </c>
      <c r="DC7" s="36">
        <v>83.88</v>
      </c>
      <c r="DD7" s="36">
        <v>84.06</v>
      </c>
      <c r="DE7" s="36">
        <v>84.07</v>
      </c>
      <c r="DF7" s="36">
        <v>84.32</v>
      </c>
      <c r="DG7" s="36">
        <v>84.5</v>
      </c>
      <c r="DH7" s="36">
        <v>1.39</v>
      </c>
      <c r="DI7" s="36">
        <v>2.7</v>
      </c>
      <c r="DJ7" s="36">
        <v>3.95</v>
      </c>
      <c r="DK7" s="36">
        <v>32.71</v>
      </c>
      <c r="DL7" s="36">
        <v>34.97</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2017-02-14T05:35:41Z</cp:lastPrinted>
  <dcterms:created xsi:type="dcterms:W3CDTF">2017-02-08T02:40:24Z</dcterms:created>
  <dcterms:modified xsi:type="dcterms:W3CDTF">2017-02-14T05:35:42Z</dcterms:modified>
  <cp:category/>
</cp:coreProperties>
</file>