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90" windowWidth="14940" windowHeight="784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<sst xmlns="http://schemas.openxmlformats.org/spreadsheetml/2006/main" count="218" uniqueCount="108">
  <si>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</si>
  <si>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</si>
  <si>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</si>
  <si>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</si>
  <si>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</si>
  <si>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</si>
  <si>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</si>
  <si>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</si>
  <si>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</si>
  <si>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</si>
  <si>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</si>
  <si>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</si>
  <si>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</si>
  <si>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</si>
  <si>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</si>
  <si>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</si>
  <si>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</si>
  <si>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</si>
  <si>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</si>
  <si>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</si>
  <si>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</si>
  <si>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</si>
  <si>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</si>
  <si>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</si>
  <si>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</si>
  <si>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</si>
  <si>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</si>
  <si>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</si>
  <si>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</si>
  <si>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</si>
  <si>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</si>
  <si>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</si>
  <si>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</si>
  <si>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</si>
  <si>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</si>
  <si>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</si>
  <si>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</si>
  <si>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</si>
  <si>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</si>
  <si>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</si>
  <si>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</si>
  <si>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</si>
  <si>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</si>
  <si>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</si>
  <si>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</si>
  <si>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</si>
  <si>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</si>
  <si>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</si>
  <si>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</si>
  <si>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</si>
  <si>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</si>
  <si>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</si>
  <si>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</si>
  <si>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</si>
  <si>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</si>
  <si>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</si>
  <si>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</si>
  <si>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</si>
  <si>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</si>
  <si>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</si>
  <si>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</si>
  <si>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</si>
  <si>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</si>
  <si>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</si>
  <si>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</si>
  <si>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</si>
  <si>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</si>
  <si>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</si>
  <si>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</si>
  <si>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</si>
  <si>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</si>
  <si>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</si>
  <si>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</si>
  <si>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</si>
  <si>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</si>
  <si>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</si>
  <si>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</si>
  <si>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</si>
  <si>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</si>
  <si>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</si>
  <si>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</si>
  <si>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</si>
  <si>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</si>
  <si>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</si>
  <si>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</si>
  <si>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</si>
  <si>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</si>
  <si>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</si>
  <si>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</si>
  <si>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</si>
  <si>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</si>
  <si>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</si>
  <si>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</si>
  <si>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鰺ケ沢町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</si>
  <si>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</si>
  <si>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</si>
  <si>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</si>
  <si>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</si>
  <si>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</si>
  <si>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</si>
  <si>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</si>
  <si>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</si>
  <si>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</si>
  <si>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</si>
  <si>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</si>
  <si>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収益的収支比率は増加傾向にあり、企業債残高対給水収益比率については、平均値を下回っているものの現在実施中の更新事業により今後は多少増えるものと認識している。
　給水原価については、昨年より改善されているものの、供給単価は高水準であることから、料金回収率は昨年より微増となっている。施設利用率が平均値より低いことから、現状は多少課題施設と認識している。</t>
    <rPh sb="1" eb="4">
      <t>シュウエキテキ</t>
    </rPh>
    <rPh sb="4" eb="6">
      <t>シュウシ</t>
    </rPh>
    <rPh sb="6" eb="8">
      <t>ヒリツ</t>
    </rPh>
    <rPh sb="9" eb="11">
      <t>ゾウカ</t>
    </rPh>
    <rPh sb="11" eb="13">
      <t>ケイコウ</t>
    </rPh>
    <rPh sb="17" eb="19">
      <t>キギョウ</t>
    </rPh>
    <rPh sb="19" eb="20">
      <t>サイ</t>
    </rPh>
    <rPh sb="20" eb="22">
      <t>ザンダカ</t>
    </rPh>
    <rPh sb="22" eb="23">
      <t>タイ</t>
    </rPh>
    <rPh sb="23" eb="25">
      <t>キュウスイ</t>
    </rPh>
    <rPh sb="25" eb="27">
      <t>シュウエキ</t>
    </rPh>
    <rPh sb="27" eb="29">
      <t>ヒリツ</t>
    </rPh>
    <rPh sb="35" eb="38">
      <t>ヘイキンチ</t>
    </rPh>
    <rPh sb="39" eb="41">
      <t>シタマワ</t>
    </rPh>
    <rPh sb="48" eb="50">
      <t>ゲンザイ</t>
    </rPh>
    <rPh sb="50" eb="53">
      <t>ジッシチュウ</t>
    </rPh>
    <rPh sb="54" eb="56">
      <t>コウシン</t>
    </rPh>
    <rPh sb="56" eb="58">
      <t>ジギョウ</t>
    </rPh>
    <rPh sb="61" eb="63">
      <t>コンゴ</t>
    </rPh>
    <rPh sb="64" eb="66">
      <t>タショウ</t>
    </rPh>
    <rPh sb="66" eb="67">
      <t>フ</t>
    </rPh>
    <rPh sb="72" eb="74">
      <t>ニンシキ</t>
    </rPh>
    <rPh sb="81" eb="83">
      <t>キュウスイ</t>
    </rPh>
    <rPh sb="83" eb="85">
      <t>ゲンカ</t>
    </rPh>
    <rPh sb="91" eb="93">
      <t>サクネン</t>
    </rPh>
    <rPh sb="95" eb="97">
      <t>カイゼン</t>
    </rPh>
    <rPh sb="106" eb="108">
      <t>キョウキュウ</t>
    </rPh>
    <rPh sb="108" eb="110">
      <t>タンカ</t>
    </rPh>
    <rPh sb="111" eb="114">
      <t>コウスイジュン</t>
    </rPh>
    <rPh sb="122" eb="124">
      <t>リョウキン</t>
    </rPh>
    <rPh sb="124" eb="126">
      <t>カイシュウ</t>
    </rPh>
    <rPh sb="126" eb="127">
      <t>リツ</t>
    </rPh>
    <rPh sb="128" eb="130">
      <t>サクネン</t>
    </rPh>
    <rPh sb="132" eb="134">
      <t>ビゾウ</t>
    </rPh>
    <rPh sb="141" eb="143">
      <t>シセツ</t>
    </rPh>
    <rPh sb="143" eb="146">
      <t>リヨウリツ</t>
    </rPh>
    <rPh sb="147" eb="150">
      <t>ヘイキンチ</t>
    </rPh>
    <rPh sb="152" eb="153">
      <t>ヒク</t>
    </rPh>
    <rPh sb="159" eb="161">
      <t>ゲンジョウ</t>
    </rPh>
    <rPh sb="162" eb="164">
      <t>タショウ</t>
    </rPh>
    <rPh sb="164" eb="166">
      <t>カダイ</t>
    </rPh>
    <rPh sb="166" eb="168">
      <t>シセツ</t>
    </rPh>
    <rPh sb="169" eb="171">
      <t>ニンシキ</t>
    </rPh>
    <phoneticPr fontId="4"/>
  </si>
  <si>
    <t>　管路更新事業を実施していることから高更新率となっている。管路については18％程度が耐用年数を超えていることから、計画的に更新事業を実施するものとしている。施設関係では、浄水場等に比べ配水池等関連の老朽化が懸念されている。</t>
    <rPh sb="1" eb="3">
      <t>カンロ</t>
    </rPh>
    <rPh sb="3" eb="5">
      <t>コウシン</t>
    </rPh>
    <rPh sb="5" eb="7">
      <t>ジギョウ</t>
    </rPh>
    <rPh sb="8" eb="10">
      <t>ジッシ</t>
    </rPh>
    <rPh sb="18" eb="19">
      <t>コウ</t>
    </rPh>
    <rPh sb="19" eb="21">
      <t>コウシン</t>
    </rPh>
    <rPh sb="21" eb="22">
      <t>リツ</t>
    </rPh>
    <rPh sb="29" eb="31">
      <t>カンロ</t>
    </rPh>
    <rPh sb="39" eb="41">
      <t>テイド</t>
    </rPh>
    <rPh sb="42" eb="44">
      <t>タイヨウ</t>
    </rPh>
    <rPh sb="44" eb="46">
      <t>ネンスウ</t>
    </rPh>
    <rPh sb="47" eb="48">
      <t>コ</t>
    </rPh>
    <rPh sb="57" eb="60">
      <t>ケイカクテキ</t>
    </rPh>
    <rPh sb="61" eb="63">
      <t>コウシン</t>
    </rPh>
    <rPh sb="63" eb="65">
      <t>ジギョウ</t>
    </rPh>
    <rPh sb="66" eb="68">
      <t>ジッシ</t>
    </rPh>
    <rPh sb="78" eb="80">
      <t>シセツ</t>
    </rPh>
    <rPh sb="80" eb="82">
      <t>カンケイ</t>
    </rPh>
    <rPh sb="85" eb="88">
      <t>ジョウスイジョウ</t>
    </rPh>
    <rPh sb="88" eb="89">
      <t>トウ</t>
    </rPh>
    <rPh sb="90" eb="91">
      <t>クラ</t>
    </rPh>
    <rPh sb="92" eb="95">
      <t>ハイスイチ</t>
    </rPh>
    <rPh sb="95" eb="96">
      <t>トウ</t>
    </rPh>
    <rPh sb="96" eb="98">
      <t>カンレン</t>
    </rPh>
    <rPh sb="99" eb="102">
      <t>ロウキュウカ</t>
    </rPh>
    <rPh sb="103" eb="105">
      <t>ケネン</t>
    </rPh>
    <phoneticPr fontId="4"/>
  </si>
  <si>
    <t>　経営状況は、高料金対策費等により何とか運営している状況である。
　また、山間地の地理的要因や人口減少等のため、高給水原価及び低供給単価を余儀なくされている。
　更に、人口減少等による配水量及び有収水量の減少が施設利用率及び有収率が低い要因となっていることから、施設利用率向上対策として諸施設のダウンハウジング化を取り入れ施設縮小・施設休止・更新管口径縮小等の対策を実施し、有収率向上対策として配水管更新事業の実施や配水池・減圧調整槽・加圧ポンプ施設の超流水対策を実施している。
　老朽化・耐震化に対応した更新需要の増による、更新投資費用の捻出と計画的推進が課題となっている。</t>
    <rPh sb="241" eb="244">
      <t>ロウキュウカ</t>
    </rPh>
    <rPh sb="245" eb="248">
      <t>タイシンカ</t>
    </rPh>
    <rPh sb="249" eb="251">
      <t>タイオウ</t>
    </rPh>
    <rPh sb="253" eb="255">
      <t>コウシン</t>
    </rPh>
    <rPh sb="255" eb="257">
      <t>ジュヨウ</t>
    </rPh>
    <rPh sb="258" eb="259">
      <t>ゾウ</t>
    </rPh>
    <rPh sb="263" eb="265">
      <t>コウシン</t>
    </rPh>
    <rPh sb="265" eb="267">
      <t>トウシ</t>
    </rPh>
    <rPh sb="267" eb="269">
      <t>ヒヨウ</t>
    </rPh>
    <rPh sb="270" eb="272">
      <t>ネンシュツ</t>
    </rPh>
    <rPh sb="273" eb="276">
      <t>ケイカクテキ</t>
    </rPh>
    <rPh sb="276" eb="278">
      <t>スイシン</t>
    </rPh>
    <rPh sb="279" eb="281">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</si>
</sst>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5.64</c:v>
                </c:pt>
              </c:numCache>
            </c:numRef>
          </c:val>
        </c:ser>
        <c:dLbls>
          <c:showLegendKey val="0"/>
          <c:showVal val="0"/>
          <c:showCatName val="0"/>
          <c:showSerName val="0"/>
          <c:showPercent val="0"/>
          <c:showBubbleSize val="0"/>
        </c:dLbls>
        <c:gapWidth val="150"/>
        <c:axId val="34237440"/>
        <c:axId val="342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34237440"/>
        <c:axId val="34247808"/>
      </c:lineChart>
      <c:dateAx>
        <c:axId val="34237440"/>
        <c:scaling>
          <c:orientation val="minMax"/>
        </c:scaling>
        <c:delete val="1"/>
        <c:axPos val="b"/>
        <c:numFmt formatCode="ge" sourceLinked="1"/>
        <c:majorTickMark val="none"/>
        <c:minorTickMark val="none"/>
        <c:tickLblPos val="none"/>
        <c:crossAx val="34247808"/>
        <c:crosses val="autoZero"/>
        <c:auto val="1"/>
        <c:lblOffset val="100"/>
        <c:baseTimeUnit val="years"/>
      </c:dateAx>
      <c:valAx>
        <c:axId val="342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46.47</c:v>
                </c:pt>
                <c:pt idx="1">
                  <c:v>46.02</c:v>
                </c:pt>
                <c:pt idx="2">
                  <c:v>46.1</c:v>
                </c:pt>
                <c:pt idx="3">
                  <c:v>42.68</c:v>
                </c:pt>
                <c:pt idx="4">
                  <c:v>41.04</c:v>
                </c:pt>
              </c:numCache>
            </c:numRef>
          </c:val>
        </c:ser>
        <c:dLbls>
          <c:showLegendKey val="0"/>
          <c:showVal val="0"/>
          <c:showCatName val="0"/>
          <c:showSerName val="0"/>
          <c:showPercent val="0"/>
          <c:showBubbleSize val="0"/>
        </c:dLbls>
        <c:gapWidth val="150"/>
        <c:axId val="73132672"/>
        <c:axId val="994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73132672"/>
        <c:axId val="99484416"/>
      </c:lineChart>
      <c:dateAx>
        <c:axId val="73132672"/>
        <c:scaling>
          <c:orientation val="minMax"/>
        </c:scaling>
        <c:delete val="1"/>
        <c:axPos val="b"/>
        <c:numFmt formatCode="ge" sourceLinked="1"/>
        <c:majorTickMark val="none"/>
        <c:minorTickMark val="none"/>
        <c:tickLblPos val="none"/>
        <c:crossAx val="99484416"/>
        <c:crosses val="autoZero"/>
        <c:auto val="1"/>
        <c:lblOffset val="100"/>
        <c:baseTimeUnit val="years"/>
      </c:dateAx>
      <c:valAx>
        <c:axId val="994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65.849999999999994</c:v>
                </c:pt>
                <c:pt idx="1">
                  <c:v>65.38</c:v>
                </c:pt>
                <c:pt idx="2">
                  <c:v>64.89</c:v>
                </c:pt>
                <c:pt idx="3">
                  <c:v>66.260000000000005</c:v>
                </c:pt>
                <c:pt idx="4">
                  <c:v>67.38</c:v>
                </c:pt>
              </c:numCache>
            </c:numRef>
          </c:val>
        </c:ser>
        <c:dLbls>
          <c:showLegendKey val="0"/>
          <c:showVal val="0"/>
          <c:showCatName val="0"/>
          <c:showSerName val="0"/>
          <c:showPercent val="0"/>
          <c:showBubbleSize val="0"/>
        </c:dLbls>
        <c:gapWidth val="150"/>
        <c:axId val="99514624"/>
        <c:axId val="995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99514624"/>
        <c:axId val="99520896"/>
      </c:lineChart>
      <c:dateAx>
        <c:axId val="99514624"/>
        <c:scaling>
          <c:orientation val="minMax"/>
        </c:scaling>
        <c:delete val="1"/>
        <c:axPos val="b"/>
        <c:numFmt formatCode="ge" sourceLinked="1"/>
        <c:majorTickMark val="none"/>
        <c:minorTickMark val="none"/>
        <c:tickLblPos val="none"/>
        <c:crossAx val="99520896"/>
        <c:crosses val="autoZero"/>
        <c:auto val="1"/>
        <c:lblOffset val="100"/>
        <c:baseTimeUnit val="years"/>
      </c:dateAx>
      <c:valAx>
        <c:axId val="995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82.04</c:v>
                </c:pt>
                <c:pt idx="1">
                  <c:v>76.849999999999994</c:v>
                </c:pt>
                <c:pt idx="2">
                  <c:v>75.790000000000006</c:v>
                </c:pt>
                <c:pt idx="3">
                  <c:v>77.069999999999993</c:v>
                </c:pt>
                <c:pt idx="4">
                  <c:v>88.1</c:v>
                </c:pt>
              </c:numCache>
            </c:numRef>
          </c:val>
        </c:ser>
        <c:dLbls>
          <c:showLegendKey val="0"/>
          <c:showVal val="0"/>
          <c:showCatName val="0"/>
          <c:showSerName val="0"/>
          <c:showPercent val="0"/>
          <c:showBubbleSize val="0"/>
        </c:dLbls>
        <c:gapWidth val="150"/>
        <c:axId val="34273920"/>
        <c:axId val="447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34273920"/>
        <c:axId val="44708608"/>
      </c:lineChart>
      <c:dateAx>
        <c:axId val="34273920"/>
        <c:scaling>
          <c:orientation val="minMax"/>
        </c:scaling>
        <c:delete val="1"/>
        <c:axPos val="b"/>
        <c:numFmt formatCode="ge" sourceLinked="1"/>
        <c:majorTickMark val="none"/>
        <c:minorTickMark val="none"/>
        <c:tickLblPos val="none"/>
        <c:crossAx val="44708608"/>
        <c:crosses val="autoZero"/>
        <c:auto val="1"/>
        <c:lblOffset val="100"/>
        <c:baseTimeUnit val="years"/>
      </c:dateAx>
      <c:valAx>
        <c:axId val="447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751104"/>
        <c:axId val="447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751104"/>
        <c:axId val="44757376"/>
      </c:lineChart>
      <c:dateAx>
        <c:axId val="44751104"/>
        <c:scaling>
          <c:orientation val="minMax"/>
        </c:scaling>
        <c:delete val="1"/>
        <c:axPos val="b"/>
        <c:numFmt formatCode="ge" sourceLinked="1"/>
        <c:majorTickMark val="none"/>
        <c:minorTickMark val="none"/>
        <c:tickLblPos val="none"/>
        <c:crossAx val="44757376"/>
        <c:crosses val="autoZero"/>
        <c:auto val="1"/>
        <c:lblOffset val="100"/>
        <c:baseTimeUnit val="years"/>
      </c:dateAx>
      <c:valAx>
        <c:axId val="447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356352"/>
        <c:axId val="463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356352"/>
        <c:axId val="46366720"/>
      </c:lineChart>
      <c:dateAx>
        <c:axId val="46356352"/>
        <c:scaling>
          <c:orientation val="minMax"/>
        </c:scaling>
        <c:delete val="1"/>
        <c:axPos val="b"/>
        <c:numFmt formatCode="ge" sourceLinked="1"/>
        <c:majorTickMark val="none"/>
        <c:minorTickMark val="none"/>
        <c:tickLblPos val="none"/>
        <c:crossAx val="46366720"/>
        <c:crosses val="autoZero"/>
        <c:auto val="1"/>
        <c:lblOffset val="100"/>
        <c:baseTimeUnit val="years"/>
      </c:dateAx>
      <c:valAx>
        <c:axId val="463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411136"/>
        <c:axId val="4641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411136"/>
        <c:axId val="46417408"/>
      </c:lineChart>
      <c:dateAx>
        <c:axId val="46411136"/>
        <c:scaling>
          <c:orientation val="minMax"/>
        </c:scaling>
        <c:delete val="1"/>
        <c:axPos val="b"/>
        <c:numFmt formatCode="ge" sourceLinked="1"/>
        <c:majorTickMark val="none"/>
        <c:minorTickMark val="none"/>
        <c:tickLblPos val="none"/>
        <c:crossAx val="46417408"/>
        <c:crosses val="autoZero"/>
        <c:auto val="1"/>
        <c:lblOffset val="100"/>
        <c:baseTimeUnit val="years"/>
      </c:dateAx>
      <c:valAx>
        <c:axId val="4641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431616"/>
        <c:axId val="4645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431616"/>
        <c:axId val="46450176"/>
      </c:lineChart>
      <c:dateAx>
        <c:axId val="46431616"/>
        <c:scaling>
          <c:orientation val="minMax"/>
        </c:scaling>
        <c:delete val="1"/>
        <c:axPos val="b"/>
        <c:numFmt formatCode="ge" sourceLinked="1"/>
        <c:majorTickMark val="none"/>
        <c:minorTickMark val="none"/>
        <c:tickLblPos val="none"/>
        <c:crossAx val="46450176"/>
        <c:crosses val="autoZero"/>
        <c:auto val="1"/>
        <c:lblOffset val="100"/>
        <c:baseTimeUnit val="years"/>
      </c:dateAx>
      <c:valAx>
        <c:axId val="464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1334.28</c:v>
                </c:pt>
                <c:pt idx="1">
                  <c:v>1202.27</c:v>
                </c:pt>
                <c:pt idx="2">
                  <c:v>1066.94</c:v>
                </c:pt>
                <c:pt idx="3">
                  <c:v>1019.54</c:v>
                </c:pt>
                <c:pt idx="4">
                  <c:v>1122.51</c:v>
                </c:pt>
              </c:numCache>
            </c:numRef>
          </c:val>
        </c:ser>
        <c:dLbls>
          <c:showLegendKey val="0"/>
          <c:showVal val="0"/>
          <c:showCatName val="0"/>
          <c:showSerName val="0"/>
          <c:showPercent val="0"/>
          <c:showBubbleSize val="0"/>
        </c:dLbls>
        <c:gapWidth val="150"/>
        <c:axId val="46459904"/>
        <c:axId val="4758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46459904"/>
        <c:axId val="47588480"/>
      </c:lineChart>
      <c:dateAx>
        <c:axId val="46459904"/>
        <c:scaling>
          <c:orientation val="minMax"/>
        </c:scaling>
        <c:delete val="1"/>
        <c:axPos val="b"/>
        <c:numFmt formatCode="ge" sourceLinked="1"/>
        <c:majorTickMark val="none"/>
        <c:minorTickMark val="none"/>
        <c:tickLblPos val="none"/>
        <c:crossAx val="47588480"/>
        <c:crosses val="autoZero"/>
        <c:auto val="1"/>
        <c:lblOffset val="100"/>
        <c:baseTimeUnit val="years"/>
      </c:dateAx>
      <c:valAx>
        <c:axId val="475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49.9</c:v>
                </c:pt>
                <c:pt idx="1">
                  <c:v>47.04</c:v>
                </c:pt>
                <c:pt idx="2">
                  <c:v>47.85</c:v>
                </c:pt>
                <c:pt idx="3">
                  <c:v>47.36</c:v>
                </c:pt>
                <c:pt idx="4">
                  <c:v>54.11</c:v>
                </c:pt>
              </c:numCache>
            </c:numRef>
          </c:val>
        </c:ser>
        <c:dLbls>
          <c:showLegendKey val="0"/>
          <c:showVal val="0"/>
          <c:showCatName val="0"/>
          <c:showSerName val="0"/>
          <c:showPercent val="0"/>
          <c:showBubbleSize val="0"/>
        </c:dLbls>
        <c:gapWidth val="150"/>
        <c:axId val="47629440"/>
        <c:axId val="476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47629440"/>
        <c:axId val="47631360"/>
      </c:lineChart>
      <c:dateAx>
        <c:axId val="47629440"/>
        <c:scaling>
          <c:orientation val="minMax"/>
        </c:scaling>
        <c:delete val="1"/>
        <c:axPos val="b"/>
        <c:numFmt formatCode="ge" sourceLinked="1"/>
        <c:majorTickMark val="none"/>
        <c:minorTickMark val="none"/>
        <c:tickLblPos val="none"/>
        <c:crossAx val="47631360"/>
        <c:crosses val="autoZero"/>
        <c:auto val="1"/>
        <c:lblOffset val="100"/>
        <c:baseTimeUnit val="years"/>
      </c:dateAx>
      <c:valAx>
        <c:axId val="476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612.46</c:v>
                </c:pt>
                <c:pt idx="1">
                  <c:v>664.53</c:v>
                </c:pt>
                <c:pt idx="2">
                  <c:v>659.8</c:v>
                </c:pt>
                <c:pt idx="3">
                  <c:v>679.22</c:v>
                </c:pt>
                <c:pt idx="4">
                  <c:v>596</c:v>
                </c:pt>
              </c:numCache>
            </c:numRef>
          </c:val>
        </c:ser>
        <c:dLbls>
          <c:showLegendKey val="0"/>
          <c:showVal val="0"/>
          <c:showCatName val="0"/>
          <c:showSerName val="0"/>
          <c:showPercent val="0"/>
          <c:showBubbleSize val="0"/>
        </c:dLbls>
        <c:gapWidth val="150"/>
        <c:axId val="73079808"/>
        <c:axId val="731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73079808"/>
        <c:axId val="73102464"/>
      </c:lineChart>
      <c:dateAx>
        <c:axId val="73079808"/>
        <c:scaling>
          <c:orientation val="minMax"/>
        </c:scaling>
        <c:delete val="1"/>
        <c:axPos val="b"/>
        <c:numFmt formatCode="ge" sourceLinked="1"/>
        <c:majorTickMark val="none"/>
        <c:minorTickMark val="none"/>
        <c:tickLblPos val="none"/>
        <c:crossAx val="73102464"/>
        <c:crosses val="autoZero"/>
        <c:auto val="1"/>
        <c:lblOffset val="100"/>
        <c:baseTimeUnit val="years"/>
      </c:dateAx>
      <c:valAx>
        <c:axId val="731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4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鰺ケ沢町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10774</v>
      </c>
      <c r="AJ8" s="55"/>
      <c r="AK8" s="55"/>
      <c r="AL8" s="55"/>
      <c r="AM8" s="55"/>
      <c r="AN8" s="55"/>
      <c r="AO8" s="55"/>
      <c r="AP8" s="56"/>
      <c r="AQ8" s="46">
        <f>データ!R6</f>
        <v>343.08</v>
      </c>
      <c r="AR8" s="46"/>
      <c r="AS8" s="46"/>
      <c r="AT8" s="46"/>
      <c r="AU8" s="46"/>
      <c r="AV8" s="46"/>
      <c r="AW8" s="46"/>
      <c r="AX8" s="46"/>
      <c r="AY8" s="46">
        <f>データ!S6</f>
        <v>31.4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24.06</v>
      </c>
      <c r="S10" s="46"/>
      <c r="T10" s="46"/>
      <c r="U10" s="46"/>
      <c r="V10" s="46"/>
      <c r="W10" s="46"/>
      <c r="X10" s="46"/>
      <c r="Y10" s="46"/>
      <c r="Z10" s="80">
        <f>データ!P6</f>
        <v>5544</v>
      </c>
      <c r="AA10" s="80"/>
      <c r="AB10" s="80"/>
      <c r="AC10" s="80"/>
      <c r="AD10" s="80"/>
      <c r="AE10" s="80"/>
      <c r="AF10" s="80"/>
      <c r="AG10" s="80"/>
      <c r="AH10" s="2"/>
      <c r="AI10" s="80">
        <f>データ!T6</f>
        <v>2564</v>
      </c>
      <c r="AJ10" s="80"/>
      <c r="AK10" s="80"/>
      <c r="AL10" s="80"/>
      <c r="AM10" s="80"/>
      <c r="AN10" s="80"/>
      <c r="AO10" s="80"/>
      <c r="AP10" s="80"/>
      <c r="AQ10" s="46">
        <f>データ!U6</f>
        <v>107.8</v>
      </c>
      <c r="AR10" s="46"/>
      <c r="AS10" s="46"/>
      <c r="AT10" s="46"/>
      <c r="AU10" s="46"/>
      <c r="AV10" s="46"/>
      <c r="AW10" s="46"/>
      <c r="AX10" s="46"/>
      <c r="AY10" s="46">
        <f>データ!V6</f>
        <v>23.78</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23213</v>
      </c>
      <c r="D6" s="31">
        <f t="shared" si="3"/>
        <v>47</v>
      </c>
      <c r="E6" s="31">
        <f t="shared" si="3"/>
        <v>1</v>
      </c>
      <c r="F6" s="31">
        <f t="shared" si="3"/>
        <v>0</v>
      </c>
      <c r="G6" s="31">
        <f t="shared" si="3"/>
        <v>0</v>
      </c>
      <c r="H6" s="31" t="str">
        <f t="shared" si="3"/>
        <v>青森県　鰺ケ沢町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24.06</v>
      </c>
      <c r="P6" s="32">
        <f t="shared" si="3"/>
        <v>5544</v>
      </c>
      <c r="Q6" s="32">
        <f t="shared" si="3"/>
        <v>10774</v>
      </c>
      <c r="R6" s="32">
        <f t="shared" si="3"/>
        <v>343.08</v>
      </c>
      <c r="S6" s="32">
        <f t="shared" si="3"/>
        <v>31.4</v>
      </c>
      <c r="T6" s="32">
        <f t="shared" si="3"/>
        <v>2564</v>
      </c>
      <c r="U6" s="32">
        <f t="shared" si="3"/>
        <v>107.8</v>
      </c>
      <c r="V6" s="32">
        <f t="shared" si="3"/>
        <v>23.78</v>
      </c>
      <c r="W6" s="33">
        <f>IF(W7="",NA(),W7)</f>
        <v>82.04</v>
      </c>
      <c r="X6" s="33">
        <f t="shared" ref="X6:AF6" si="4">IF(X7="",NA(),X7)</f>
        <v>76.849999999999994</v>
      </c>
      <c r="Y6" s="33">
        <f t="shared" si="4"/>
        <v>75.790000000000006</v>
      </c>
      <c r="Z6" s="33">
        <f t="shared" si="4"/>
        <v>77.069999999999993</v>
      </c>
      <c r="AA6" s="33">
        <f t="shared" si="4"/>
        <v>88.1</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1334.28</v>
      </c>
      <c r="BE6" s="33">
        <f t="shared" ref="BE6:BM6" si="7">IF(BE7="",NA(),BE7)</f>
        <v>1202.27</v>
      </c>
      <c r="BF6" s="33">
        <f t="shared" si="7"/>
        <v>1066.94</v>
      </c>
      <c r="BG6" s="33">
        <f t="shared" si="7"/>
        <v>1019.54</v>
      </c>
      <c r="BH6" s="33">
        <f t="shared" si="7"/>
        <v>1122.51</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49.9</v>
      </c>
      <c r="BP6" s="33">
        <f t="shared" ref="BP6:BX6" si="8">IF(BP7="",NA(),BP7)</f>
        <v>47.04</v>
      </c>
      <c r="BQ6" s="33">
        <f t="shared" si="8"/>
        <v>47.85</v>
      </c>
      <c r="BR6" s="33">
        <f t="shared" si="8"/>
        <v>47.36</v>
      </c>
      <c r="BS6" s="33">
        <f t="shared" si="8"/>
        <v>54.11</v>
      </c>
      <c r="BT6" s="33">
        <f t="shared" si="8"/>
        <v>56.46</v>
      </c>
      <c r="BU6" s="33">
        <f t="shared" si="8"/>
        <v>19.77</v>
      </c>
      <c r="BV6" s="33">
        <f t="shared" si="8"/>
        <v>34.25</v>
      </c>
      <c r="BW6" s="33">
        <f t="shared" si="8"/>
        <v>46.48</v>
      </c>
      <c r="BX6" s="33">
        <f t="shared" si="8"/>
        <v>40.6</v>
      </c>
      <c r="BY6" s="32" t="str">
        <f>IF(BY7="","",IF(BY7="-","【-】","【"&amp;SUBSTITUTE(TEXT(BY7,"#,##0.00"),"-","△")&amp;"】"))</f>
        <v>【33.35】</v>
      </c>
      <c r="BZ6" s="33">
        <f>IF(BZ7="",NA(),BZ7)</f>
        <v>612.46</v>
      </c>
      <c r="CA6" s="33">
        <f t="shared" ref="CA6:CI6" si="9">IF(CA7="",NA(),CA7)</f>
        <v>664.53</v>
      </c>
      <c r="CB6" s="33">
        <f t="shared" si="9"/>
        <v>659.8</v>
      </c>
      <c r="CC6" s="33">
        <f t="shared" si="9"/>
        <v>679.22</v>
      </c>
      <c r="CD6" s="33">
        <f t="shared" si="9"/>
        <v>596</v>
      </c>
      <c r="CE6" s="33">
        <f t="shared" si="9"/>
        <v>306.49</v>
      </c>
      <c r="CF6" s="33">
        <f t="shared" si="9"/>
        <v>878.73</v>
      </c>
      <c r="CG6" s="33">
        <f t="shared" si="9"/>
        <v>501.18</v>
      </c>
      <c r="CH6" s="33">
        <f t="shared" si="9"/>
        <v>376.61</v>
      </c>
      <c r="CI6" s="33">
        <f t="shared" si="9"/>
        <v>440.03</v>
      </c>
      <c r="CJ6" s="32" t="str">
        <f>IF(CJ7="","",IF(CJ7="-","【-】","【"&amp;SUBSTITUTE(TEXT(CJ7,"#,##0.00"),"-","△")&amp;"】"))</f>
        <v>【524.69】</v>
      </c>
      <c r="CK6" s="33">
        <f>IF(CK7="",NA(),CK7)</f>
        <v>46.47</v>
      </c>
      <c r="CL6" s="33">
        <f t="shared" ref="CL6:CT6" si="10">IF(CL7="",NA(),CL7)</f>
        <v>46.02</v>
      </c>
      <c r="CM6" s="33">
        <f t="shared" si="10"/>
        <v>46.1</v>
      </c>
      <c r="CN6" s="33">
        <f t="shared" si="10"/>
        <v>42.68</v>
      </c>
      <c r="CO6" s="33">
        <f t="shared" si="10"/>
        <v>41.04</v>
      </c>
      <c r="CP6" s="33">
        <f t="shared" si="10"/>
        <v>58.25</v>
      </c>
      <c r="CQ6" s="33">
        <f t="shared" si="10"/>
        <v>57.17</v>
      </c>
      <c r="CR6" s="33">
        <f t="shared" si="10"/>
        <v>57.55</v>
      </c>
      <c r="CS6" s="33">
        <f t="shared" si="10"/>
        <v>57.43</v>
      </c>
      <c r="CT6" s="33">
        <f t="shared" si="10"/>
        <v>57.29</v>
      </c>
      <c r="CU6" s="32" t="str">
        <f>IF(CU7="","",IF(CU7="-","【-】","【"&amp;SUBSTITUTE(TEXT(CU7,"#,##0.00"),"-","△")&amp;"】"))</f>
        <v>【57.58】</v>
      </c>
      <c r="CV6" s="33">
        <f>IF(CV7="",NA(),CV7)</f>
        <v>65.849999999999994</v>
      </c>
      <c r="CW6" s="33">
        <f t="shared" ref="CW6:DE6" si="11">IF(CW7="",NA(),CW7)</f>
        <v>65.38</v>
      </c>
      <c r="CX6" s="33">
        <f t="shared" si="11"/>
        <v>64.89</v>
      </c>
      <c r="CY6" s="33">
        <f t="shared" si="11"/>
        <v>66.260000000000005</v>
      </c>
      <c r="CZ6" s="33">
        <f t="shared" si="11"/>
        <v>67.38</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5.64</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23213</v>
      </c>
      <c r="D7" s="35">
        <v>47</v>
      </c>
      <c r="E7" s="35">
        <v>1</v>
      </c>
      <c r="F7" s="35">
        <v>0</v>
      </c>
      <c r="G7" s="35">
        <v>0</v>
      </c>
      <c r="H7" s="35" t="s">
        <v>93</v>
      </c>
      <c r="I7" s="35" t="s">
        <v>94</v>
      </c>
      <c r="J7" s="35" t="s">
        <v>95</v>
      </c>
      <c r="K7" s="35" t="s">
        <v>96</v>
      </c>
      <c r="L7" s="35" t="s">
        <v>97</v>
      </c>
      <c r="M7" s="36" t="s">
        <v>98</v>
      </c>
      <c r="N7" s="36" t="s">
        <v>99</v>
      </c>
      <c r="O7" s="36">
        <v>24.06</v>
      </c>
      <c r="P7" s="36">
        <v>5544</v>
      </c>
      <c r="Q7" s="36">
        <v>10774</v>
      </c>
      <c r="R7" s="36">
        <v>343.08</v>
      </c>
      <c r="S7" s="36">
        <v>31.4</v>
      </c>
      <c r="T7" s="36">
        <v>2564</v>
      </c>
      <c r="U7" s="36">
        <v>107.8</v>
      </c>
      <c r="V7" s="36">
        <v>23.78</v>
      </c>
      <c r="W7" s="36">
        <v>82.04</v>
      </c>
      <c r="X7" s="36">
        <v>76.849999999999994</v>
      </c>
      <c r="Y7" s="36">
        <v>75.790000000000006</v>
      </c>
      <c r="Z7" s="36">
        <v>77.069999999999993</v>
      </c>
      <c r="AA7" s="36">
        <v>88.1</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1334.28</v>
      </c>
      <c r="BE7" s="36">
        <v>1202.27</v>
      </c>
      <c r="BF7" s="36">
        <v>1066.94</v>
      </c>
      <c r="BG7" s="36">
        <v>1019.54</v>
      </c>
      <c r="BH7" s="36">
        <v>1122.51</v>
      </c>
      <c r="BI7" s="36">
        <v>1124.6400000000001</v>
      </c>
      <c r="BJ7" s="36">
        <v>1108.26</v>
      </c>
      <c r="BK7" s="36">
        <v>1113.76</v>
      </c>
      <c r="BL7" s="36">
        <v>1125.69</v>
      </c>
      <c r="BM7" s="36">
        <v>1134.67</v>
      </c>
      <c r="BN7" s="36">
        <v>1242.9000000000001</v>
      </c>
      <c r="BO7" s="36">
        <v>49.9</v>
      </c>
      <c r="BP7" s="36">
        <v>47.04</v>
      </c>
      <c r="BQ7" s="36">
        <v>47.85</v>
      </c>
      <c r="BR7" s="36">
        <v>47.36</v>
      </c>
      <c r="BS7" s="36">
        <v>54.11</v>
      </c>
      <c r="BT7" s="36">
        <v>56.46</v>
      </c>
      <c r="BU7" s="36">
        <v>19.77</v>
      </c>
      <c r="BV7" s="36">
        <v>34.25</v>
      </c>
      <c r="BW7" s="36">
        <v>46.48</v>
      </c>
      <c r="BX7" s="36">
        <v>40.6</v>
      </c>
      <c r="BY7" s="36">
        <v>33.35</v>
      </c>
      <c r="BZ7" s="36">
        <v>612.46</v>
      </c>
      <c r="CA7" s="36">
        <v>664.53</v>
      </c>
      <c r="CB7" s="36">
        <v>659.8</v>
      </c>
      <c r="CC7" s="36">
        <v>679.22</v>
      </c>
      <c r="CD7" s="36">
        <v>596</v>
      </c>
      <c r="CE7" s="36">
        <v>306.49</v>
      </c>
      <c r="CF7" s="36">
        <v>878.73</v>
      </c>
      <c r="CG7" s="36">
        <v>501.18</v>
      </c>
      <c r="CH7" s="36">
        <v>376.61</v>
      </c>
      <c r="CI7" s="36">
        <v>440.03</v>
      </c>
      <c r="CJ7" s="36">
        <v>524.69000000000005</v>
      </c>
      <c r="CK7" s="36">
        <v>46.47</v>
      </c>
      <c r="CL7" s="36">
        <v>46.02</v>
      </c>
      <c r="CM7" s="36">
        <v>46.1</v>
      </c>
      <c r="CN7" s="36">
        <v>42.68</v>
      </c>
      <c r="CO7" s="36">
        <v>41.04</v>
      </c>
      <c r="CP7" s="36">
        <v>58.25</v>
      </c>
      <c r="CQ7" s="36">
        <v>57.17</v>
      </c>
      <c r="CR7" s="36">
        <v>57.55</v>
      </c>
      <c r="CS7" s="36">
        <v>57.43</v>
      </c>
      <c r="CT7" s="36">
        <v>57.29</v>
      </c>
      <c r="CU7" s="36">
        <v>57.58</v>
      </c>
      <c r="CV7" s="36">
        <v>65.849999999999994</v>
      </c>
      <c r="CW7" s="36">
        <v>65.38</v>
      </c>
      <c r="CX7" s="36">
        <v>64.89</v>
      </c>
      <c r="CY7" s="36">
        <v>66.260000000000005</v>
      </c>
      <c r="CZ7" s="36">
        <v>67.38</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5.64</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2016-12-02T02:15:18Z</dcterms:created>
  <dcterms:modified xsi:type="dcterms:W3CDTF">2017-02-16T02:16:30Z</dcterms:modified>
</cp:coreProperties>
</file>