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72.16.31.100\【企画財政課】\【財政係】\ざ_財政比較分析表\R06\1回目\02_回答\"/>
    </mc:Choice>
  </mc:AlternateContent>
  <xr:revisionPtr revIDLastSave="0" documentId="13_ncr:1_{3FCE16B8-A4C4-4D4C-92AC-48D691FA477D}" xr6:coauthVersionLast="36" xr6:coauthVersionMax="36" xr10:uidLastSave="{00000000-0000-0000-0000-000000000000}"/>
  <bookViews>
    <workbookView xWindow="0" yWindow="0" windowWidth="4080" windowHeight="6150" firstSheet="3"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<sst xmlns="http://schemas.openxmlformats.org/spreadsheetml/2006/main" count="1095" uniqueCount="563">
  <si>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</si>
  <si>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</si>
  <si>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</si>
  <si>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</si>
  <si>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</si>
  <si>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</si>
  <si>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</si>
  <si>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</si>
  <si>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</si>
  <si>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</si>
  <si>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</si>
  <si>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</si>
  <si>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</si>
  <si>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</si>
  <si>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</si>
  <si>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</si>
  <si>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</si>
  <si>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</si>
  <si>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</si>
  <si>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</si>
  <si>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</si>
  <si>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</si>
  <si>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</si>
  <si>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</si>
  <si>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</si>
  <si>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</si>
  <si>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</si>
  <si>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</si>
  <si>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</si>
  <si>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</si>
  <si>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</si>
  <si>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</si>
  <si>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</si>
  <si>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</si>
  <si>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</si>
  <si>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</si>
  <si>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</si>
  <si>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</si>
  <si>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</si>
  <si>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</si>
  <si>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</si>
  <si>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</si>
  <si>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</si>
  <si>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</si>
  <si>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</si>
  <si>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</si>
  <si>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</si>
  <si>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</si>
  <si>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</si>
  <si>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</si>
  <si>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</si>
  <si>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</si>
  <si>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</si>
  <si>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</si>
  <si>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</si>
  <si>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</si>
  <si>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</si>
  <si>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</si>
  <si>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</si>
  <si>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</si>
  <si>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</si>
  <si>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</si>
  <si>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</si>
  <si>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</si>
  <si>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</si>
  <si>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</si>
  <si>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</si>
  <si>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</si>
  <si>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</si>
  <si>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</si>
  <si>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</si>
  <si>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</si>
  <si>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</si>
  <si>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</si>
  <si>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</si>
  <si>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</si>
  <si>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</si>
  <si>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</si>
  <si>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</si>
  <si>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</si>
  <si>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</si>
  <si>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</si>
  <si>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</si>
  <si>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</si>
  <si>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</si>
  <si>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</si>
  <si>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</si>
  <si>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</si>
  <si>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</si>
  <si>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</si>
  <si>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</si>
  <si>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</si>
  <si>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</si>
  <si>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</si>
  <si>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板柳町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</si>
  <si>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</si>
  <si>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</si>
  <si>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</si>
  <si>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</si>
  <si>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</si>
  <si>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</si>
  <si>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</si>
  <si>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</si>
  <si>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</si>
  <si>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</si>
  <si>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</si>
  <si>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</si>
  <si>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</si>
  <si>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</si>
  <si>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</si>
  <si>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</si>
  <si>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</si>
  <si>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</si>
  <si>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</si>
  <si>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</si>
  <si>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</si>
  <si>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</si>
  <si>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</si>
  <si>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</si>
  <si>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</si>
  <si>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</si>
  <si>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</si>
  <si>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</si>
  <si>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</si>
  <si>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</si>
  <si>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</si>
  <si>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</si>
  <si>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</si>
  <si>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</si>
  <si>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</si>
  <si>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</si>
  <si>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</si>
  <si>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</si>
  <si>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</si>
  <si>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</si>
  <si>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</si>
  <si>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</si>
  <si>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</si>
  <si>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</si>
  <si>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</si>
  <si>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</si>
  <si>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</si>
  <si>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</si>
  <si>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</si>
  <si>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</si>
  <si>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</si>
  <si>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</si>
  <si>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</si>
  <si>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</si>
  <si>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</si>
  <si>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</si>
  <si>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</si>
  <si>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</si>
  <si>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</si>
  <si>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</si>
  <si>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</si>
  <si>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</si>
  <si>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</si>
  <si>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</si>
  <si>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</si>
  <si>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</si>
  <si>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</si>
  <si>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</si>
  <si>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</si>
  <si>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</si>
  <si>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</si>
  <si>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</si>
  <si>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</si>
  <si>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</si>
  <si>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</si>
  <si>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</si>
  <si>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</si>
  <si>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</si>
  <si>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</si>
  <si>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</si>
  <si>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</si>
  <si>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</si>
  <si>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</si>
  <si>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</si>
  <si>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</si>
  <si>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</si>
  <si>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</si>
  <si>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</si>
  <si>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</si>
  <si>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</si>
  <si>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</si>
  <si>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</si>
  <si>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</si>
  <si>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</si>
  <si>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</si>
  <si>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</si>
  <si>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</si>
  <si>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</si>
  <si>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</si>
  <si>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</si>
  <si>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</si>
  <si>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</si>
  <si>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</si>
  <si>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</si>
  <si>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</si>
  <si>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</si>
  <si>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</si>
  <si>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</si>
  <si>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青森県板柳町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</si>
  <si>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</si>
  <si>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</si>
  <si>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</si>
  <si>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</si>
  <si>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</si>
  <si>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</si>
  <si>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</si>
  <si>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</si>
  <si>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</si>
  <si>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</si>
  <si>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</si>
  <si>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</si>
  <si>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</si>
  <si>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</si>
  <si>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</si>
  <si>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</si>
  <si>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</si>
  <si>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</si>
  <si>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</si>
  <si>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</si>
  <si>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</si>
  <si>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</si>
  <si>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</si>
  <si>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</si>
  <si>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</si>
  <si>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</si>
  <si>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</si>
  <si>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</si>
  <si>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</si>
  <si>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</si>
  <si>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</si>
  <si>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</si>
  <si>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</si>
  <si>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</si>
  <si>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</si>
  <si>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</si>
  <si>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</si>
  <si>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</si>
  <si>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</si>
  <si>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</si>
  <si>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</si>
  <si>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</si>
  <si>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</si>
  <si>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</si>
  <si>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</si>
  <si>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</si>
  <si>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</si>
  <si>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</si>
  <si>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</si>
  <si>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</si>
  <si>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</si>
  <si>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</si>
  <si>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</si>
  <si>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</si>
  <si>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</si>
  <si>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</si>
  <si>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</si>
  <si>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</si>
  <si>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</si>
  <si>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</si>
  <si>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</si>
  <si>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</si>
  <si>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</si>
  <si>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</si>
  <si>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</si>
  <si>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</si>
  <si>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</si>
  <si>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</si>
  <si>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</si>
  <si>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</si>
  <si>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</si>
  <si>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</si>
  <si>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</si>
  <si>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</si>
  <si>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</si>
  <si>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</si>
  <si>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</si>
  <si>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</si>
  <si>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</si>
  <si>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</si>
  <si>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</si>
  <si>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</si>
  <si>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</si>
  <si>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</si>
  <si>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</si>
  <si>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</si>
  <si>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</si>
  <si>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</si>
  <si>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</si>
  <si>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</si>
  <si>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</si>
  <si>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</si>
  <si>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</si>
  <si>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</si>
  <si>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</si>
  <si>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</si>
  <si>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</si>
  <si>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</si>
  <si>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</si>
  <si>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</si>
  <si>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</si>
  <si>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</si>
  <si>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</si>
  <si>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</si>
  <si>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</si>
  <si>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</si>
  <si>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</si>
  <si>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</si>
  <si>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</si>
  <si>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</si>
  <si>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</si>
  <si>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</si>
  <si>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</si>
  <si>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</si>
  <si>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</si>
  <si>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</si>
  <si>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</si>
  <si>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</si>
  <si>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</si>
  <si>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</si>
  <si>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</si>
  <si>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</si>
  <si>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</si>
  <si>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</si>
  <si>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</si>
  <si>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</si>
  <si>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</si>
  <si>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</si>
  <si>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</si>
  <si>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</si>
  <si>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</si>
  <si>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</si>
  <si>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</si>
  <si>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</si>
  <si>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</si>
  <si>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</si>
  <si>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</si>
  <si>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</si>
  <si>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</si>
  <si>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</si>
  <si>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</si>
  <si>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</si>
  <si>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</si>
  <si>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</si>
  <si>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</si>
  <si>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</si>
  <si>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</si>
  <si>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</si>
  <si>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</si>
  <si>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</si>
  <si>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青森県板柳町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</si>
  <si>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</si>
  <si>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</si>
  <si>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</si>
  <si>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</si>
  <si>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</si>
  <si>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</si>
  <si>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</si>
  <si>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</si>
  <si>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</si>
  <si>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</si>
  <si>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</si>
  <si>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</si>
  <si>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</si>
  <si>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</si>
  <si>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</si>
  <si>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</si>
  <si>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</si>
  <si>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</si>
  <si>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</si>
  <si>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</si>
  <si>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</si>
  <si>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</si>
  <si>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</si>
  <si>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</si>
  <si>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</si>
  <si>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</si>
  <si>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</si>
  <si>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</si>
  <si>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</si>
  <si>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</si>
  <si>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</si>
  <si>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</si>
  <si>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</si>
  <si>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</si>
  <si>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</si>
  <si>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</si>
  <si>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</si>
  <si>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</si>
  <si>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国民健康保険板柳中央病院事業会計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</si>
  <si>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</si>
  <si>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</si>
  <si>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</si>
  <si>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</si>
  <si>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</si>
  <si>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</si>
  <si>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</si>
  <si>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</si>
  <si>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</si>
  <si>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</si>
  <si>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</si>
  <si>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</si>
  <si>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</si>
  <si>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</si>
  <si>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</si>
  <si>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</si>
  <si>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</si>
  <si>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</si>
  <si>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</si>
  <si>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</si>
  <si>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</si>
  <si>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</si>
  <si>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</si>
  <si>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</si>
  <si>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</si>
  <si>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</si>
  <si>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</si>
  <si>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</si>
  <si>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</si>
  <si>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</si>
  <si>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</si>
  <si>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</si>
  <si>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</si>
  <si>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</si>
  <si>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</si>
  <si>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</si>
  <si>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</si>
  <si>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</si>
  <si>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</si>
  <si>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</si>
  <si>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</si>
  <si>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</si>
  <si>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</si>
  <si>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</si>
  <si>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</si>
  <si>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</si>
  <si>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</si>
  <si>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</si>
  <si>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</si>
  <si>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</si>
  <si>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</si>
  <si>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</si>
  <si>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</si>
  <si>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</si>
  <si>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</si>
  <si>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</si>
  <si>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</si>
  <si>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</si>
  <si>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</si>
  <si>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</si>
  <si>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</si>
  <si>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</si>
  <si>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</si>
  <si>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</si>
  <si>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</si>
  <si>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</si>
  <si>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</si>
  <si>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</si>
  <si>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</si>
  <si>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</si>
  <si>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</si>
  <si>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</si>
  <si>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</si>
  <si>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</si>
  <si>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</si>
  <si>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</si>
  <si>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</si>
  <si>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</si>
  <si>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</si>
  <si>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</si>
  <si>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</si>
  <si>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</si>
  <si>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</si>
  <si>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</si>
  <si>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</si>
  <si>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</si>
  <si>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</si>
  <si>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</si>
  <si>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</si>
  <si>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</si>
  <si>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</si>
  <si>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</si>
  <si>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</si>
  <si>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</si>
  <si>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</si>
  <si>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</si>
  <si>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</si>
  <si>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</si>
  <si>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</si>
  <si>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</si>
  <si>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</si>
  <si>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</si>
  <si>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</si>
  <si>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</si>
  <si>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</si>
  <si>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</si>
  <si>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</si>
  <si>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</si>
  <si>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</si>
  <si>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</si>
  <si>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</si>
  <si>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</si>
  <si>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</si>
  <si>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</si>
  <si>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</si>
  <si>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</si>
  <si>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</si>
  <si>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</si>
  <si>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</si>
  <si>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</si>
  <si>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</si>
  <si>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</si>
  <si>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</si>
  <si>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</si>
  <si>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</si>
  <si>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</si>
  <si>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</si>
  <si>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</si>
  <si>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</si>
  <si>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</si>
  <si>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</si>
  <si>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</si>
  <si>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</si>
  <si>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</si>
  <si>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</si>
  <si>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</si>
  <si>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1.53</t>
  </si>
  <si>
    <t>▲ 4.23</t>
  </si>
  <si>
    <t>一般会計</t>
  </si>
  <si>
    <t>水道事業会計</t>
  </si>
  <si>
    <t>国民健康保険板柳中央病院事業会計</t>
  </si>
  <si>
    <t>下水道事業会計</t>
  </si>
  <si>
    <t>国民健康保険事業特別会計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</si>
  <si>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</si>
  <si>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</si>
  <si>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</si>
  <si>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</si>
  <si>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</si>
  <si>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</si>
  <si>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</si>
  <si>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</si>
  <si>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</si>
  <si>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公共施設等整備基金</t>
    <rPh sb="0" eb="2">
      <t>コウキョウ</t>
    </rPh>
    <rPh sb="2" eb="4">
      <t>シセツ</t>
    </rPh>
    <rPh sb="4" eb="5">
      <t>トウ</t>
    </rPh>
    <rPh sb="5" eb="7">
      <t>セイビ</t>
    </rPh>
    <rPh sb="7" eb="9">
      <t>キキン</t>
    </rPh>
    <phoneticPr fontId="5"/>
  </si>
  <si>
    <t>学校施設整備基金</t>
    <rPh sb="0" eb="2">
      <t>ガッコウ</t>
    </rPh>
    <rPh sb="2" eb="4">
      <t>シセツ</t>
    </rPh>
    <rPh sb="4" eb="6">
      <t>セイビ</t>
    </rPh>
    <rPh sb="6" eb="8">
      <t>キキン</t>
    </rPh>
    <phoneticPr fontId="2"/>
  </si>
  <si>
    <t>スポーツ振興基金</t>
    <rPh sb="4" eb="6">
      <t>シンコウ</t>
    </rPh>
    <rPh sb="6" eb="8">
      <t>キキン</t>
    </rPh>
    <phoneticPr fontId="2"/>
  </si>
  <si>
    <t>人材育成基金</t>
    <rPh sb="0" eb="2">
      <t>ジンザイ</t>
    </rPh>
    <rPh sb="2" eb="4">
      <t>イクセイ</t>
    </rPh>
    <rPh sb="4" eb="6">
      <t>キキン</t>
    </rPh>
    <phoneticPr fontId="2"/>
  </si>
  <si>
    <t>福祉基金</t>
    <rPh sb="0" eb="2">
      <t>フクシ</t>
    </rPh>
    <rPh sb="2" eb="4">
      <t>キキン</t>
    </rPh>
    <phoneticPr fontId="2"/>
  </si>
  <si>
    <t>津軽広域水道企業団（津軽事業部）</t>
    <rPh sb="0" eb="2">
      <t>ツガル</t>
    </rPh>
    <rPh sb="2" eb="4">
      <t>コウイキ</t>
    </rPh>
    <rPh sb="4" eb="6">
      <t>スイドウ</t>
    </rPh>
    <rPh sb="6" eb="9">
      <t>キギョウダン</t>
    </rPh>
    <rPh sb="10" eb="12">
      <t>ツガル</t>
    </rPh>
    <rPh sb="12" eb="15">
      <t>ジギョウブ</t>
    </rPh>
    <phoneticPr fontId="24"/>
  </si>
  <si>
    <t>青森県市町村総合事務組合</t>
    <rPh sb="0" eb="3">
      <t>アオモリケン</t>
    </rPh>
    <rPh sb="3" eb="6">
      <t>シチョウソン</t>
    </rPh>
    <rPh sb="6" eb="8">
      <t>ソウゴウ</t>
    </rPh>
    <rPh sb="8" eb="10">
      <t>ジム</t>
    </rPh>
    <rPh sb="10" eb="12">
      <t>クミアイ</t>
    </rPh>
    <phoneticPr fontId="24"/>
  </si>
  <si>
    <t>津軽広域連合</t>
    <rPh sb="0" eb="2">
      <t>ツガル</t>
    </rPh>
    <rPh sb="2" eb="4">
      <t>コウイキ</t>
    </rPh>
    <rPh sb="4" eb="6">
      <t>レンゴウ</t>
    </rPh>
    <phoneticPr fontId="24"/>
  </si>
  <si>
    <t>西北五広域福祉事務組合</t>
    <rPh sb="0" eb="2">
      <t>セイホク</t>
    </rPh>
    <rPh sb="2" eb="3">
      <t>ゴ</t>
    </rPh>
    <rPh sb="3" eb="5">
      <t>コウイキ</t>
    </rPh>
    <rPh sb="5" eb="7">
      <t>フクシ</t>
    </rPh>
    <rPh sb="7" eb="9">
      <t>ジム</t>
    </rPh>
    <rPh sb="9" eb="11">
      <t>クミアイ</t>
    </rPh>
    <phoneticPr fontId="24"/>
  </si>
  <si>
    <t>弘前地区環境整備事務組合</t>
    <rPh sb="0" eb="2">
      <t>ヒロサキ</t>
    </rPh>
    <rPh sb="2" eb="4">
      <t>チク</t>
    </rPh>
    <rPh sb="4" eb="6">
      <t>カンキョウ</t>
    </rPh>
    <rPh sb="6" eb="8">
      <t>セイビ</t>
    </rPh>
    <rPh sb="8" eb="10">
      <t>ジム</t>
    </rPh>
    <rPh sb="10" eb="12">
      <t>クミアイ</t>
    </rPh>
    <phoneticPr fontId="24"/>
  </si>
  <si>
    <t>青森県市町村職員退職手当組合</t>
    <rPh sb="0" eb="3">
      <t>アオモリケン</t>
    </rPh>
    <rPh sb="3" eb="6">
      <t>シチョウソン</t>
    </rPh>
    <rPh sb="6" eb="8">
      <t>ショクイン</t>
    </rPh>
    <rPh sb="8" eb="10">
      <t>タイショク</t>
    </rPh>
    <rPh sb="10" eb="12">
      <t>テアテ</t>
    </rPh>
    <rPh sb="12" eb="14">
      <t>クミアイ</t>
    </rPh>
    <phoneticPr fontId="24"/>
  </si>
  <si>
    <t>青森県交通災害共済組合</t>
    <rPh sb="0" eb="3">
      <t>アオモリケン</t>
    </rPh>
    <rPh sb="3" eb="5">
      <t>コウツウ</t>
    </rPh>
    <rPh sb="5" eb="7">
      <t>サイガイ</t>
    </rPh>
    <rPh sb="7" eb="9">
      <t>キョウサイ</t>
    </rPh>
    <rPh sb="9" eb="11">
      <t>クミアイ</t>
    </rPh>
    <phoneticPr fontId="24"/>
  </si>
  <si>
    <t>青森県後期高齢者医療広域連合一般会計</t>
    <rPh sb="0" eb="3">
      <t>アオモリケン</t>
    </rPh>
    <rPh sb="3" eb="5">
      <t>コウキ</t>
    </rPh>
    <rPh sb="5" eb="7">
      <t>コウレイ</t>
    </rPh>
    <rPh sb="7" eb="8">
      <t>シャ</t>
    </rPh>
    <rPh sb="8" eb="10">
      <t>イリョウ</t>
    </rPh>
    <rPh sb="10" eb="12">
      <t>コウイキ</t>
    </rPh>
    <rPh sb="12" eb="14">
      <t>レンゴウ</t>
    </rPh>
    <rPh sb="14" eb="16">
      <t>イッパン</t>
    </rPh>
    <rPh sb="16" eb="18">
      <t>カイケイ</t>
    </rPh>
    <phoneticPr fontId="24"/>
  </si>
  <si>
    <t>青森県後期高齢者医療広域連合後期高齢者医療特別会計</t>
    <rPh sb="0" eb="3">
      <t>アオモリケン</t>
    </rPh>
    <rPh sb="3" eb="5">
      <t>コウキ</t>
    </rPh>
    <rPh sb="5" eb="7">
      <t>コウレイ</t>
    </rPh>
    <rPh sb="7" eb="8">
      <t>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4"/>
  </si>
  <si>
    <t>弘前地区消防事務組合</t>
    <rPh sb="0" eb="2">
      <t>ヒロサキ</t>
    </rPh>
    <rPh sb="2" eb="4">
      <t>チク</t>
    </rPh>
    <rPh sb="4" eb="6">
      <t>ショウボウ</t>
    </rPh>
    <rPh sb="6" eb="8">
      <t>ジム</t>
    </rPh>
    <rPh sb="8" eb="10">
      <t>クミアイ</t>
    </rPh>
    <phoneticPr fontId="2"/>
  </si>
  <si>
    <t>板柳町産業振興公社りんごワーク研究所</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</si>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</sst>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3F74-446B-BE1E-A6A557D0DF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73318</c:v>
                </c:pt>
                <c:pt idx="1">
                  <c:v>28468</c:v>
                </c:pt>
                <c:pt idx="2">
                  <c:v>32660</c:v>
                </c:pt>
                <c:pt idx="3">
                  <c:v>38474</c:v>
                </c:pt>
                <c:pt idx="4">
                  <c:v>77555</c:v>
                </c:pt>
              </c:numCache>
            </c:numRef>
          </c:val>
          <c:smooth val="0"/>
          <c:extLst>
            <c:ext xmlns:c16="http://schemas.microsoft.com/office/drawing/2014/chart" uri="{C3380CC4-5D6E-409C-BE32-E72D297353CC}">
              <c16:uniqueId val="{00000001-3F74-446B-BE1E-A6A557D0DF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12.89</c:v>
                </c:pt>
                <c:pt idx="1">
                  <c:v>10.29</c:v>
                </c:pt>
                <c:pt idx="2">
                  <c:v>12.8</c:v>
                </c:pt>
                <c:pt idx="3">
                  <c:v>12.66</c:v>
                </c:pt>
                <c:pt idx="4">
                  <c:v>12.75</c:v>
                </c:pt>
              </c:numCache>
            </c:numRef>
          </c:val>
          <c:extLst>
            <c:ext xmlns:c16="http://schemas.microsoft.com/office/drawing/2014/chart" uri="{C3380CC4-5D6E-409C-BE32-E72D297353CC}">
              <c16:uniqueId val="{00000000-8CBB-4296-89A8-FA76E70A51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26.34</c:v>
                </c:pt>
                <c:pt idx="1">
                  <c:v>32.1</c:v>
                </c:pt>
                <c:pt idx="2">
                  <c:v>33.22</c:v>
                </c:pt>
                <c:pt idx="3">
                  <c:v>35.090000000000003</c:v>
                </c:pt>
                <c:pt idx="4">
                  <c:v>33.049999999999997</c:v>
                </c:pt>
              </c:numCache>
            </c:numRef>
          </c:val>
          <c:extLst>
            <c:ext xmlns:c16="http://schemas.microsoft.com/office/drawing/2014/chart" uri="{C3380CC4-5D6E-409C-BE32-E72D297353CC}">
              <c16:uniqueId val="{00000001-8CBB-4296-89A8-FA76E70A51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2.89</c:v>
                </c:pt>
                <c:pt idx="1">
                  <c:v>0.69</c:v>
                </c:pt>
                <c:pt idx="2">
                  <c:v>-1.53</c:v>
                </c:pt>
                <c:pt idx="3">
                  <c:v>1.74</c:v>
                </c:pt>
                <c:pt idx="4">
                  <c:v>-4.2300000000000004</c:v>
                </c:pt>
              </c:numCache>
            </c:numRef>
          </c:val>
          <c:smooth val="0"/>
          <c:extLst>
            <c:ext xmlns:c16="http://schemas.microsoft.com/office/drawing/2014/chart" uri="{C3380CC4-5D6E-409C-BE32-E72D297353CC}">
              <c16:uniqueId val="{00000002-8CBB-4296-89A8-FA76E70A51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2.44</c:v>
                </c:pt>
                <c:pt idx="2">
                  <c:v>#N/A</c:v>
                </c:pt>
                <c:pt idx="3">
                  <c:v>2.5099999999999998</c:v>
                </c:pt>
                <c:pt idx="4">
                  <c:v>#N/A</c:v>
                </c:pt>
                <c:pt idx="5">
                  <c:v>2.5499999999999998</c:v>
                </c:pt>
                <c:pt idx="6">
                  <c:v>#N/A</c:v>
                </c:pt>
                <c:pt idx="7">
                  <c:v>7.06</c:v>
                </c:pt>
                <c:pt idx="8">
                  <c:v>0</c:v>
                </c:pt>
                <c:pt idx="9">
                  <c:v>0</c:v>
                </c:pt>
              </c:numCache>
            </c:numRef>
          </c:val>
          <c:extLst>
            <c:ext xmlns:c16="http://schemas.microsoft.com/office/drawing/2014/chart" uri="{C3380CC4-5D6E-409C-BE32-E72D297353CC}">
              <c16:uniqueId val="{00000000-C7E0-48A8-BB77-E2C885D7AB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E0-48A8-BB77-E2C885D7AB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7E0-48A8-BB77-E2C885D7ABD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0.09</c:v>
                </c:pt>
                <c:pt idx="4">
                  <c:v>#N/A</c:v>
                </c:pt>
                <c:pt idx="5">
                  <c:v>0.08</c:v>
                </c:pt>
                <c:pt idx="6">
                  <c:v>#N/A</c:v>
                </c:pt>
                <c:pt idx="7">
                  <c:v>0.1</c:v>
                </c:pt>
                <c:pt idx="8">
                  <c:v>#N/A</c:v>
                </c:pt>
                <c:pt idx="9">
                  <c:v>0.11</c:v>
                </c:pt>
              </c:numCache>
            </c:numRef>
          </c:val>
          <c:extLst>
            <c:ext xmlns:c16="http://schemas.microsoft.com/office/drawing/2014/chart" uri="{C3380CC4-5D6E-409C-BE32-E72D297353CC}">
              <c16:uniqueId val="{00000003-C7E0-48A8-BB77-E2C885D7ABD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4.2699999999999996</c:v>
                </c:pt>
                <c:pt idx="2">
                  <c:v>#N/A</c:v>
                </c:pt>
                <c:pt idx="3">
                  <c:v>3.72</c:v>
                </c:pt>
                <c:pt idx="4">
                  <c:v>#N/A</c:v>
                </c:pt>
                <c:pt idx="5">
                  <c:v>2.86</c:v>
                </c:pt>
                <c:pt idx="6">
                  <c:v>#N/A</c:v>
                </c:pt>
                <c:pt idx="7">
                  <c:v>2.9</c:v>
                </c:pt>
                <c:pt idx="8">
                  <c:v>#N/A</c:v>
                </c:pt>
                <c:pt idx="9">
                  <c:v>2.68</c:v>
                </c:pt>
              </c:numCache>
            </c:numRef>
          </c:val>
          <c:extLst>
            <c:ext xmlns:c16="http://schemas.microsoft.com/office/drawing/2014/chart" uri="{C3380CC4-5D6E-409C-BE32-E72D297353CC}">
              <c16:uniqueId val="{00000004-C7E0-48A8-BB77-E2C885D7ABD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5.21</c:v>
                </c:pt>
                <c:pt idx="2">
                  <c:v>#N/A</c:v>
                </c:pt>
                <c:pt idx="3">
                  <c:v>5.64</c:v>
                </c:pt>
                <c:pt idx="4">
                  <c:v>#N/A</c:v>
                </c:pt>
                <c:pt idx="5">
                  <c:v>5.53</c:v>
                </c:pt>
                <c:pt idx="6">
                  <c:v>#N/A</c:v>
                </c:pt>
                <c:pt idx="7">
                  <c:v>3.85</c:v>
                </c:pt>
                <c:pt idx="8">
                  <c:v>#N/A</c:v>
                </c:pt>
                <c:pt idx="9">
                  <c:v>2.69</c:v>
                </c:pt>
              </c:numCache>
            </c:numRef>
          </c:val>
          <c:extLst>
            <c:ext xmlns:c16="http://schemas.microsoft.com/office/drawing/2014/chart" uri="{C3380CC4-5D6E-409C-BE32-E72D297353CC}">
              <c16:uniqueId val="{00000005-C7E0-48A8-BB77-E2C885D7ABD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3.87</c:v>
                </c:pt>
              </c:numCache>
            </c:numRef>
          </c:val>
          <c:extLst>
            <c:ext xmlns:c16="http://schemas.microsoft.com/office/drawing/2014/chart" uri="{C3380CC4-5D6E-409C-BE32-E72D297353CC}">
              <c16:uniqueId val="{00000006-C7E0-48A8-BB77-E2C885D7ABD8}"/>
            </c:ext>
          </c:extLst>
        </c:ser>
        <c:ser>
          <c:idx val="7"/>
          <c:order val="7"/>
          <c:tx>
            <c:strRef>
              <c:f>データシート!$A$34</c:f>
              <c:strCache>
                <c:ptCount val="1"/>
                <c:pt idx="0">
                  <c:v>国民健康保険板柳中央病院事業会計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10.43</c:v>
                </c:pt>
                <c:pt idx="2">
                  <c:v>#N/A</c:v>
                </c:pt>
                <c:pt idx="3">
                  <c:v>10.78</c:v>
                </c:pt>
                <c:pt idx="4">
                  <c:v>#N/A</c:v>
                </c:pt>
                <c:pt idx="5">
                  <c:v>9.69</c:v>
                </c:pt>
                <c:pt idx="6">
                  <c:v>#N/A</c:v>
                </c:pt>
                <c:pt idx="7">
                  <c:v>8.6999999999999993</c:v>
                </c:pt>
                <c:pt idx="8">
                  <c:v>#N/A</c:v>
                </c:pt>
                <c:pt idx="9">
                  <c:v>7.18</c:v>
                </c:pt>
              </c:numCache>
            </c:numRef>
          </c:val>
          <c:extLst>
            <c:ext xmlns:c16="http://schemas.microsoft.com/office/drawing/2014/chart" uri="{C3380CC4-5D6E-409C-BE32-E72D297353CC}">
              <c16:uniqueId val="{00000007-C7E0-48A8-BB77-E2C885D7ABD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16.899999999999999</c:v>
                </c:pt>
                <c:pt idx="2">
                  <c:v>#N/A</c:v>
                </c:pt>
                <c:pt idx="3">
                  <c:v>16.18</c:v>
                </c:pt>
                <c:pt idx="4">
                  <c:v>#N/A</c:v>
                </c:pt>
                <c:pt idx="5">
                  <c:v>15.51</c:v>
                </c:pt>
                <c:pt idx="6">
                  <c:v>#N/A</c:v>
                </c:pt>
                <c:pt idx="7">
                  <c:v>14.69</c:v>
                </c:pt>
                <c:pt idx="8">
                  <c:v>#N/A</c:v>
                </c:pt>
                <c:pt idx="9">
                  <c:v>11.93</c:v>
                </c:pt>
              </c:numCache>
            </c:numRef>
          </c:val>
          <c:extLst>
            <c:ext xmlns:c16="http://schemas.microsoft.com/office/drawing/2014/chart" uri="{C3380CC4-5D6E-409C-BE32-E72D297353CC}">
              <c16:uniqueId val="{00000008-C7E0-48A8-BB77-E2C885D7AB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12.88</c:v>
                </c:pt>
                <c:pt idx="2">
                  <c:v>#N/A</c:v>
                </c:pt>
                <c:pt idx="3">
                  <c:v>10.29</c:v>
                </c:pt>
                <c:pt idx="4">
                  <c:v>#N/A</c:v>
                </c:pt>
                <c:pt idx="5">
                  <c:v>12.79</c:v>
                </c:pt>
                <c:pt idx="6">
                  <c:v>#N/A</c:v>
                </c:pt>
                <c:pt idx="7">
                  <c:v>12.65</c:v>
                </c:pt>
                <c:pt idx="8">
                  <c:v>#N/A</c:v>
                </c:pt>
                <c:pt idx="9">
                  <c:v>12.75</c:v>
                </c:pt>
              </c:numCache>
            </c:numRef>
          </c:val>
          <c:extLst>
            <c:ext xmlns:c16="http://schemas.microsoft.com/office/drawing/2014/chart" uri="{C3380CC4-5D6E-409C-BE32-E72D297353CC}">
              <c16:uniqueId val="{00000009-C7E0-48A8-BB77-E2C885D7AB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609</c:v>
                </c:pt>
                <c:pt idx="5">
                  <c:v>589</c:v>
                </c:pt>
                <c:pt idx="8">
                  <c:v>632</c:v>
                </c:pt>
                <c:pt idx="11">
                  <c:v>626</c:v>
                </c:pt>
                <c:pt idx="14">
                  <c:v>688</c:v>
                </c:pt>
              </c:numCache>
            </c:numRef>
          </c:val>
          <c:extLst>
            <c:ext xmlns:c16="http://schemas.microsoft.com/office/drawing/2014/chart" uri="{C3380CC4-5D6E-409C-BE32-E72D297353CC}">
              <c16:uniqueId val="{00000000-4A11-47C5-85E1-1ED45882A4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11-47C5-85E1-1ED45882A4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2</c:v>
                </c:pt>
                <c:pt idx="6">
                  <c:v>1</c:v>
                </c:pt>
                <c:pt idx="9">
                  <c:v>1</c:v>
                </c:pt>
                <c:pt idx="12">
                  <c:v>1</c:v>
                </c:pt>
              </c:numCache>
            </c:numRef>
          </c:val>
          <c:extLst>
            <c:ext xmlns:c16="http://schemas.microsoft.com/office/drawing/2014/chart" uri="{C3380CC4-5D6E-409C-BE32-E72D297353CC}">
              <c16:uniqueId val="{00000002-4A11-47C5-85E1-1ED45882A4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35</c:v>
                </c:pt>
                <c:pt idx="6">
                  <c:v>36</c:v>
                </c:pt>
                <c:pt idx="9">
                  <c:v>38</c:v>
                </c:pt>
                <c:pt idx="12">
                  <c:v>26</c:v>
                </c:pt>
              </c:numCache>
            </c:numRef>
          </c:val>
          <c:extLst>
            <c:ext xmlns:c16="http://schemas.microsoft.com/office/drawing/2014/chart" uri="{C3380CC4-5D6E-409C-BE32-E72D297353CC}">
              <c16:uniqueId val="{00000003-4A11-47C5-85E1-1ED45882A4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422</c:v>
                </c:pt>
                <c:pt idx="3">
                  <c:v>430</c:v>
                </c:pt>
                <c:pt idx="6">
                  <c:v>426</c:v>
                </c:pt>
                <c:pt idx="9">
                  <c:v>431</c:v>
                </c:pt>
                <c:pt idx="12">
                  <c:v>436</c:v>
                </c:pt>
              </c:numCache>
            </c:numRef>
          </c:val>
          <c:extLst>
            <c:ext xmlns:c16="http://schemas.microsoft.com/office/drawing/2014/chart" uri="{C3380CC4-5D6E-409C-BE32-E72D297353CC}">
              <c16:uniqueId val="{00000004-4A11-47C5-85E1-1ED45882A4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11-47C5-85E1-1ED45882A4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11-47C5-85E1-1ED45882A4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487</c:v>
                </c:pt>
                <c:pt idx="3">
                  <c:v>578</c:v>
                </c:pt>
                <c:pt idx="6">
                  <c:v>597</c:v>
                </c:pt>
                <c:pt idx="9">
                  <c:v>574</c:v>
                </c:pt>
                <c:pt idx="12">
                  <c:v>567</c:v>
                </c:pt>
              </c:numCache>
            </c:numRef>
          </c:val>
          <c:extLst>
            <c:ext xmlns:c16="http://schemas.microsoft.com/office/drawing/2014/chart" uri="{C3380CC4-5D6E-409C-BE32-E72D297353CC}">
              <c16:uniqueId val="{00000007-4A11-47C5-85E1-1ED45882A4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336</c:v>
                </c:pt>
                <c:pt idx="2">
                  <c:v>#N/A</c:v>
                </c:pt>
                <c:pt idx="3">
                  <c:v>#N/A</c:v>
                </c:pt>
                <c:pt idx="4">
                  <c:v>456</c:v>
                </c:pt>
                <c:pt idx="5">
                  <c:v>#N/A</c:v>
                </c:pt>
                <c:pt idx="6">
                  <c:v>#N/A</c:v>
                </c:pt>
                <c:pt idx="7">
                  <c:v>428</c:v>
                </c:pt>
                <c:pt idx="8">
                  <c:v>#N/A</c:v>
                </c:pt>
                <c:pt idx="9">
                  <c:v>#N/A</c:v>
                </c:pt>
                <c:pt idx="10">
                  <c:v>418</c:v>
                </c:pt>
                <c:pt idx="11">
                  <c:v>#N/A</c:v>
                </c:pt>
                <c:pt idx="12">
                  <c:v>#N/A</c:v>
                </c:pt>
                <c:pt idx="13">
                  <c:v>342</c:v>
                </c:pt>
                <c:pt idx="14">
                  <c:v>#N/A</c:v>
                </c:pt>
              </c:numCache>
            </c:numRef>
          </c:val>
          <c:smooth val="0"/>
          <c:extLst>
            <c:ext xmlns:c16="http://schemas.microsoft.com/office/drawing/2014/chart" uri="{C3380CC4-5D6E-409C-BE32-E72D297353CC}">
              <c16:uniqueId val="{00000008-4A11-47C5-85E1-1ED45882A4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8028</c:v>
                </c:pt>
                <c:pt idx="5">
                  <c:v>7933</c:v>
                </c:pt>
                <c:pt idx="8">
                  <c:v>7653</c:v>
                </c:pt>
                <c:pt idx="11">
                  <c:v>8017</c:v>
                </c:pt>
                <c:pt idx="14">
                  <c:v>7054</c:v>
                </c:pt>
              </c:numCache>
            </c:numRef>
          </c:val>
          <c:extLst>
            <c:ext xmlns:c16="http://schemas.microsoft.com/office/drawing/2014/chart" uri="{C3380CC4-5D6E-409C-BE32-E72D297353CC}">
              <c16:uniqueId val="{00000000-9932-412B-9156-9266310F3F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c:v>
                </c:pt>
                <c:pt idx="5">
                  <c:v>18</c:v>
                </c:pt>
                <c:pt idx="8">
                  <c:v>5</c:v>
                </c:pt>
                <c:pt idx="11">
                  <c:v>0</c:v>
                </c:pt>
                <c:pt idx="14">
                  <c:v>0</c:v>
                </c:pt>
              </c:numCache>
            </c:numRef>
          </c:val>
          <c:extLst>
            <c:ext xmlns:c16="http://schemas.microsoft.com/office/drawing/2014/chart" uri="{C3380CC4-5D6E-409C-BE32-E72D297353CC}">
              <c16:uniqueId val="{00000001-9932-412B-9156-9266310F3F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3971</c:v>
                </c:pt>
                <c:pt idx="5">
                  <c:v>4711</c:v>
                </c:pt>
                <c:pt idx="8">
                  <c:v>5040</c:v>
                </c:pt>
                <c:pt idx="11">
                  <c:v>5322</c:v>
                </c:pt>
                <c:pt idx="14">
                  <c:v>5349</c:v>
                </c:pt>
              </c:numCache>
            </c:numRef>
          </c:val>
          <c:extLst>
            <c:ext xmlns:c16="http://schemas.microsoft.com/office/drawing/2014/chart" uri="{C3380CC4-5D6E-409C-BE32-E72D297353CC}">
              <c16:uniqueId val="{00000002-9932-412B-9156-9266310F3F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32-412B-9156-9266310F3F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32-412B-9156-9266310F3F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23</c:v>
                </c:pt>
                <c:pt idx="6">
                  <c:v>18</c:v>
                </c:pt>
                <c:pt idx="9">
                  <c:v>14</c:v>
                </c:pt>
                <c:pt idx="12">
                  <c:v>18</c:v>
                </c:pt>
              </c:numCache>
            </c:numRef>
          </c:val>
          <c:extLst>
            <c:ext xmlns:c16="http://schemas.microsoft.com/office/drawing/2014/chart" uri="{C3380CC4-5D6E-409C-BE32-E72D297353CC}">
              <c16:uniqueId val="{00000005-9932-412B-9156-9266310F3F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691</c:v>
                </c:pt>
                <c:pt idx="3">
                  <c:v>684</c:v>
                </c:pt>
                <c:pt idx="6">
                  <c:v>632</c:v>
                </c:pt>
                <c:pt idx="9">
                  <c:v>615</c:v>
                </c:pt>
                <c:pt idx="12">
                  <c:v>631</c:v>
                </c:pt>
              </c:numCache>
            </c:numRef>
          </c:val>
          <c:extLst>
            <c:ext xmlns:c16="http://schemas.microsoft.com/office/drawing/2014/chart" uri="{C3380CC4-5D6E-409C-BE32-E72D297353CC}">
              <c16:uniqueId val="{00000006-9932-412B-9156-9266310F3F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125</c:v>
                </c:pt>
                <c:pt idx="3">
                  <c:v>104</c:v>
                </c:pt>
                <c:pt idx="6">
                  <c:v>69</c:v>
                </c:pt>
                <c:pt idx="9">
                  <c:v>35</c:v>
                </c:pt>
                <c:pt idx="12">
                  <c:v>92</c:v>
                </c:pt>
              </c:numCache>
            </c:numRef>
          </c:val>
          <c:extLst>
            <c:ext xmlns:c16="http://schemas.microsoft.com/office/drawing/2014/chart" uri="{C3380CC4-5D6E-409C-BE32-E72D297353CC}">
              <c16:uniqueId val="{00000007-9932-412B-9156-9266310F3F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4338</c:v>
                </c:pt>
                <c:pt idx="3">
                  <c:v>4233</c:v>
                </c:pt>
                <c:pt idx="6">
                  <c:v>4290</c:v>
                </c:pt>
                <c:pt idx="9">
                  <c:v>4137</c:v>
                </c:pt>
                <c:pt idx="12">
                  <c:v>3756</c:v>
                </c:pt>
              </c:numCache>
            </c:numRef>
          </c:val>
          <c:extLst>
            <c:ext xmlns:c16="http://schemas.microsoft.com/office/drawing/2014/chart" uri="{C3380CC4-5D6E-409C-BE32-E72D297353CC}">
              <c16:uniqueId val="{00000008-9932-412B-9156-9266310F3F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32-412B-9156-9266310F3F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6726</c:v>
                </c:pt>
                <c:pt idx="3">
                  <c:v>6513</c:v>
                </c:pt>
                <c:pt idx="6">
                  <c:v>6210</c:v>
                </c:pt>
                <c:pt idx="9">
                  <c:v>5847</c:v>
                </c:pt>
                <c:pt idx="12">
                  <c:v>5637</c:v>
                </c:pt>
              </c:numCache>
            </c:numRef>
          </c:val>
          <c:extLst>
            <c:ext xmlns:c16="http://schemas.microsoft.com/office/drawing/2014/chart" uri="{C3380CC4-5D6E-409C-BE32-E72D297353CC}">
              <c16:uniqueId val="{0000000A-9932-412B-9156-9266310F3F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32-412B-9156-9266310F3F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1417</c:v>
                </c:pt>
                <c:pt idx="1">
                  <c:v>1498</c:v>
                </c:pt>
                <c:pt idx="2">
                  <c:v>1478</c:v>
                </c:pt>
              </c:numCache>
            </c:numRef>
          </c:val>
          <c:extLst>
            <c:ext xmlns:c16="http://schemas.microsoft.com/office/drawing/2014/chart" uri="{C3380CC4-5D6E-409C-BE32-E72D297353CC}">
              <c16:uniqueId val="{00000000-D7F6-4DA7-A962-CCAA5CFCDC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983</c:v>
                </c:pt>
                <c:pt idx="1">
                  <c:v>1000</c:v>
                </c:pt>
                <c:pt idx="2">
                  <c:v>1020</c:v>
                </c:pt>
              </c:numCache>
            </c:numRef>
          </c:val>
          <c:extLst>
            <c:ext xmlns:c16="http://schemas.microsoft.com/office/drawing/2014/chart" uri="{C3380CC4-5D6E-409C-BE32-E72D297353CC}">
              <c16:uniqueId val="{00000001-D7F6-4DA7-A962-CCAA5CFCDC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1774</c:v>
                </c:pt>
                <c:pt idx="1">
                  <c:v>1798</c:v>
                </c:pt>
                <c:pt idx="2">
                  <c:v>1710</c:v>
                </c:pt>
              </c:numCache>
            </c:numRef>
          </c:val>
          <c:extLst>
            <c:ext xmlns:c16="http://schemas.microsoft.com/office/drawing/2014/chart" uri="{C3380CC4-5D6E-409C-BE32-E72D297353CC}">
              <c16:uniqueId val="{00000002-D7F6-4DA7-A962-CCAA5CFCDC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中学校改築事業により増加傾向にあったが、令和４年度にピークを迎え、以降は減少傾向となっている。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公営企業債の元利償還金に対する繰入金については、下水道事業会計において増加傾向にあり、全体でも微増傾向となっている。組合等が起こした地方債の元利償還金に対する負担金等については、弘前地区消防事務組合が大きく減となったため、令和６年度は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今後は一般会計及び公営企業の償還計画を十分考慮し、実質公債費比率の抑制に努める。</a:t>
          </a: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一般会計等に係る地方債の現在高は、中学校改築事業により増加傾向にあったが、令和２年度にピークを迎え、以降は新規発行の抑制等により減少傾向となっている。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公営企業債等繰入見込額については、下水道事業は残高が増加傾向にあるものの、水道事業、病院事業、農業集落排水事業は残高が減少傾向であり、全体も減少傾向で推移している。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適切な財源の確保及び歳出の精査に努めているため、充当可能基金が年々増加し将来負担</a:t>
          </a:r>
          <a:r>
            <a:rPr kumimoji="1" lang="ja-JP" altLang="en-US" sz="1100">
              <a:solidFill>
                <a:schemeClr val="dk1"/>
              </a:solidFill>
              <a:effectLst/>
              <a:latin typeface="+mn-lt"/>
              <a:ea typeface="+mn-ea"/>
              <a:cs typeface="+mn-cs"/>
            </a:rPr>
            <a:t>比率は</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を維持している。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大規模な事業計画の整理・縮小を図るなど、起債に大きく頼ることのない財政運営に努める。</a:t>
          </a:r>
          <a:endParaRPr lang="ja-JP" altLang="ja-JP">
            <a:effectLst/>
          </a:endParaRPr>
        </a:p>
        <a:p>
          <a:endParaRPr kumimoji="1" lang="ja-JP" altLang="en-US"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青森県板柳町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当初予算や補正予算における財源不足額としての取り崩しを「財政調整基金」から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８億１千１百万円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３億円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、老朽化した施設等の修繕や改修等のための取り崩しを「公共施設等整備基金」から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１億９千７百万円、学校施設の整備のための取り崩しを「学校施設整備基金」から８千３百万円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行った一方、決算余剰金や地方交付税等の予算超過により「財政調整基金」に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７億９千１百万円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３億２千万円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億円の積立てを行った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結果</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７百</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財政調整基金を維持していくとともに、基金の使途明確化を図るために、特定目的基金に積み立てていくことを予定している。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・公共施設等整備基金：町が行う公共施設その他の施設の整備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・学校施設整備基金：学校施設の整備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・スポーツ振興基金：世界で活躍するスポーツ選手の輩出をめざし、町のスポーツ振興に関する施策を推進</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・公共施設等整備基金：公共施設等の修繕や改修のため、１億９千７百万円を取り崩した一方、地方交付税等の予算超過分の一部２億円を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積み立てたため、３百万円の増加となった。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・学校施設整備基金：学校施設の整備により８千３百万円を取り崩したこと等により、８千２百万円の減少となった。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・スポーツ振興基金：町のスポーツ振興に関する施策に６百万円を取り崩したたため、６百万円の減少となった。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・公共施設等整備基金：更新時期を迎えている老朽化した施設等が多いことから、定期的な積立と修繕や改修等に充当を予定している。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・学校施設整備基金：町内の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小学校を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校にまとめた統合小学校の整備等に充当を予定している。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・スポーツ振興基金：定期的な積立てと、町のスポーツ振興に関する施策に充当を予定している。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や補正予算における財源不足額として８億１千１百万円を取り崩した一方、決算余剰金や地方交付税等の予算超過分の一部を７億９千１百万円積立てたことにより、財政調整基金は２千万円の減少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急激な歳入の減少及び突発的な歳出増加への備え等のため、現状の金額を維持していくことを予定している。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における地方債償還の財源として３億円を取り崩した一方、決算余剰金や普通交付税における臨時財政対策債償還基金費等を３億２千万円積み立てたことにより、減債基金は２千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公共施設等の老朽化による建替えや大規模改修を予定しており、地方債残高が増加する見込であることから、適切に管理・活用しながら、現状の金額を維持していくことを予定している。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12,198
12,158
41.88
9,065,802
8,486,194
570,413
4,472,380
5,637,008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財政力指数は</a:t>
          </a:r>
          <a:r>
            <a:rPr kumimoji="1" lang="ja-JP" altLang="ja-JP" sz="1100">
              <a:solidFill>
                <a:schemeClr val="dk1"/>
              </a:solidFill>
              <a:effectLst/>
              <a:latin typeface="+mn-lt"/>
              <a:ea typeface="+mn-ea"/>
              <a:cs typeface="+mn-cs"/>
            </a:rPr>
            <a:t>類似団体平均を０．０３ポイント下回って</a:t>
          </a:r>
          <a:r>
            <a:rPr kumimoji="1" lang="ja-JP" altLang="en-US" sz="1100">
              <a:solidFill>
                <a:schemeClr val="dk1"/>
              </a:solidFill>
              <a:effectLst/>
              <a:latin typeface="+mn-lt"/>
              <a:ea typeface="+mn-ea"/>
              <a:cs typeface="+mn-cs"/>
            </a:rPr>
            <a:t>いる状況が続いている。</a:t>
          </a:r>
          <a:r>
            <a:rPr kumimoji="1" lang="ja-JP" altLang="ja-JP" sz="1100">
              <a:solidFill>
                <a:schemeClr val="dk1"/>
              </a:solidFill>
              <a:effectLst/>
              <a:latin typeface="+mn-lt"/>
              <a:ea typeface="+mn-ea"/>
              <a:cs typeface="+mn-cs"/>
            </a:rPr>
            <a:t>これからも、戸別徴収により徴収強化等、税の徴収率向上対策による歳入確保に努め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歳出については、経常経費の節減等、歳出の徹底的な見直しを実施するとともに、財政の健全化に努める。</a:t>
          </a: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経常収支比率は</a:t>
          </a:r>
          <a:r>
            <a:rPr kumimoji="1" lang="ja-JP" altLang="ja-JP" sz="1100">
              <a:solidFill>
                <a:schemeClr val="dk1"/>
              </a:solidFill>
              <a:effectLst/>
              <a:latin typeface="+mn-lt"/>
              <a:ea typeface="+mn-ea"/>
              <a:cs typeface="+mn-cs"/>
            </a:rPr>
            <a:t>９</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％と類似団体平均を上回っている。</a:t>
          </a:r>
          <a:r>
            <a:rPr kumimoji="1" lang="ja-JP" altLang="en-US" sz="1100">
              <a:solidFill>
                <a:schemeClr val="dk1"/>
              </a:solidFill>
              <a:effectLst/>
              <a:latin typeface="+mn-lt"/>
              <a:ea typeface="+mn-ea"/>
              <a:cs typeface="+mn-cs"/>
            </a:rPr>
            <a:t>令和６年度は地方交付税等の増により、経常収支比率は前年度から減少したものの、歳出については、人件費や物件費の増などにより増加傾向であったため、</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事務事業の見直しを進めるともに、全ての事務事業の優先度、重要度を厳しく点検し、計画的に事業の廃止・縮小を進め、経常経費の節減を図る。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164846</xdr:rowOff>
    </xdr:from>
    <xdr:to>
      <xdr:col>23</xdr:col>
      <xdr:colOff>133350</xdr:colOff>
      <xdr:row>65</xdr:row>
      <xdr:rowOff>128524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3764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32004</xdr:rowOff>
    </xdr:from>
    <xdr:to>
      <xdr:col>19</xdr:col>
      <xdr:colOff>133350</xdr:colOff>
      <xdr:row>65</xdr:row>
      <xdr:rowOff>128524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7625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68326</xdr:rowOff>
    </xdr:from>
    <xdr:to>
      <xdr:col>15</xdr:col>
      <xdr:colOff>82550</xdr:colOff>
      <xdr:row>65</xdr:row>
      <xdr:rowOff>32004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4112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64</xdr:row>
      <xdr:rowOff>97282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411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114046</xdr:rowOff>
    </xdr:from>
    <xdr:to>
      <xdr:col>23</xdr:col>
      <xdr:colOff>184150</xdr:colOff>
      <xdr:row>65</xdr:row>
      <xdr:rowOff>44196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86123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17526</xdr:rowOff>
    </xdr:from>
    <xdr:to>
      <xdr:col>11</xdr:col>
      <xdr:colOff>82550</xdr:colOff>
      <xdr:row>64</xdr:row>
      <xdr:rowOff>119126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定員管理の徹底による成果により、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下回っているものの、人件費および物件費は年々増加傾向にある。今後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継続して人件費関係経費全体の抑制に努め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物件費等の</a:t>
          </a:r>
          <a:r>
            <a:rPr kumimoji="1" lang="ja-JP" altLang="ja-JP" sz="1100">
              <a:solidFill>
                <a:schemeClr val="dk1"/>
              </a:solidFill>
              <a:effectLst/>
              <a:latin typeface="+mn-lt"/>
              <a:ea typeface="+mn-ea"/>
              <a:cs typeface="+mn-cs"/>
            </a:rPr>
            <a:t>コスト低減を図っていく。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151988</xdr:rowOff>
    </xdr:from>
    <xdr:to>
      <xdr:col>23</xdr:col>
      <xdr:colOff>133350</xdr:colOff>
      <xdr:row>89</xdr:row>
      <xdr:rowOff>86849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39438"/>
          <a:ext cx="0" cy="130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58926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31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86849</xdr:rowOff>
    </xdr:from>
    <xdr:to>
      <xdr:col>24</xdr:col>
      <xdr:colOff>12700</xdr:colOff>
      <xdr:row>89</xdr:row>
      <xdr:rowOff>86849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3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66915</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151988</xdr:rowOff>
    </xdr:from>
    <xdr:to>
      <xdr:col>24</xdr:col>
      <xdr:colOff>12700</xdr:colOff>
      <xdr:row>81</xdr:row>
      <xdr:rowOff>151988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3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120340</xdr:rowOff>
    </xdr:from>
    <xdr:to>
      <xdr:col>23</xdr:col>
      <xdr:colOff>133350</xdr:colOff>
      <xdr:row>81</xdr:row>
      <xdr:rowOff>158674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07790"/>
          <a:ext cx="838200" cy="3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95976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54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123899</xdr:rowOff>
    </xdr:from>
    <xdr:to>
      <xdr:col>23</xdr:col>
      <xdr:colOff>184150</xdr:colOff>
      <xdr:row>83</xdr:row>
      <xdr:rowOff>54049</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8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118791</xdr:rowOff>
    </xdr:from>
    <xdr:to>
      <xdr:col>19</xdr:col>
      <xdr:colOff>133350</xdr:colOff>
      <xdr:row>81</xdr:row>
      <xdr:rowOff>120340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06241"/>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86706</xdr:rowOff>
    </xdr:from>
    <xdr:to>
      <xdr:col>19</xdr:col>
      <xdr:colOff>184150</xdr:colOff>
      <xdr:row>83</xdr:row>
      <xdr:rowOff>16856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1633</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3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105983</xdr:rowOff>
    </xdr:from>
    <xdr:to>
      <xdr:col>15</xdr:col>
      <xdr:colOff>82550</xdr:colOff>
      <xdr:row>81</xdr:row>
      <xdr:rowOff>118791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93433"/>
          <a:ext cx="889000" cy="1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61474</xdr:rowOff>
    </xdr:from>
    <xdr:to>
      <xdr:col>15</xdr:col>
      <xdr:colOff>133350</xdr:colOff>
      <xdr:row>82</xdr:row>
      <xdr:rowOff>163074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0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85697</xdr:rowOff>
    </xdr:from>
    <xdr:to>
      <xdr:col>11</xdr:col>
      <xdr:colOff>31750</xdr:colOff>
      <xdr:row>81</xdr:row>
      <xdr:rowOff>105983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73147"/>
          <a:ext cx="889000" cy="2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36020</xdr:rowOff>
    </xdr:from>
    <xdr:to>
      <xdr:col>11</xdr:col>
      <xdr:colOff>82550</xdr:colOff>
      <xdr:row>82</xdr:row>
      <xdr:rowOff>137620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122397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5842</xdr:rowOff>
    </xdr:from>
    <xdr:to>
      <xdr:col>7</xdr:col>
      <xdr:colOff>31750</xdr:colOff>
      <xdr:row>82</xdr:row>
      <xdr:rowOff>107442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92219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5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107874</xdr:rowOff>
    </xdr:from>
    <xdr:to>
      <xdr:col>23</xdr:col>
      <xdr:colOff>184150</xdr:colOff>
      <xdr:row>82</xdr:row>
      <xdr:rowOff>38024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29151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1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69540</xdr:rowOff>
    </xdr:from>
    <xdr:to>
      <xdr:col>19</xdr:col>
      <xdr:colOff>184150</xdr:colOff>
      <xdr:row>81</xdr:row>
      <xdr:rowOff>171140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9867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25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67991</xdr:rowOff>
    </xdr:from>
    <xdr:to>
      <xdr:col>15</xdr:col>
      <xdr:colOff>133350</xdr:colOff>
      <xdr:row>81</xdr:row>
      <xdr:rowOff>169591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8318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2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55183</xdr:rowOff>
    </xdr:from>
    <xdr:to>
      <xdr:col>11</xdr:col>
      <xdr:colOff>82550</xdr:colOff>
      <xdr:row>81</xdr:row>
      <xdr:rowOff>156783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4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166960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1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34897</xdr:rowOff>
    </xdr:from>
    <xdr:to>
      <xdr:col>7</xdr:col>
      <xdr:colOff>31750</xdr:colOff>
      <xdr:row>81</xdr:row>
      <xdr:rowOff>136497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146674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9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給与制度については、独自の給与カット等は行っていないものの、国家公務員等に準じてバランスのとれた給与制度の運用を行っている。ラスパイレス指数も、職員の階層変動などにより増減はあるものの類似団体平均を下回る低水準を継続している。今後は定員管理の適正化に加え、人事評価制度の実施により、より適正な給与制度の運用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81</xdr:row>
      <xdr:rowOff>90170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396153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145643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204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149013</xdr:rowOff>
    </xdr:from>
    <xdr:to>
      <xdr:col>77</xdr:col>
      <xdr:colOff>44450</xdr:colOff>
      <xdr:row>81</xdr:row>
      <xdr:rowOff>74084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386501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149013</xdr:rowOff>
    </xdr:from>
    <xdr:to>
      <xdr:col>72</xdr:col>
      <xdr:colOff>203200</xdr:colOff>
      <xdr:row>80</xdr:row>
      <xdr:rowOff>149013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38650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149013</xdr:rowOff>
    </xdr:from>
    <xdr:to>
      <xdr:col>68</xdr:col>
      <xdr:colOff>152400</xdr:colOff>
      <xdr:row>81</xdr:row>
      <xdr:rowOff>106257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386501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72407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39370</xdr:rowOff>
    </xdr:from>
    <xdr:to>
      <xdr:col>81</xdr:col>
      <xdr:colOff>95250</xdr:colOff>
      <xdr:row>81</xdr:row>
      <xdr:rowOff>140970</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55897</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98213</xdr:rowOff>
    </xdr:from>
    <xdr:to>
      <xdr:col>73</xdr:col>
      <xdr:colOff>44450</xdr:colOff>
      <xdr:row>81</xdr:row>
      <xdr:rowOff>28363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38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38540</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358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98213</xdr:rowOff>
    </xdr:from>
    <xdr:to>
      <xdr:col>68</xdr:col>
      <xdr:colOff>203200</xdr:colOff>
      <xdr:row>81</xdr:row>
      <xdr:rowOff>28363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38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38540</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358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55457</xdr:rowOff>
    </xdr:from>
    <xdr:to>
      <xdr:col>64</xdr:col>
      <xdr:colOff>152400</xdr:colOff>
      <xdr:row>81</xdr:row>
      <xdr:rowOff>157057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39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167234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371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定員管理計画等に基づき退職者の不補充、業務の民間委託の取組みにより、類似団体平均値を大きく下回る数値となっている。</a:t>
          </a:r>
          <a:endParaRPr lang="ja-JP" altLang="ja-JP" sz="1400">
            <a:effectLst/>
          </a:endParaRPr>
        </a:p>
        <a:p>
          <a:r>
            <a:rPr kumimoji="1" lang="ja-JP" altLang="ja-JP" sz="1100">
              <a:solidFill>
                <a:schemeClr val="dk1"/>
              </a:solidFill>
              <a:effectLst/>
              <a:latin typeface="+mn-lt"/>
              <a:ea typeface="+mn-ea"/>
              <a:cs typeface="+mn-cs"/>
            </a:rPr>
            <a:t>今後は、事務事業の見直しや民間委託の導入等を推進していくとともに、住民ニーズを的確に把握し、行政サービスの低下を招かぬよう定員管理の適正化に努める。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79647</xdr:rowOff>
    </xdr:from>
    <xdr:to>
      <xdr:col>81</xdr:col>
      <xdr:colOff>44450</xdr:colOff>
      <xdr:row>59</xdr:row>
      <xdr:rowOff>79647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951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49772</xdr:rowOff>
    </xdr:from>
    <xdr:to>
      <xdr:col>77</xdr:col>
      <xdr:colOff>44450</xdr:colOff>
      <xdr:row>59</xdr:row>
      <xdr:rowOff>79647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65322"/>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3810</xdr:rowOff>
    </xdr:from>
    <xdr:to>
      <xdr:col>72</xdr:col>
      <xdr:colOff>203200</xdr:colOff>
      <xdr:row>59</xdr:row>
      <xdr:rowOff>49772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1936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160322</xdr:rowOff>
    </xdr:from>
    <xdr:to>
      <xdr:col>68</xdr:col>
      <xdr:colOff>152400</xdr:colOff>
      <xdr:row>59</xdr:row>
      <xdr:rowOff>3810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0442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28847</xdr:rowOff>
    </xdr:from>
    <xdr:to>
      <xdr:col>81</xdr:col>
      <xdr:colOff>95250</xdr:colOff>
      <xdr:row>59</xdr:row>
      <xdr:rowOff>130447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121574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28847</xdr:rowOff>
    </xdr:from>
    <xdr:to>
      <xdr:col>77</xdr:col>
      <xdr:colOff>95250</xdr:colOff>
      <xdr:row>59</xdr:row>
      <xdr:rowOff>130447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140624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13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170422</xdr:rowOff>
    </xdr:from>
    <xdr:to>
      <xdr:col>73</xdr:col>
      <xdr:colOff>44450</xdr:colOff>
      <xdr:row>59</xdr:row>
      <xdr:rowOff>100572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110749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124460</xdr:rowOff>
    </xdr:from>
    <xdr:to>
      <xdr:col>68</xdr:col>
      <xdr:colOff>203200</xdr:colOff>
      <xdr:row>59</xdr:row>
      <xdr:rowOff>54610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64787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109522</xdr:rowOff>
    </xdr:from>
    <xdr:to>
      <xdr:col>64</xdr:col>
      <xdr:colOff>152400</xdr:colOff>
      <xdr:row>59</xdr:row>
      <xdr:rowOff>39672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49849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2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実質公債費比率は類似団体より高い数値となっている。令和２年度以降は、</a:t>
          </a:r>
          <a:r>
            <a:rPr kumimoji="1" lang="ja-JP" altLang="ja-JP" sz="1100">
              <a:solidFill>
                <a:schemeClr val="dk1"/>
              </a:solidFill>
              <a:effectLst/>
              <a:latin typeface="+mn-lt"/>
              <a:ea typeface="+mn-ea"/>
              <a:cs typeface="+mn-cs"/>
            </a:rPr>
            <a:t>中学校改築事業に係る起債の償還等に伴い上昇</a:t>
          </a:r>
          <a:r>
            <a:rPr kumimoji="1" lang="ja-JP" altLang="en-US" sz="1100">
              <a:solidFill>
                <a:schemeClr val="dk1"/>
              </a:solidFill>
              <a:effectLst/>
              <a:latin typeface="+mn-lt"/>
              <a:ea typeface="+mn-ea"/>
              <a:cs typeface="+mn-cs"/>
            </a:rPr>
            <a:t>傾向であったが、</a:t>
          </a:r>
          <a:r>
            <a:rPr kumimoji="1" lang="ja-JP" altLang="ja-JP" sz="1100">
              <a:solidFill>
                <a:schemeClr val="dk1"/>
              </a:solidFill>
              <a:effectLst/>
              <a:latin typeface="+mn-lt"/>
              <a:ea typeface="+mn-ea"/>
              <a:cs typeface="+mn-cs"/>
            </a:rPr>
            <a:t>地方債の発行抑制等により、令和５年度以降は減少傾向となっ</a:t>
          </a:r>
          <a:r>
            <a:rPr kumimoji="1" lang="ja-JP" altLang="en-US" sz="1100">
              <a:solidFill>
                <a:schemeClr val="dk1"/>
              </a:solidFill>
              <a:effectLst/>
              <a:latin typeface="+mn-lt"/>
              <a:ea typeface="+mn-ea"/>
              <a:cs typeface="+mn-cs"/>
            </a:rPr>
            <a:t>ている。今後は、統合小学校改築事業等の大規模事業の起債償還開始まで、引き続き地方債発行の抑制に努める。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146050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12895"/>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146050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665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65617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116417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1181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132645</xdr:rowOff>
    </xdr:from>
    <xdr:to>
      <xdr:col>81</xdr:col>
      <xdr:colOff>95250</xdr:colOff>
      <xdr:row>42</xdr:row>
      <xdr:rowOff>62795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104722</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43338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地方債の発行抑制による起債残高の減少や、剰余金の積立による</a:t>
          </a:r>
          <a:r>
            <a:rPr kumimoji="1" lang="ja-JP" altLang="ja-JP" sz="1100">
              <a:solidFill>
                <a:schemeClr val="dk1"/>
              </a:solidFill>
              <a:effectLst/>
              <a:latin typeface="+mn-lt"/>
              <a:ea typeface="+mn-ea"/>
              <a:cs typeface="+mn-cs"/>
            </a:rPr>
            <a:t>基金残高の</a:t>
          </a:r>
          <a:r>
            <a:rPr kumimoji="1" lang="ja-JP" altLang="en-US" sz="1100">
              <a:solidFill>
                <a:schemeClr val="dk1"/>
              </a:solidFill>
              <a:effectLst/>
              <a:latin typeface="+mn-lt"/>
              <a:ea typeface="+mn-ea"/>
              <a:cs typeface="+mn-cs"/>
            </a:rPr>
            <a:t>増加に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前年度に続き将来負担比率は</a:t>
          </a:r>
          <a:r>
            <a:rPr kumimoji="1" lang="ja-JP" altLang="ja-JP" sz="1100">
              <a:solidFill>
                <a:schemeClr val="dk1"/>
              </a:solidFill>
              <a:effectLst/>
              <a:latin typeface="+mn-lt"/>
              <a:ea typeface="+mn-ea"/>
              <a:cs typeface="+mn-cs"/>
            </a:rPr>
            <a:t>０．０％になった。今後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控えている大規模な事業計画の整理・縮小を図るなど、起債依存型の事業実施を見直し、</a:t>
          </a:r>
          <a:r>
            <a:rPr kumimoji="1" lang="ja-JP" altLang="en-US" sz="1100">
              <a:solidFill>
                <a:schemeClr val="dk1"/>
              </a:solidFill>
              <a:effectLst/>
              <a:latin typeface="+mn-lt"/>
              <a:ea typeface="+mn-ea"/>
              <a:cs typeface="+mn-cs"/>
            </a:rPr>
            <a:t>財政の健全化に努める。</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12,198
12,158
41.88
9,065,802
8,486,194
570,413
4,472,380
5,637,008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人件費に係る経常収支比率は、類似団体平均と比べて低い水準を維持している。</a:t>
          </a:r>
          <a:r>
            <a:rPr kumimoji="1" lang="ja-JP" altLang="ja-JP" sz="1100">
              <a:solidFill>
                <a:schemeClr val="dk1"/>
              </a:solidFill>
              <a:effectLst/>
              <a:latin typeface="+mn-lt"/>
              <a:ea typeface="+mn-ea"/>
              <a:cs typeface="+mn-cs"/>
            </a:rPr>
            <a:t>その主な要因としては、定員管理の徹底による成果が大きく、今後も継続して人件費関係経費全体</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5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56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に係る経常収支比率は、類似団体平均</a:t>
          </a:r>
          <a:r>
            <a:rPr kumimoji="1" lang="ja-JP" altLang="en-US" sz="1100">
              <a:solidFill>
                <a:schemeClr val="dk1"/>
              </a:solidFill>
              <a:effectLst/>
              <a:latin typeface="+mn-lt"/>
              <a:ea typeface="+mn-ea"/>
              <a:cs typeface="+mn-cs"/>
            </a:rPr>
            <a:t>と近似して推移してきたが、令和６年度は大きく増加している。その主な要因は、</a:t>
          </a:r>
          <a:r>
            <a:rPr kumimoji="1" lang="ja-JP" altLang="ja-JP" sz="1100">
              <a:solidFill>
                <a:schemeClr val="dk1"/>
              </a:solidFill>
              <a:effectLst/>
              <a:latin typeface="+mn-lt"/>
              <a:ea typeface="+mn-ea"/>
              <a:cs typeface="+mn-cs"/>
            </a:rPr>
            <a:t>ふるさと納税収入</a:t>
          </a:r>
          <a:r>
            <a:rPr kumimoji="1" lang="ja-JP" altLang="en-US" sz="1100">
              <a:solidFill>
                <a:schemeClr val="dk1"/>
              </a:solidFill>
              <a:effectLst/>
              <a:latin typeface="+mn-lt"/>
              <a:ea typeface="+mn-ea"/>
              <a:cs typeface="+mn-cs"/>
            </a:rPr>
            <a:t>が大きく</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、それに伴う経費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したためである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また、物価高騰の影響により、委託料や需用費等についても増加傾向となっている。今後も経済・物価動向等への対応を適切に見極めながら、経常的経費の削減等に努める。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616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8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47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2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扶助費に係る経常収支比率は、類似団体平均を上回っている。要因としては、</a:t>
          </a:r>
          <a:r>
            <a:rPr kumimoji="1" lang="ja-JP" altLang="en-US" sz="1100">
              <a:solidFill>
                <a:schemeClr val="dk1"/>
              </a:solidFill>
              <a:effectLst/>
              <a:latin typeface="+mn-lt"/>
              <a:ea typeface="+mn-ea"/>
              <a:cs typeface="+mn-cs"/>
            </a:rPr>
            <a:t>高齢者への補助や子育て支援を町独自で強化しているためである。少子高齢化により社会保障関係費は増加傾向となる見込みであるが、事業の整理統合や費用対効果などの見直しを行い、近年は減少のトレンドに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04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その他の経費に係る経常収支比率は、</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その他の経費においては繰出金が大きな比率を占めており、令和６年度から</a:t>
          </a:r>
          <a:r>
            <a:rPr kumimoji="1" lang="ja-JP" altLang="ja-JP" sz="1100">
              <a:solidFill>
                <a:schemeClr val="dk1"/>
              </a:solidFill>
              <a:effectLst/>
              <a:latin typeface="+mn-lt"/>
              <a:ea typeface="+mn-ea"/>
              <a:cs typeface="+mn-cs"/>
            </a:rPr>
            <a:t>農業集落排水事業が法適用化し、</a:t>
          </a:r>
          <a:r>
            <a:rPr kumimoji="1" lang="ja-JP" altLang="en-US" sz="1100">
              <a:solidFill>
                <a:schemeClr val="dk1"/>
              </a:solidFill>
              <a:effectLst/>
              <a:latin typeface="+mn-lt"/>
              <a:ea typeface="+mn-ea"/>
              <a:cs typeface="+mn-cs"/>
            </a:rPr>
            <a:t>性質が</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から補</a:t>
          </a:r>
          <a:r>
            <a:rPr kumimoji="1" lang="ja-JP" altLang="ja-JP" sz="1100">
              <a:solidFill>
                <a:schemeClr val="dk1"/>
              </a:solidFill>
              <a:effectLst/>
              <a:latin typeface="+mn-lt"/>
              <a:ea typeface="+mn-ea"/>
              <a:cs typeface="+mn-cs"/>
            </a:rPr>
            <a:t>助費等へ代わったため</a:t>
          </a:r>
          <a:r>
            <a:rPr kumimoji="1" lang="ja-JP" altLang="en-US" sz="1100">
              <a:solidFill>
                <a:schemeClr val="dk1"/>
              </a:solidFill>
              <a:effectLst/>
              <a:latin typeface="+mn-lt"/>
              <a:ea typeface="+mn-ea"/>
              <a:cs typeface="+mn-cs"/>
            </a:rPr>
            <a:t>、令和５年度から令和６年度で３．４％と大きく減少している。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公営企業の適正な事業実施による計画的対応による繰出金の単年度負担を抑制する。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0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130827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158750</xdr:rowOff>
    </xdr:from>
    <xdr:to>
      <xdr:col>82</xdr:col>
      <xdr:colOff>196850</xdr:colOff>
      <xdr:row>59</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7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60</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60</xdr:row>
      <xdr:rowOff>63500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33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63500</xdr:rowOff>
    </xdr:from>
    <xdr:to>
      <xdr:col>69</xdr:col>
      <xdr:colOff>92075</xdr:colOff>
      <xdr:row>60</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50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xdr:rowOff>
    </xdr:from>
    <xdr:to>
      <xdr:col>69</xdr:col>
      <xdr:colOff>142875</xdr:colOff>
      <xdr:row>60</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101600</xdr:rowOff>
    </xdr:from>
    <xdr:to>
      <xdr:col>65</xdr:col>
      <xdr:colOff>53975</xdr:colOff>
      <xdr:row>61</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一部事務組合への負担金や</a:t>
          </a:r>
          <a:r>
            <a:rPr kumimoji="1" lang="ja-JP" altLang="ja-JP" sz="1100">
              <a:solidFill>
                <a:schemeClr val="dk1"/>
              </a:solidFill>
              <a:effectLst/>
              <a:latin typeface="+mn-lt"/>
              <a:ea typeface="+mn-ea"/>
              <a:cs typeface="+mn-cs"/>
            </a:rPr>
            <a:t>農業政策による補助金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公営企業会計への繰出金</a:t>
          </a:r>
          <a:r>
            <a:rPr kumimoji="1" lang="ja-JP" altLang="en-US" sz="1100">
              <a:solidFill>
                <a:schemeClr val="dk1"/>
              </a:solidFill>
              <a:effectLst/>
              <a:latin typeface="+mn-lt"/>
              <a:ea typeface="+mn-ea"/>
              <a:cs typeface="+mn-cs"/>
            </a:rPr>
            <a:t>等により、</a:t>
          </a:r>
          <a:r>
            <a:rPr lang="ja-JP" altLang="en-US"/>
            <a:t>補助費等に係る経常収支比率は</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を大きく</a:t>
          </a:r>
          <a:r>
            <a:rPr kumimoji="1" lang="ja-JP" altLang="ja-JP" sz="1100">
              <a:solidFill>
                <a:schemeClr val="dk1"/>
              </a:solidFill>
              <a:effectLst/>
              <a:latin typeface="+mn-lt"/>
              <a:ea typeface="+mn-ea"/>
              <a:cs typeface="+mn-cs"/>
            </a:rPr>
            <a:t>上回っている。これまで同様、町単独補助金の見直しを進めるとともに、公営企業の適正な事業実施による繰出金の単年度負担の抑制</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事務事業の見直し等により補助費等の抑制を図る。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147574</xdr:rowOff>
    </xdr:from>
    <xdr:to>
      <xdr:col>82</xdr:col>
      <xdr:colOff>107950</xdr:colOff>
      <xdr:row>39</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8341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120142</xdr:rowOff>
    </xdr:from>
    <xdr:to>
      <xdr:col>78</xdr:col>
      <xdr:colOff>69850</xdr:colOff>
      <xdr:row>39</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8066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39</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7792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41673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69850</xdr:rowOff>
    </xdr:from>
    <xdr:to>
      <xdr:col>69</xdr:col>
      <xdr:colOff>92075</xdr:colOff>
      <xdr:row>39</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756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96774</xdr:rowOff>
    </xdr:from>
    <xdr:to>
      <xdr:col>82</xdr:col>
      <xdr:colOff>158750</xdr:colOff>
      <xdr:row>40</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68851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101346</xdr:rowOff>
    </xdr:from>
    <xdr:to>
      <xdr:col>78</xdr:col>
      <xdr:colOff>120650</xdr:colOff>
      <xdr:row>40</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16273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8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69342</xdr:rowOff>
    </xdr:from>
    <xdr:to>
      <xdr:col>74</xdr:col>
      <xdr:colOff>31750</xdr:colOff>
      <xdr:row>39</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155719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に係る経常収支比率は、類似団体平均と比べて低い水準を維持している。これは、平成１９年度より起債発行額を抑え続けてきたためである。</a:t>
          </a:r>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以降は中学校改築事業に係る起債の償還等に伴い上昇してい</a:t>
          </a:r>
          <a:r>
            <a:rPr kumimoji="1" lang="ja-JP" altLang="en-US" sz="1100">
              <a:solidFill>
                <a:schemeClr val="dk1"/>
              </a:solidFill>
              <a:effectLst/>
              <a:latin typeface="+mn-lt"/>
              <a:ea typeface="+mn-ea"/>
              <a:cs typeface="+mn-cs"/>
            </a:rPr>
            <a:t>たが、令和４年度をピークに以降は減少している。</a:t>
          </a:r>
          <a:r>
            <a:rPr kumimoji="1" lang="ja-JP" altLang="ja-JP" sz="1100">
              <a:solidFill>
                <a:schemeClr val="dk1"/>
              </a:solidFill>
              <a:effectLst/>
              <a:latin typeface="+mn-lt"/>
              <a:ea typeface="+mn-ea"/>
              <a:cs typeface="+mn-cs"/>
            </a:rPr>
            <a:t>今後、控えている大規模な事業計画の整理・縮小を図るなど、起債に大きく頼ることのない財政運営に努める。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86178</xdr:rowOff>
    </xdr:from>
    <xdr:to>
      <xdr:col>24</xdr:col>
      <xdr:colOff>25400</xdr:colOff>
      <xdr:row>75</xdr:row>
      <xdr:rowOff>131899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4492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131899</xdr:rowOff>
    </xdr:from>
    <xdr:to>
      <xdr:col>19</xdr:col>
      <xdr:colOff>187325</xdr:colOff>
      <xdr:row>75</xdr:row>
      <xdr:rowOff>164556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90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75</xdr:row>
      <xdr:rowOff>164556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449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7801</xdr:rowOff>
    </xdr:from>
    <xdr:to>
      <xdr:col>11</xdr:col>
      <xdr:colOff>9525</xdr:colOff>
      <xdr:row>75</xdr:row>
      <xdr:rowOff>86178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86655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81099</xdr:rowOff>
    </xdr:from>
    <xdr:to>
      <xdr:col>20</xdr:col>
      <xdr:colOff>38100</xdr:colOff>
      <xdr:row>76</xdr:row>
      <xdr:rowOff>11249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21426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08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113756</xdr:rowOff>
    </xdr:from>
    <xdr:to>
      <xdr:col>15</xdr:col>
      <xdr:colOff>149225</xdr:colOff>
      <xdr:row>76</xdr:row>
      <xdr:rowOff>43906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54083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128451</xdr:rowOff>
    </xdr:from>
    <xdr:to>
      <xdr:col>6</xdr:col>
      <xdr:colOff>171450</xdr:colOff>
      <xdr:row>75</xdr:row>
      <xdr:rowOff>58601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68778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公債費以外の経費に係る経常収支比率は、</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上回っている。これは</a:t>
          </a:r>
          <a:r>
            <a:rPr kumimoji="1" lang="ja-JP" altLang="en-US" sz="1100">
              <a:solidFill>
                <a:schemeClr val="dk1"/>
              </a:solidFill>
              <a:effectLst/>
              <a:latin typeface="+mn-lt"/>
              <a:ea typeface="+mn-ea"/>
              <a:cs typeface="+mn-cs"/>
            </a:rPr>
            <a:t>、扶助費や補助費等、繰出金などの経常収支比率が類似団体と比較して高いためである。</a:t>
          </a:r>
        </a:p>
        <a:p>
          <a:r>
            <a:rPr kumimoji="1" lang="ja-JP" altLang="ja-JP" sz="1100">
              <a:solidFill>
                <a:schemeClr val="dk1"/>
              </a:solidFill>
              <a:effectLst/>
              <a:latin typeface="+mn-lt"/>
              <a:ea typeface="+mn-ea"/>
              <a:cs typeface="+mn-cs"/>
            </a:rPr>
            <a:t>事業の整理統合や費用対効果などの見直しを行い、上昇に歯止めを掛けるよう努める。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81813"/>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90424</xdr:rowOff>
    </xdr:from>
    <xdr:to>
      <xdr:col>78</xdr:col>
      <xdr:colOff>69850</xdr:colOff>
      <xdr:row>79</xdr:row>
      <xdr:rowOff>33274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635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90424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90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99568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903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153924</xdr:rowOff>
    </xdr:from>
    <xdr:to>
      <xdr:col>78</xdr:col>
      <xdr:colOff>120650</xdr:colOff>
      <xdr:row>79</xdr:row>
      <xdr:rowOff>84074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68851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39624</xdr:rowOff>
    </xdr:from>
    <xdr:to>
      <xdr:col>74</xdr:col>
      <xdr:colOff>31750</xdr:colOff>
      <xdr:row>78</xdr:row>
      <xdr:rowOff>141224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126001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21570</xdr:rowOff>
    </xdr:from>
    <xdr:to>
      <xdr:col>29</xdr:col>
      <xdr:colOff>127000</xdr:colOff>
      <xdr:row>18</xdr:row>
      <xdr:rowOff>20388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5145"/>
          <a:ext cx="0" cy="119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13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20388</xdr:rowOff>
    </xdr:from>
    <xdr:to>
      <xdr:col>30</xdr:col>
      <xdr:colOff>25400</xdr:colOff>
      <xdr:row>18</xdr:row>
      <xdr:rowOff>20388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154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107947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21570</xdr:rowOff>
    </xdr:from>
    <xdr:to>
      <xdr:col>30</xdr:col>
      <xdr:colOff>25400</xdr:colOff>
      <xdr:row>11</xdr:row>
      <xdr:rowOff>21570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51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162623</xdr:rowOff>
    </xdr:from>
    <xdr:to>
      <xdr:col>29</xdr:col>
      <xdr:colOff>127000</xdr:colOff>
      <xdr:row>18</xdr:row>
      <xdr:rowOff>61994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4898"/>
          <a:ext cx="647700" cy="7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53484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0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36957</xdr:rowOff>
    </xdr:from>
    <xdr:to>
      <xdr:col>29</xdr:col>
      <xdr:colOff>177800</xdr:colOff>
      <xdr:row>15</xdr:row>
      <xdr:rowOff>138557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6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61994</xdr:rowOff>
    </xdr:from>
    <xdr:to>
      <xdr:col>26</xdr:col>
      <xdr:colOff>50800</xdr:colOff>
      <xdr:row>18</xdr:row>
      <xdr:rowOff>96215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5719"/>
          <a:ext cx="698500" cy="34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137190</xdr:rowOff>
    </xdr:from>
    <xdr:to>
      <xdr:col>26</xdr:col>
      <xdr:colOff>101600</xdr:colOff>
      <xdr:row>16</xdr:row>
      <xdr:rowOff>67340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6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77517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2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96215</xdr:rowOff>
    </xdr:from>
    <xdr:to>
      <xdr:col>22</xdr:col>
      <xdr:colOff>114300</xdr:colOff>
      <xdr:row>18</xdr:row>
      <xdr:rowOff>121910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9940"/>
          <a:ext cx="698500" cy="2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167030</xdr:rowOff>
    </xdr:from>
    <xdr:to>
      <xdr:col>22</xdr:col>
      <xdr:colOff>165100</xdr:colOff>
      <xdr:row>16</xdr:row>
      <xdr:rowOff>97180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86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107357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121910</xdr:rowOff>
    </xdr:from>
    <xdr:to>
      <xdr:col>18</xdr:col>
      <xdr:colOff>177800</xdr:colOff>
      <xdr:row>18</xdr:row>
      <xdr:rowOff>138499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5635"/>
          <a:ext cx="6985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25489</xdr:rowOff>
    </xdr:from>
    <xdr:to>
      <xdr:col>19</xdr:col>
      <xdr:colOff>38100</xdr:colOff>
      <xdr:row>16</xdr:row>
      <xdr:rowOff>127089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16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137266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77351</xdr:rowOff>
    </xdr:from>
    <xdr:to>
      <xdr:col>15</xdr:col>
      <xdr:colOff>101600</xdr:colOff>
      <xdr:row>17</xdr:row>
      <xdr:rowOff>7501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8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17678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111823</xdr:rowOff>
    </xdr:from>
    <xdr:to>
      <xdr:col>29</xdr:col>
      <xdr:colOff>177800</xdr:colOff>
      <xdr:row>18</xdr:row>
      <xdr:rowOff>41973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4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20400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11194</xdr:rowOff>
    </xdr:from>
    <xdr:to>
      <xdr:col>26</xdr:col>
      <xdr:colOff>101600</xdr:colOff>
      <xdr:row>18</xdr:row>
      <xdr:rowOff>112794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4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97571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45415</xdr:rowOff>
    </xdr:from>
    <xdr:to>
      <xdr:col>22</xdr:col>
      <xdr:colOff>165100</xdr:colOff>
      <xdr:row>18</xdr:row>
      <xdr:rowOff>147015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131792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71110</xdr:rowOff>
    </xdr:from>
    <xdr:to>
      <xdr:col>19</xdr:col>
      <xdr:colOff>38100</xdr:colOff>
      <xdr:row>19</xdr:row>
      <xdr:rowOff>1260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157487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87699</xdr:rowOff>
    </xdr:from>
    <xdr:to>
      <xdr:col>15</xdr:col>
      <xdr:colOff>101600</xdr:colOff>
      <xdr:row>19</xdr:row>
      <xdr:rowOff>17849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45367</xdr:rowOff>
    </xdr:from>
    <xdr:to>
      <xdr:col>29</xdr:col>
      <xdr:colOff>127000</xdr:colOff>
      <xdr:row>37</xdr:row>
      <xdr:rowOff>171120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70067"/>
          <a:ext cx="647700" cy="12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256770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67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42601</xdr:rowOff>
    </xdr:from>
    <xdr:to>
      <xdr:col>26</xdr:col>
      <xdr:colOff>50800</xdr:colOff>
      <xdr:row>37</xdr:row>
      <xdr:rowOff>45367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67301"/>
          <a:ext cx="698500" cy="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176204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86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10323</xdr:rowOff>
    </xdr:from>
    <xdr:to>
      <xdr:col>22</xdr:col>
      <xdr:colOff>114300</xdr:colOff>
      <xdr:row>37</xdr:row>
      <xdr:rowOff>42601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35023"/>
          <a:ext cx="698500" cy="32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10323</xdr:rowOff>
    </xdr:from>
    <xdr:to>
      <xdr:col>18</xdr:col>
      <xdr:colOff>177800</xdr:colOff>
      <xdr:row>37</xdr:row>
      <xdr:rowOff>230944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35023"/>
          <a:ext cx="698500" cy="220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120320</xdr:rowOff>
    </xdr:from>
    <xdr:to>
      <xdr:col>29</xdr:col>
      <xdr:colOff>177800</xdr:colOff>
      <xdr:row>37</xdr:row>
      <xdr:rowOff>221920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45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92397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166017</xdr:rowOff>
    </xdr:from>
    <xdr:to>
      <xdr:col>26</xdr:col>
      <xdr:colOff>101600</xdr:colOff>
      <xdr:row>37</xdr:row>
      <xdr:rowOff>96167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1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80944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05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163251</xdr:rowOff>
    </xdr:from>
    <xdr:to>
      <xdr:col>22</xdr:col>
      <xdr:colOff>165100</xdr:colOff>
      <xdr:row>37</xdr:row>
      <xdr:rowOff>93401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78178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130973</xdr:rowOff>
    </xdr:from>
    <xdr:to>
      <xdr:col>19</xdr:col>
      <xdr:colOff>38100</xdr:colOff>
      <xdr:row>37</xdr:row>
      <xdr:rowOff>61123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45900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7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180144</xdr:rowOff>
    </xdr:from>
    <xdr:to>
      <xdr:col>15</xdr:col>
      <xdr:colOff>101600</xdr:colOff>
      <xdr:row>37</xdr:row>
      <xdr:rowOff>281744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04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266521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9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12,198
12,158
41.88
9,065,802
8,486,194
570,413
4,472,380
5,637,008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5664</xdr:rowOff>
    </xdr:from>
    <xdr:to>
      <xdr:col>24</xdr:col>
      <xdr:colOff>63500</xdr:colOff>
      <xdr:row>38</xdr:row>
      <xdr:rowOff>90159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0764"/>
          <a:ext cx="838200" cy="8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90159</xdr:rowOff>
    </xdr:from>
    <xdr:to>
      <xdr:col>19</xdr:col>
      <xdr:colOff>177800</xdr:colOff>
      <xdr:row>38</xdr:row>
      <xdr:rowOff>123437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05259"/>
          <a:ext cx="8890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123437</xdr:rowOff>
    </xdr:from>
    <xdr:to>
      <xdr:col>15</xdr:col>
      <xdr:colOff>50800</xdr:colOff>
      <xdr:row>38</xdr:row>
      <xdr:rowOff>146776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38537"/>
          <a:ext cx="88900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146776</xdr:rowOff>
    </xdr:from>
    <xdr:to>
      <xdr:col>10</xdr:col>
      <xdr:colOff>114300</xdr:colOff>
      <xdr:row>38</xdr:row>
      <xdr:rowOff>158184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61876"/>
          <a:ext cx="889000" cy="1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126314</xdr:rowOff>
    </xdr:from>
    <xdr:to>
      <xdr:col>24</xdr:col>
      <xdr:colOff>114300</xdr:colOff>
      <xdr:row>38</xdr:row>
      <xdr:rowOff>56465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99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41241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39359</xdr:rowOff>
    </xdr:from>
    <xdr:to>
      <xdr:col>20</xdr:col>
      <xdr:colOff>38100</xdr:colOff>
      <xdr:row>38</xdr:row>
      <xdr:rowOff>140959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5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132086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72637</xdr:rowOff>
    </xdr:from>
    <xdr:to>
      <xdr:col>15</xdr:col>
      <xdr:colOff>101600</xdr:colOff>
      <xdr:row>39</xdr:row>
      <xdr:rowOff>2787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165364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8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95976</xdr:rowOff>
    </xdr:from>
    <xdr:to>
      <xdr:col>10</xdr:col>
      <xdr:colOff>165100</xdr:colOff>
      <xdr:row>39</xdr:row>
      <xdr:rowOff>26126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1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17253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0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107384</xdr:rowOff>
    </xdr:from>
    <xdr:to>
      <xdr:col>6</xdr:col>
      <xdr:colOff>38100</xdr:colOff>
      <xdr:row>39</xdr:row>
      <xdr:rowOff>37534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28661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116249</xdr:rowOff>
    </xdr:from>
    <xdr:to>
      <xdr:col>24</xdr:col>
      <xdr:colOff>63500</xdr:colOff>
      <xdr:row>58</xdr:row>
      <xdr:rowOff>150123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60349"/>
          <a:ext cx="838200" cy="3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141329</xdr:rowOff>
    </xdr:from>
    <xdr:to>
      <xdr:col>19</xdr:col>
      <xdr:colOff>177800</xdr:colOff>
      <xdr:row>58</xdr:row>
      <xdr:rowOff>150123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85429"/>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141329</xdr:rowOff>
    </xdr:from>
    <xdr:to>
      <xdr:col>15</xdr:col>
      <xdr:colOff>50800</xdr:colOff>
      <xdr:row>58</xdr:row>
      <xdr:rowOff>153126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85429"/>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153126</xdr:rowOff>
    </xdr:from>
    <xdr:to>
      <xdr:col>10</xdr:col>
      <xdr:colOff>114300</xdr:colOff>
      <xdr:row>58</xdr:row>
      <xdr:rowOff>171148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97226"/>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74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65449</xdr:rowOff>
    </xdr:from>
    <xdr:to>
      <xdr:col>24</xdr:col>
      <xdr:colOff>114300</xdr:colOff>
      <xdr:row>58</xdr:row>
      <xdr:rowOff>167049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151826</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99323</xdr:rowOff>
    </xdr:from>
    <xdr:to>
      <xdr:col>20</xdr:col>
      <xdr:colOff>38100</xdr:colOff>
      <xdr:row>59</xdr:row>
      <xdr:rowOff>29473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20600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1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90529</xdr:rowOff>
    </xdr:from>
    <xdr:to>
      <xdr:col>15</xdr:col>
      <xdr:colOff>101600</xdr:colOff>
      <xdr:row>59</xdr:row>
      <xdr:rowOff>20679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11806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2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102326</xdr:rowOff>
    </xdr:from>
    <xdr:to>
      <xdr:col>10</xdr:col>
      <xdr:colOff>165100</xdr:colOff>
      <xdr:row>59</xdr:row>
      <xdr:rowOff>32476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23603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3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120348</xdr:rowOff>
    </xdr:from>
    <xdr:to>
      <xdr:col>6</xdr:col>
      <xdr:colOff>38100</xdr:colOff>
      <xdr:row>59</xdr:row>
      <xdr:rowOff>50498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6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41625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2932</xdr:rowOff>
    </xdr:from>
    <xdr:to>
      <xdr:col>24</xdr:col>
      <xdr:colOff>63500</xdr:colOff>
      <xdr:row>78</xdr:row>
      <xdr:rowOff>11030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376032"/>
          <a:ext cx="838200"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11030</xdr:rowOff>
    </xdr:from>
    <xdr:to>
      <xdr:col>19</xdr:col>
      <xdr:colOff>177800</xdr:colOff>
      <xdr:row>78</xdr:row>
      <xdr:rowOff>114227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384130"/>
          <a:ext cx="889000" cy="1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112987</xdr:rowOff>
    </xdr:from>
    <xdr:to>
      <xdr:col>15</xdr:col>
      <xdr:colOff>50800</xdr:colOff>
      <xdr:row>78</xdr:row>
      <xdr:rowOff>114227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486087"/>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112987</xdr:rowOff>
    </xdr:from>
    <xdr:to>
      <xdr:col>10</xdr:col>
      <xdr:colOff>114300</xdr:colOff>
      <xdr:row>78</xdr:row>
      <xdr:rowOff>126310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486087"/>
          <a:ext cx="8890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123582</xdr:rowOff>
    </xdr:from>
    <xdr:to>
      <xdr:col>24</xdr:col>
      <xdr:colOff>114300</xdr:colOff>
      <xdr:row>78</xdr:row>
      <xdr:rowOff>53732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32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102009</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0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131680</xdr:rowOff>
    </xdr:from>
    <xdr:to>
      <xdr:col>20</xdr:col>
      <xdr:colOff>38100</xdr:colOff>
      <xdr:row>78</xdr:row>
      <xdr:rowOff>61830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3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52957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4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63427</xdr:rowOff>
    </xdr:from>
    <xdr:to>
      <xdr:col>15</xdr:col>
      <xdr:colOff>101600</xdr:colOff>
      <xdr:row>78</xdr:row>
      <xdr:rowOff>165027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4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156154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52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62187</xdr:rowOff>
    </xdr:from>
    <xdr:to>
      <xdr:col>10</xdr:col>
      <xdr:colOff>165100</xdr:colOff>
      <xdr:row>78</xdr:row>
      <xdr:rowOff>163787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154914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2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75510</xdr:rowOff>
    </xdr:from>
    <xdr:to>
      <xdr:col>6</xdr:col>
      <xdr:colOff>38100</xdr:colOff>
      <xdr:row>79</xdr:row>
      <xdr:rowOff>5660</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4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168237</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4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45974</xdr:rowOff>
    </xdr:from>
    <xdr:to>
      <xdr:col>24</xdr:col>
      <xdr:colOff>63500</xdr:colOff>
      <xdr:row>95</xdr:row>
      <xdr:rowOff>108272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162274"/>
          <a:ext cx="838200" cy="2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54868</xdr:rowOff>
    </xdr:from>
    <xdr:to>
      <xdr:col>19</xdr:col>
      <xdr:colOff>177800</xdr:colOff>
      <xdr:row>95</xdr:row>
      <xdr:rowOff>108272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908300" y="16342618"/>
          <a:ext cx="889000" cy="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121010</xdr:rowOff>
    </xdr:from>
    <xdr:to>
      <xdr:col>15</xdr:col>
      <xdr:colOff>50800</xdr:colOff>
      <xdr:row>95</xdr:row>
      <xdr:rowOff>54868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237310"/>
          <a:ext cx="889000" cy="1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121010</xdr:rowOff>
    </xdr:from>
    <xdr:to>
      <xdr:col>10</xdr:col>
      <xdr:colOff>114300</xdr:colOff>
      <xdr:row>96</xdr:row>
      <xdr:rowOff>35274</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237310"/>
          <a:ext cx="889000" cy="2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166624</xdr:rowOff>
    </xdr:from>
    <xdr:to>
      <xdr:col>24</xdr:col>
      <xdr:colOff>114300</xdr:colOff>
      <xdr:row>94</xdr:row>
      <xdr:rowOff>96774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1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18051</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96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57472</xdr:rowOff>
    </xdr:from>
    <xdr:to>
      <xdr:col>20</xdr:col>
      <xdr:colOff>38100</xdr:colOff>
      <xdr:row>95</xdr:row>
      <xdr:rowOff>159072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34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150199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4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4068</xdr:rowOff>
    </xdr:from>
    <xdr:to>
      <xdr:col>15</xdr:col>
      <xdr:colOff>101600</xdr:colOff>
      <xdr:row>95</xdr:row>
      <xdr:rowOff>105668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2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122195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06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70210</xdr:rowOff>
    </xdr:from>
    <xdr:to>
      <xdr:col>10</xdr:col>
      <xdr:colOff>165100</xdr:colOff>
      <xdr:row>95</xdr:row>
      <xdr:rowOff>360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1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16887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96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155924</xdr:rowOff>
    </xdr:from>
    <xdr:to>
      <xdr:col>6</xdr:col>
      <xdr:colOff>38100</xdr:colOff>
      <xdr:row>96</xdr:row>
      <xdr:rowOff>86074</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4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102601</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2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124640</xdr:rowOff>
    </xdr:from>
    <xdr:to>
      <xdr:col>55</xdr:col>
      <xdr:colOff>0</xdr:colOff>
      <xdr:row>37</xdr:row>
      <xdr:rowOff>128553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468290"/>
          <a:ext cx="8382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128553</xdr:rowOff>
    </xdr:from>
    <xdr:to>
      <xdr:col>50</xdr:col>
      <xdr:colOff>114300</xdr:colOff>
      <xdr:row>37</xdr:row>
      <xdr:rowOff>151318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72203"/>
          <a:ext cx="8890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151318</xdr:rowOff>
    </xdr:from>
    <xdr:to>
      <xdr:col>45</xdr:col>
      <xdr:colOff>177800</xdr:colOff>
      <xdr:row>38</xdr:row>
      <xdr:rowOff>73200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94968"/>
          <a:ext cx="889000" cy="9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102383</xdr:rowOff>
    </xdr:from>
    <xdr:to>
      <xdr:col>41</xdr:col>
      <xdr:colOff>50800</xdr:colOff>
      <xdr:row>38</xdr:row>
      <xdr:rowOff>73200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03133"/>
          <a:ext cx="889000" cy="4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73840</xdr:rowOff>
    </xdr:from>
    <xdr:to>
      <xdr:col>55</xdr:col>
      <xdr:colOff>50800</xdr:colOff>
      <xdr:row>38</xdr:row>
      <xdr:rowOff>3990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1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52267</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77753</xdr:rowOff>
    </xdr:from>
    <xdr:to>
      <xdr:col>50</xdr:col>
      <xdr:colOff>165100</xdr:colOff>
      <xdr:row>38</xdr:row>
      <xdr:rowOff>7903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2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170480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51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100518</xdr:rowOff>
    </xdr:from>
    <xdr:to>
      <xdr:col>46</xdr:col>
      <xdr:colOff>38100</xdr:colOff>
      <xdr:row>38</xdr:row>
      <xdr:rowOff>30668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21794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53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22400</xdr:rowOff>
    </xdr:from>
    <xdr:to>
      <xdr:col>41</xdr:col>
      <xdr:colOff>101600</xdr:colOff>
      <xdr:row>38</xdr:row>
      <xdr:rowOff>124000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115127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63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51583</xdr:rowOff>
    </xdr:from>
    <xdr:to>
      <xdr:col>36</xdr:col>
      <xdr:colOff>165100</xdr:colOff>
      <xdr:row>35</xdr:row>
      <xdr:rowOff>153183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144310</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4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17056</xdr:rowOff>
    </xdr:from>
    <xdr:to>
      <xdr:col>55</xdr:col>
      <xdr:colOff>0</xdr:colOff>
      <xdr:row>58</xdr:row>
      <xdr:rowOff>144683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961156"/>
          <a:ext cx="838200" cy="12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144683</xdr:rowOff>
    </xdr:from>
    <xdr:to>
      <xdr:col>50</xdr:col>
      <xdr:colOff>114300</xdr:colOff>
      <xdr:row>58</xdr:row>
      <xdr:rowOff>163671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10088783"/>
          <a:ext cx="8890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163671</xdr:rowOff>
    </xdr:from>
    <xdr:to>
      <xdr:col>45</xdr:col>
      <xdr:colOff>177800</xdr:colOff>
      <xdr:row>59</xdr:row>
      <xdr:rowOff>5910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10107771"/>
          <a:ext cx="889000" cy="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30893</xdr:rowOff>
    </xdr:from>
    <xdr:to>
      <xdr:col>41</xdr:col>
      <xdr:colOff>50800</xdr:colOff>
      <xdr:row>59</xdr:row>
      <xdr:rowOff>5910</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974993"/>
          <a:ext cx="889000" cy="14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137706</xdr:rowOff>
    </xdr:from>
    <xdr:to>
      <xdr:col>55</xdr:col>
      <xdr:colOff>50800</xdr:colOff>
      <xdr:row>58</xdr:row>
      <xdr:rowOff>67856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9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116133</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93883</xdr:rowOff>
    </xdr:from>
    <xdr:to>
      <xdr:col>50</xdr:col>
      <xdr:colOff>165100</xdr:colOff>
      <xdr:row>59</xdr:row>
      <xdr:rowOff>24033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100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15160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13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112871</xdr:rowOff>
    </xdr:from>
    <xdr:to>
      <xdr:col>46</xdr:col>
      <xdr:colOff>38100</xdr:colOff>
      <xdr:row>59</xdr:row>
      <xdr:rowOff>43021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100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34148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1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126560</xdr:rowOff>
    </xdr:from>
    <xdr:to>
      <xdr:col>41</xdr:col>
      <xdr:colOff>101600</xdr:colOff>
      <xdr:row>59</xdr:row>
      <xdr:rowOff>56710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47837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16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151543</xdr:rowOff>
    </xdr:from>
    <xdr:to>
      <xdr:col>36</xdr:col>
      <xdr:colOff>165100</xdr:colOff>
      <xdr:row>58</xdr:row>
      <xdr:rowOff>81693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72820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100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30026</xdr:rowOff>
    </xdr:from>
    <xdr:to>
      <xdr:col>55</xdr:col>
      <xdr:colOff>0</xdr:colOff>
      <xdr:row>79</xdr:row>
      <xdr:rowOff>51788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403126"/>
          <a:ext cx="838200" cy="19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51788</xdr:rowOff>
    </xdr:from>
    <xdr:to>
      <xdr:col>50</xdr:col>
      <xdr:colOff>114300</xdr:colOff>
      <xdr:row>79</xdr:row>
      <xdr:rowOff>81221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596338"/>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56086</xdr:rowOff>
    </xdr:from>
    <xdr:to>
      <xdr:col>45</xdr:col>
      <xdr:colOff>177800</xdr:colOff>
      <xdr:row>79</xdr:row>
      <xdr:rowOff>81221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600636"/>
          <a:ext cx="889000" cy="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29755</xdr:rowOff>
    </xdr:from>
    <xdr:to>
      <xdr:col>41</xdr:col>
      <xdr:colOff>50800</xdr:colOff>
      <xdr:row>79</xdr:row>
      <xdr:rowOff>56086</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231405"/>
          <a:ext cx="889000" cy="36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150676</xdr:rowOff>
    </xdr:from>
    <xdr:to>
      <xdr:col>55</xdr:col>
      <xdr:colOff>50800</xdr:colOff>
      <xdr:row>78</xdr:row>
      <xdr:rowOff>80826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3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129103</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33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988</xdr:rowOff>
    </xdr:from>
    <xdr:to>
      <xdr:col>50</xdr:col>
      <xdr:colOff>165100</xdr:colOff>
      <xdr:row>79</xdr:row>
      <xdr:rowOff>102588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5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93715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04428" y="136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30421</xdr:rowOff>
    </xdr:from>
    <xdr:to>
      <xdr:col>46</xdr:col>
      <xdr:colOff>38100</xdr:colOff>
      <xdr:row>79</xdr:row>
      <xdr:rowOff>132021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7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123148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66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5286</xdr:rowOff>
    </xdr:from>
    <xdr:to>
      <xdr:col>41</xdr:col>
      <xdr:colOff>101600</xdr:colOff>
      <xdr:row>79</xdr:row>
      <xdr:rowOff>106886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54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98013</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626428" y="1364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150405</xdr:rowOff>
    </xdr:from>
    <xdr:to>
      <xdr:col>36</xdr:col>
      <xdr:colOff>165100</xdr:colOff>
      <xdr:row>77</xdr:row>
      <xdr:rowOff>80555</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1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97081</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95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166636</xdr:rowOff>
    </xdr:from>
    <xdr:to>
      <xdr:col>55</xdr:col>
      <xdr:colOff>0</xdr:colOff>
      <xdr:row>99</xdr:row>
      <xdr:rowOff>28284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968736"/>
          <a:ext cx="838200" cy="3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22921</xdr:rowOff>
    </xdr:from>
    <xdr:to>
      <xdr:col>50</xdr:col>
      <xdr:colOff>114300</xdr:colOff>
      <xdr:row>99</xdr:row>
      <xdr:rowOff>28284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996471"/>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22921</xdr:rowOff>
    </xdr:from>
    <xdr:to>
      <xdr:col>45</xdr:col>
      <xdr:colOff>177800</xdr:colOff>
      <xdr:row>99</xdr:row>
      <xdr:rowOff>38365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996471"/>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166286</xdr:rowOff>
    </xdr:from>
    <xdr:to>
      <xdr:col>41</xdr:col>
      <xdr:colOff>50800</xdr:colOff>
      <xdr:row>99</xdr:row>
      <xdr:rowOff>38365</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968386"/>
          <a:ext cx="889000" cy="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115836</xdr:rowOff>
    </xdr:from>
    <xdr:to>
      <xdr:col>55</xdr:col>
      <xdr:colOff>50800</xdr:colOff>
      <xdr:row>99</xdr:row>
      <xdr:rowOff>45986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30763</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83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148934</xdr:rowOff>
    </xdr:from>
    <xdr:to>
      <xdr:col>50</xdr:col>
      <xdr:colOff>165100</xdr:colOff>
      <xdr:row>99</xdr:row>
      <xdr:rowOff>79084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9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70211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70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143571</xdr:rowOff>
    </xdr:from>
    <xdr:to>
      <xdr:col>46</xdr:col>
      <xdr:colOff>38100</xdr:colOff>
      <xdr:row>99</xdr:row>
      <xdr:rowOff>73721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9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64848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70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159015</xdr:rowOff>
    </xdr:from>
    <xdr:to>
      <xdr:col>41</xdr:col>
      <xdr:colOff>101600</xdr:colOff>
      <xdr:row>99</xdr:row>
      <xdr:rowOff>89165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9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80292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705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115486</xdr:rowOff>
    </xdr:from>
    <xdr:to>
      <xdr:col>36</xdr:col>
      <xdr:colOff>165100</xdr:colOff>
      <xdr:row>99</xdr:row>
      <xdr:rowOff>45636</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91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36763</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70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77053</xdr:rowOff>
    </xdr:from>
    <xdr:to>
      <xdr:col>81</xdr:col>
      <xdr:colOff>50800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63603"/>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77053</xdr:rowOff>
    </xdr:from>
    <xdr:to>
      <xdr:col>76</xdr:col>
      <xdr:colOff>114300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3703300" y="6763603"/>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26253</xdr:rowOff>
    </xdr:from>
    <xdr:to>
      <xdr:col>76</xdr:col>
      <xdr:colOff>165100</xdr:colOff>
      <xdr:row>39</xdr:row>
      <xdr:rowOff>127853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1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118980</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680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90573</xdr:rowOff>
    </xdr:from>
    <xdr:to>
      <xdr:col>85</xdr:col>
      <xdr:colOff>127000</xdr:colOff>
      <xdr:row>78</xdr:row>
      <xdr:rowOff>95155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5481300" y="13463673"/>
          <a:ext cx="8382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85587</xdr:rowOff>
    </xdr:from>
    <xdr:to>
      <xdr:col>81</xdr:col>
      <xdr:colOff>50800</xdr:colOff>
      <xdr:row>78</xdr:row>
      <xdr:rowOff>95155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4592300" y="13458687"/>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85587</xdr:rowOff>
    </xdr:from>
    <xdr:to>
      <xdr:col>76</xdr:col>
      <xdr:colOff>114300</xdr:colOff>
      <xdr:row>78</xdr:row>
      <xdr:rowOff>112703</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3458687"/>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112703</xdr:rowOff>
    </xdr:from>
    <xdr:to>
      <xdr:col>71</xdr:col>
      <xdr:colOff>177800</xdr:colOff>
      <xdr:row>79</xdr:row>
      <xdr:rowOff>24115</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3485803"/>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39773</xdr:rowOff>
    </xdr:from>
    <xdr:to>
      <xdr:col>85</xdr:col>
      <xdr:colOff>177800</xdr:colOff>
      <xdr:row>78</xdr:row>
      <xdr:rowOff>141373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341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18200</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33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44355</xdr:rowOff>
    </xdr:from>
    <xdr:to>
      <xdr:col>81</xdr:col>
      <xdr:colOff>101600</xdr:colOff>
      <xdr:row>78</xdr:row>
      <xdr:rowOff>145955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34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137082</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351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34787</xdr:rowOff>
    </xdr:from>
    <xdr:to>
      <xdr:col>76</xdr:col>
      <xdr:colOff>165100</xdr:colOff>
      <xdr:row>78</xdr:row>
      <xdr:rowOff>136387</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127514</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50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61903</xdr:rowOff>
    </xdr:from>
    <xdr:to>
      <xdr:col>72</xdr:col>
      <xdr:colOff>38100</xdr:colOff>
      <xdr:row>78</xdr:row>
      <xdr:rowOff>163503</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34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154630</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352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144765</xdr:rowOff>
    </xdr:from>
    <xdr:to>
      <xdr:col>67</xdr:col>
      <xdr:colOff>101600</xdr:colOff>
      <xdr:row>79</xdr:row>
      <xdr:rowOff>74915</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35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66042</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36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140226</xdr:rowOff>
    </xdr:from>
    <xdr:to>
      <xdr:col>85</xdr:col>
      <xdr:colOff>127000</xdr:colOff>
      <xdr:row>98</xdr:row>
      <xdr:rowOff>105528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770876"/>
          <a:ext cx="838200" cy="13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75714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0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76784</xdr:rowOff>
    </xdr:from>
    <xdr:to>
      <xdr:col>81</xdr:col>
      <xdr:colOff>50800</xdr:colOff>
      <xdr:row>98</xdr:row>
      <xdr:rowOff>105528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878884"/>
          <a:ext cx="889000" cy="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42780</xdr:rowOff>
    </xdr:from>
    <xdr:to>
      <xdr:col>76</xdr:col>
      <xdr:colOff>114300</xdr:colOff>
      <xdr:row>98</xdr:row>
      <xdr:rowOff>76784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44880"/>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42780</xdr:rowOff>
    </xdr:from>
    <xdr:to>
      <xdr:col>71</xdr:col>
      <xdr:colOff>177800</xdr:colOff>
      <xdr:row>98</xdr:row>
      <xdr:rowOff>55232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44880"/>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89426</xdr:rowOff>
    </xdr:from>
    <xdr:to>
      <xdr:col>85</xdr:col>
      <xdr:colOff>177800</xdr:colOff>
      <xdr:row>98</xdr:row>
      <xdr:rowOff>19576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2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112303</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5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54728</xdr:rowOff>
    </xdr:from>
    <xdr:to>
      <xdr:col>81</xdr:col>
      <xdr:colOff>101600</xdr:colOff>
      <xdr:row>98</xdr:row>
      <xdr:rowOff>156328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147455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9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25984</xdr:rowOff>
    </xdr:from>
    <xdr:to>
      <xdr:col>76</xdr:col>
      <xdr:colOff>165100</xdr:colOff>
      <xdr:row>98</xdr:row>
      <xdr:rowOff>127584</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118711</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92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163430</xdr:rowOff>
    </xdr:from>
    <xdr:to>
      <xdr:col>72</xdr:col>
      <xdr:colOff>38100</xdr:colOff>
      <xdr:row>98</xdr:row>
      <xdr:rowOff>93580</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7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84707</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8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4432</xdr:rowOff>
    </xdr:from>
    <xdr:to>
      <xdr:col>67</xdr:col>
      <xdr:colOff>101600</xdr:colOff>
      <xdr:row>98</xdr:row>
      <xdr:rowOff>106032</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122559</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5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126075</xdr:rowOff>
    </xdr:from>
    <xdr:to>
      <xdr:col>116</xdr:col>
      <xdr:colOff>63500</xdr:colOff>
      <xdr:row>58</xdr:row>
      <xdr:rowOff>127173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10070175"/>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125572</xdr:rowOff>
    </xdr:from>
    <xdr:to>
      <xdr:col>111</xdr:col>
      <xdr:colOff>177800</xdr:colOff>
      <xdr:row>58</xdr:row>
      <xdr:rowOff>127173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6967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123332</xdr:rowOff>
    </xdr:from>
    <xdr:to>
      <xdr:col>107</xdr:col>
      <xdr:colOff>50800</xdr:colOff>
      <xdr:row>58</xdr:row>
      <xdr:rowOff>125572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67432"/>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121869</xdr:rowOff>
    </xdr:from>
    <xdr:to>
      <xdr:col>102</xdr:col>
      <xdr:colOff>114300</xdr:colOff>
      <xdr:row>58</xdr:row>
      <xdr:rowOff>123332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65969"/>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75275</xdr:rowOff>
    </xdr:from>
    <xdr:to>
      <xdr:col>116</xdr:col>
      <xdr:colOff>114300</xdr:colOff>
      <xdr:row>59</xdr:row>
      <xdr:rowOff>5425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161652</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3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76373</xdr:rowOff>
    </xdr:from>
    <xdr:to>
      <xdr:col>112</xdr:col>
      <xdr:colOff>38100</xdr:colOff>
      <xdr:row>59</xdr:row>
      <xdr:rowOff>6523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169100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113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74772</xdr:rowOff>
    </xdr:from>
    <xdr:to>
      <xdr:col>107</xdr:col>
      <xdr:colOff>101600</xdr:colOff>
      <xdr:row>59</xdr:row>
      <xdr:rowOff>4922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167499</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5017" y="1011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72532</xdr:rowOff>
    </xdr:from>
    <xdr:to>
      <xdr:col>102</xdr:col>
      <xdr:colOff>165100</xdr:colOff>
      <xdr:row>59</xdr:row>
      <xdr:rowOff>2682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165259</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56017" y="1010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71069</xdr:rowOff>
    </xdr:from>
    <xdr:to>
      <xdr:col>98</xdr:col>
      <xdr:colOff>38100</xdr:colOff>
      <xdr:row>59</xdr:row>
      <xdr:rowOff>1219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163796</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67017" y="1010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4666</xdr:rowOff>
    </xdr:from>
    <xdr:to>
      <xdr:col>116</xdr:col>
      <xdr:colOff>63500</xdr:colOff>
      <xdr:row>76</xdr:row>
      <xdr:rowOff>132842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863416"/>
          <a:ext cx="838200" cy="29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166138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53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167223</xdr:rowOff>
    </xdr:from>
    <xdr:to>
      <xdr:col>111</xdr:col>
      <xdr:colOff>177800</xdr:colOff>
      <xdr:row>75</xdr:row>
      <xdr:rowOff>4666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854523"/>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167223</xdr:rowOff>
    </xdr:from>
    <xdr:to>
      <xdr:col>107</xdr:col>
      <xdr:colOff>50800</xdr:colOff>
      <xdr:row>75</xdr:row>
      <xdr:rowOff>90117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854523"/>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90117</xdr:rowOff>
    </xdr:from>
    <xdr:to>
      <xdr:col>102</xdr:col>
      <xdr:colOff>114300</xdr:colOff>
      <xdr:row>75</xdr:row>
      <xdr:rowOff>108473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948867"/>
          <a:ext cx="889000" cy="1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82042</xdr:rowOff>
    </xdr:from>
    <xdr:to>
      <xdr:col>116</xdr:col>
      <xdr:colOff>114300</xdr:colOff>
      <xdr:row>77</xdr:row>
      <xdr:rowOff>12192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1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60469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0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125316</xdr:rowOff>
    </xdr:from>
    <xdr:to>
      <xdr:col>112</xdr:col>
      <xdr:colOff>38100</xdr:colOff>
      <xdr:row>75</xdr:row>
      <xdr:rowOff>55466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81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46593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9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116423</xdr:rowOff>
    </xdr:from>
    <xdr:to>
      <xdr:col>107</xdr:col>
      <xdr:colOff>101600</xdr:colOff>
      <xdr:row>75</xdr:row>
      <xdr:rowOff>46573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80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37700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89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39317</xdr:rowOff>
    </xdr:from>
    <xdr:to>
      <xdr:col>102</xdr:col>
      <xdr:colOff>165100</xdr:colOff>
      <xdr:row>75</xdr:row>
      <xdr:rowOff>140917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132044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9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57673</xdr:rowOff>
    </xdr:from>
    <xdr:to>
      <xdr:col>98</xdr:col>
      <xdr:colOff>38100</xdr:colOff>
      <xdr:row>75</xdr:row>
      <xdr:rowOff>159274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9164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150401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00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歳出決算総額は、住民一人当たり６９５，７０４円</a:t>
          </a:r>
          <a:r>
            <a:rPr kumimoji="1" lang="ja-JP" altLang="ja-JP" sz="1100" b="0" i="0" baseline="0">
              <a:solidFill>
                <a:schemeClr val="dk1"/>
              </a:solidFill>
              <a:effectLst/>
              <a:latin typeface="+mn-lt"/>
              <a:ea typeface="+mn-ea"/>
              <a:cs typeface="+mn-cs"/>
            </a:rPr>
            <a:t>で前年度と比較して増となっている</a:t>
          </a:r>
          <a:r>
            <a:rPr kumimoji="1" lang="ja-JP" altLang="en-US" sz="1100" b="0" i="0" baseline="0">
              <a:solidFill>
                <a:schemeClr val="dk1"/>
              </a:solidFill>
              <a:effectLst/>
              <a:latin typeface="+mn-lt"/>
              <a:ea typeface="+mn-ea"/>
              <a:cs typeface="+mn-cs"/>
            </a:rPr>
            <a:t>が、各性質は</a:t>
          </a:r>
          <a:r>
            <a:rPr kumimoji="1" lang="ja-JP" altLang="en-US" sz="1100">
              <a:solidFill>
                <a:schemeClr val="dk1"/>
              </a:solidFill>
              <a:effectLst/>
              <a:latin typeface="+mn-lt"/>
              <a:ea typeface="+mn-ea"/>
              <a:cs typeface="+mn-cs"/>
            </a:rPr>
            <a:t>全体的に類似団体平均を下回っている。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物件費、維持補修費については、定員管理の徹底、需用費等の徹底的な節減及び委託事業の適正化、維持補修の抑制により類似団体平均を大きく下回っている。引き続き、定員管理・給与の適正化、事務事業の見直しより、各種経費の抑制を図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上記に対して、令和６年度における扶助費及び積立金は類似団体平均を上回って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扶助費は物価高騰特別支援給付金、</a:t>
          </a:r>
          <a:r>
            <a:rPr kumimoji="1" lang="ja-JP" altLang="ja-JP" sz="1100">
              <a:solidFill>
                <a:schemeClr val="dk1"/>
              </a:solidFill>
              <a:effectLst/>
              <a:latin typeface="+mn-lt"/>
              <a:ea typeface="+mn-ea"/>
              <a:cs typeface="+mn-cs"/>
            </a:rPr>
            <a:t>積立金は</a:t>
          </a:r>
          <a:r>
            <a:rPr kumimoji="1" lang="ja-JP" altLang="en-US" sz="1100">
              <a:solidFill>
                <a:schemeClr val="dk1"/>
              </a:solidFill>
              <a:effectLst/>
              <a:latin typeface="+mn-lt"/>
              <a:ea typeface="+mn-ea"/>
              <a:cs typeface="+mn-cs"/>
            </a:rPr>
            <a:t>財政調整基金積立金が</a:t>
          </a:r>
          <a:r>
            <a:rPr kumimoji="1" lang="ja-JP" altLang="ja-JP" sz="1100">
              <a:solidFill>
                <a:schemeClr val="dk1"/>
              </a:solidFill>
              <a:effectLst/>
              <a:latin typeface="+mn-lt"/>
              <a:ea typeface="+mn-ea"/>
              <a:cs typeface="+mn-cs"/>
            </a:rPr>
            <a:t>挙げられる。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普通建設事業費（うち新規整備）については、令和２年度の板柳中学校改築工事の完了以降、低い水準を維持していたが、令和６年度はエアコン設置更事業等により増加している。今後も事業の整理統合や費用対効果などを勘案して単独事業の見直しを行い、上昇に歯止めを掛けるよう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12,198
12,158
41.88
9,065,802
8,486,194
570,413
4,472,380
5,637,008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140353</xdr:rowOff>
    </xdr:from>
    <xdr:to>
      <xdr:col>24</xdr:col>
      <xdr:colOff>62865</xdr:colOff>
      <xdr:row>37</xdr:row>
      <xdr:rowOff>137414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12403"/>
          <a:ext cx="1270" cy="1368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141241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137414</xdr:rowOff>
    </xdr:from>
    <xdr:to>
      <xdr:col>24</xdr:col>
      <xdr:colOff>152400</xdr:colOff>
      <xdr:row>37</xdr:row>
      <xdr:rowOff>137414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4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87030</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140353</xdr:rowOff>
    </xdr:from>
    <xdr:to>
      <xdr:col>24</xdr:col>
      <xdr:colOff>152400</xdr:colOff>
      <xdr:row>29</xdr:row>
      <xdr:rowOff>140353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12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110308</xdr:rowOff>
    </xdr:from>
    <xdr:to>
      <xdr:col>24</xdr:col>
      <xdr:colOff>63500</xdr:colOff>
      <xdr:row>37</xdr:row>
      <xdr:rowOff>13643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82508"/>
          <a:ext cx="8382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130392</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88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107515</xdr:rowOff>
    </xdr:from>
    <xdr:to>
      <xdr:col>24</xdr:col>
      <xdr:colOff>114300</xdr:colOff>
      <xdr:row>35</xdr:row>
      <xdr:rowOff>37665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3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13643</xdr:rowOff>
    </xdr:from>
    <xdr:to>
      <xdr:col>19</xdr:col>
      <xdr:colOff>177800</xdr:colOff>
      <xdr:row>38</xdr:row>
      <xdr:rowOff>13643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5729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39914</xdr:rowOff>
    </xdr:from>
    <xdr:to>
      <xdr:col>20</xdr:col>
      <xdr:colOff>38100</xdr:colOff>
      <xdr:row>35</xdr:row>
      <xdr:rowOff>141514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158041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13643</xdr:rowOff>
    </xdr:from>
    <xdr:to>
      <xdr:col>15</xdr:col>
      <xdr:colOff>50800</xdr:colOff>
      <xdr:row>38</xdr:row>
      <xdr:rowOff>38463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28743"/>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73551</xdr:rowOff>
    </xdr:from>
    <xdr:to>
      <xdr:col>15</xdr:col>
      <xdr:colOff>101600</xdr:colOff>
      <xdr:row>36</xdr:row>
      <xdr:rowOff>3701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20228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38463</xdr:rowOff>
    </xdr:from>
    <xdr:to>
      <xdr:col>10</xdr:col>
      <xdr:colOff>114300</xdr:colOff>
      <xdr:row>38</xdr:row>
      <xdr:rowOff>74059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53563"/>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113719</xdr:rowOff>
    </xdr:from>
    <xdr:to>
      <xdr:col>10</xdr:col>
      <xdr:colOff>165100</xdr:colOff>
      <xdr:row>36</xdr:row>
      <xdr:rowOff>43869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1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60396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8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125149</xdr:rowOff>
    </xdr:from>
    <xdr:to>
      <xdr:col>6</xdr:col>
      <xdr:colOff>38100</xdr:colOff>
      <xdr:row>36</xdr:row>
      <xdr:rowOff>55299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71826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0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59508</xdr:rowOff>
    </xdr:from>
    <xdr:to>
      <xdr:col>24</xdr:col>
      <xdr:colOff>114300</xdr:colOff>
      <xdr:row>36</xdr:row>
      <xdr:rowOff>161108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37935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134293</xdr:rowOff>
    </xdr:from>
    <xdr:to>
      <xdr:col>20</xdr:col>
      <xdr:colOff>38100</xdr:colOff>
      <xdr:row>37</xdr:row>
      <xdr:rowOff>64443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55570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9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134293</xdr:rowOff>
    </xdr:from>
    <xdr:to>
      <xdr:col>15</xdr:col>
      <xdr:colOff>101600</xdr:colOff>
      <xdr:row>38</xdr:row>
      <xdr:rowOff>64443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55570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7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159113</xdr:rowOff>
    </xdr:from>
    <xdr:to>
      <xdr:col>10</xdr:col>
      <xdr:colOff>165100</xdr:colOff>
      <xdr:row>38</xdr:row>
      <xdr:rowOff>89263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80390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9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23259</xdr:rowOff>
    </xdr:from>
    <xdr:to>
      <xdr:col>6</xdr:col>
      <xdr:colOff>38100</xdr:colOff>
      <xdr:row>38</xdr:row>
      <xdr:rowOff>124859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115986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3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120776</xdr:rowOff>
    </xdr:from>
    <xdr:to>
      <xdr:col>24</xdr:col>
      <xdr:colOff>63500</xdr:colOff>
      <xdr:row>59</xdr:row>
      <xdr:rowOff>8851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64876"/>
          <a:ext cx="838200" cy="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8851</xdr:rowOff>
    </xdr:from>
    <xdr:to>
      <xdr:col>19</xdr:col>
      <xdr:colOff>177800</xdr:colOff>
      <xdr:row>59</xdr:row>
      <xdr:rowOff>23844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124401"/>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11194</xdr:rowOff>
    </xdr:from>
    <xdr:to>
      <xdr:col>15</xdr:col>
      <xdr:colOff>50800</xdr:colOff>
      <xdr:row>59</xdr:row>
      <xdr:rowOff>23844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126744"/>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56145</xdr:rowOff>
    </xdr:from>
    <xdr:to>
      <xdr:col>10</xdr:col>
      <xdr:colOff>114300</xdr:colOff>
      <xdr:row>59</xdr:row>
      <xdr:rowOff>11194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00245"/>
          <a:ext cx="889000" cy="12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69976</xdr:rowOff>
    </xdr:from>
    <xdr:to>
      <xdr:col>24</xdr:col>
      <xdr:colOff>114300</xdr:colOff>
      <xdr:row>59</xdr:row>
      <xdr:rowOff>126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156353</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2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129501</xdr:rowOff>
    </xdr:from>
    <xdr:to>
      <xdr:col>20</xdr:col>
      <xdr:colOff>38100</xdr:colOff>
      <xdr:row>59</xdr:row>
      <xdr:rowOff>59651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7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50778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6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144494</xdr:rowOff>
    </xdr:from>
    <xdr:to>
      <xdr:col>15</xdr:col>
      <xdr:colOff>101600</xdr:colOff>
      <xdr:row>59</xdr:row>
      <xdr:rowOff>74644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65771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131844</xdr:rowOff>
    </xdr:from>
    <xdr:to>
      <xdr:col>10</xdr:col>
      <xdr:colOff>165100</xdr:colOff>
      <xdr:row>59</xdr:row>
      <xdr:rowOff>61994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7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53121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6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5345</xdr:rowOff>
    </xdr:from>
    <xdr:to>
      <xdr:col>6</xdr:col>
      <xdr:colOff>38100</xdr:colOff>
      <xdr:row>58</xdr:row>
      <xdr:rowOff>106945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98072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0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152763</xdr:rowOff>
    </xdr:from>
    <xdr:to>
      <xdr:col>24</xdr:col>
      <xdr:colOff>63500</xdr:colOff>
      <xdr:row>77</xdr:row>
      <xdr:rowOff>8136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011513"/>
          <a:ext cx="838200" cy="19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122118</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63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8136</xdr:rowOff>
    </xdr:from>
    <xdr:to>
      <xdr:col>19</xdr:col>
      <xdr:colOff>177800</xdr:colOff>
      <xdr:row>78</xdr:row>
      <xdr:rowOff>17149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209786"/>
          <a:ext cx="889000" cy="18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127398</xdr:rowOff>
    </xdr:from>
    <xdr:to>
      <xdr:col>15</xdr:col>
      <xdr:colOff>50800</xdr:colOff>
      <xdr:row>78</xdr:row>
      <xdr:rowOff>17149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3329048"/>
          <a:ext cx="88900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106813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127398</xdr:rowOff>
    </xdr:from>
    <xdr:to>
      <xdr:col>10</xdr:col>
      <xdr:colOff>114300</xdr:colOff>
      <xdr:row>78</xdr:row>
      <xdr:rowOff>140092</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329048"/>
          <a:ext cx="889000" cy="18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43480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73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170146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02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101963</xdr:rowOff>
    </xdr:from>
    <xdr:to>
      <xdr:col>24</xdr:col>
      <xdr:colOff>114300</xdr:colOff>
      <xdr:row>76</xdr:row>
      <xdr:rowOff>32113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9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80390</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93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128786</xdr:rowOff>
    </xdr:from>
    <xdr:to>
      <xdr:col>20</xdr:col>
      <xdr:colOff>38100</xdr:colOff>
      <xdr:row>77</xdr:row>
      <xdr:rowOff>58936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1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50063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25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137799</xdr:rowOff>
    </xdr:from>
    <xdr:to>
      <xdr:col>15</xdr:col>
      <xdr:colOff>101600</xdr:colOff>
      <xdr:row>78</xdr:row>
      <xdr:rowOff>67949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3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59076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43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76598</xdr:rowOff>
    </xdr:from>
    <xdr:to>
      <xdr:col>10</xdr:col>
      <xdr:colOff>165100</xdr:colOff>
      <xdr:row>78</xdr:row>
      <xdr:rowOff>6748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27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169325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37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89292</xdr:rowOff>
    </xdr:from>
    <xdr:to>
      <xdr:col>6</xdr:col>
      <xdr:colOff>38100</xdr:colOff>
      <xdr:row>79</xdr:row>
      <xdr:rowOff>19442</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10569</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55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139143</xdr:rowOff>
    </xdr:from>
    <xdr:to>
      <xdr:col>24</xdr:col>
      <xdr:colOff>63500</xdr:colOff>
      <xdr:row>97</xdr:row>
      <xdr:rowOff>147923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69793"/>
          <a:ext cx="8382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135181</xdr:rowOff>
    </xdr:from>
    <xdr:to>
      <xdr:col>19</xdr:col>
      <xdr:colOff>177800</xdr:colOff>
      <xdr:row>97</xdr:row>
      <xdr:rowOff>147923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65831"/>
          <a:ext cx="88900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135181</xdr:rowOff>
    </xdr:from>
    <xdr:to>
      <xdr:col>15</xdr:col>
      <xdr:colOff>50800</xdr:colOff>
      <xdr:row>97</xdr:row>
      <xdr:rowOff>147469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65831"/>
          <a:ext cx="889000" cy="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147469</xdr:rowOff>
    </xdr:from>
    <xdr:to>
      <xdr:col>10</xdr:col>
      <xdr:colOff>114300</xdr:colOff>
      <xdr:row>98</xdr:row>
      <xdr:rowOff>33804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78119"/>
          <a:ext cx="8890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88343</xdr:rowOff>
    </xdr:from>
    <xdr:to>
      <xdr:col>24</xdr:col>
      <xdr:colOff>114300</xdr:colOff>
      <xdr:row>98</xdr:row>
      <xdr:rowOff>18493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3270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97123</xdr:rowOff>
    </xdr:from>
    <xdr:to>
      <xdr:col>20</xdr:col>
      <xdr:colOff>38100</xdr:colOff>
      <xdr:row>98</xdr:row>
      <xdr:rowOff>27273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18400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2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84381</xdr:rowOff>
    </xdr:from>
    <xdr:to>
      <xdr:col>15</xdr:col>
      <xdr:colOff>101600</xdr:colOff>
      <xdr:row>98</xdr:row>
      <xdr:rowOff>14531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96669</xdr:rowOff>
    </xdr:from>
    <xdr:to>
      <xdr:col>10</xdr:col>
      <xdr:colOff>165100</xdr:colOff>
      <xdr:row>98</xdr:row>
      <xdr:rowOff>26819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17946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2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154454</xdr:rowOff>
    </xdr:from>
    <xdr:to>
      <xdr:col>6</xdr:col>
      <xdr:colOff>38100</xdr:colOff>
      <xdr:row>98</xdr:row>
      <xdr:rowOff>84604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75731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7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11081</xdr:rowOff>
    </xdr:from>
    <xdr:to>
      <xdr:col>55</xdr:col>
      <xdr:colOff>0</xdr:colOff>
      <xdr:row>57</xdr:row>
      <xdr:rowOff>51227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83731"/>
          <a:ext cx="838200" cy="4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6435</xdr:rowOff>
    </xdr:from>
    <xdr:to>
      <xdr:col>50</xdr:col>
      <xdr:colOff>114300</xdr:colOff>
      <xdr:row>57</xdr:row>
      <xdr:rowOff>51227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779085"/>
          <a:ext cx="889000" cy="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6435</xdr:rowOff>
    </xdr:from>
    <xdr:to>
      <xdr:col>45</xdr:col>
      <xdr:colOff>177800</xdr:colOff>
      <xdr:row>57</xdr:row>
      <xdr:rowOff>45993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79085"/>
          <a:ext cx="889000" cy="3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45993</xdr:rowOff>
    </xdr:from>
    <xdr:to>
      <xdr:col>41</xdr:col>
      <xdr:colOff>50800</xdr:colOff>
      <xdr:row>57</xdr:row>
      <xdr:rowOff>89143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18643"/>
          <a:ext cx="889000" cy="4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131731</xdr:rowOff>
    </xdr:from>
    <xdr:to>
      <xdr:col>55</xdr:col>
      <xdr:colOff>50800</xdr:colOff>
      <xdr:row>57</xdr:row>
      <xdr:rowOff>61881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110158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427</xdr:rowOff>
    </xdr:from>
    <xdr:to>
      <xdr:col>50</xdr:col>
      <xdr:colOff>165100</xdr:colOff>
      <xdr:row>57</xdr:row>
      <xdr:rowOff>102027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7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93154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86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127085</xdr:rowOff>
    </xdr:from>
    <xdr:to>
      <xdr:col>46</xdr:col>
      <xdr:colOff>38100</xdr:colOff>
      <xdr:row>57</xdr:row>
      <xdr:rowOff>57235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48362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82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166643</xdr:rowOff>
    </xdr:from>
    <xdr:to>
      <xdr:col>41</xdr:col>
      <xdr:colOff>101600</xdr:colOff>
      <xdr:row>57</xdr:row>
      <xdr:rowOff>96793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87920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8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38343</xdr:rowOff>
    </xdr:from>
    <xdr:to>
      <xdr:col>36</xdr:col>
      <xdr:colOff>165100</xdr:colOff>
      <xdr:row>57</xdr:row>
      <xdr:rowOff>139943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131070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45135</xdr:rowOff>
    </xdr:from>
    <xdr:to>
      <xdr:col>55</xdr:col>
      <xdr:colOff>0</xdr:colOff>
      <xdr:row>79</xdr:row>
      <xdr:rowOff>82583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89685"/>
          <a:ext cx="838200" cy="3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67463</xdr:rowOff>
    </xdr:from>
    <xdr:to>
      <xdr:col>50</xdr:col>
      <xdr:colOff>114300</xdr:colOff>
      <xdr:row>79</xdr:row>
      <xdr:rowOff>82583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612013"/>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67463</xdr:rowOff>
    </xdr:from>
    <xdr:to>
      <xdr:col>45</xdr:col>
      <xdr:colOff>177800</xdr:colOff>
      <xdr:row>79</xdr:row>
      <xdr:rowOff>84035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612013"/>
          <a:ext cx="8890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75699</xdr:rowOff>
    </xdr:from>
    <xdr:to>
      <xdr:col>41</xdr:col>
      <xdr:colOff>50800</xdr:colOff>
      <xdr:row>79</xdr:row>
      <xdr:rowOff>84035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620249"/>
          <a:ext cx="8890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165785</xdr:rowOff>
    </xdr:from>
    <xdr:to>
      <xdr:col>55</xdr:col>
      <xdr:colOff>50800</xdr:colOff>
      <xdr:row>79</xdr:row>
      <xdr:rowOff>95935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3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80712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31783</xdr:rowOff>
    </xdr:from>
    <xdr:to>
      <xdr:col>50</xdr:col>
      <xdr:colOff>165100</xdr:colOff>
      <xdr:row>79</xdr:row>
      <xdr:rowOff>133383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124510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6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16663</xdr:rowOff>
    </xdr:from>
    <xdr:to>
      <xdr:col>46</xdr:col>
      <xdr:colOff>38100</xdr:colOff>
      <xdr:row>79</xdr:row>
      <xdr:rowOff>118263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6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109390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5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33235</xdr:rowOff>
    </xdr:from>
    <xdr:to>
      <xdr:col>41</xdr:col>
      <xdr:colOff>101600</xdr:colOff>
      <xdr:row>79</xdr:row>
      <xdr:rowOff>134835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125962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7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24899</xdr:rowOff>
    </xdr:from>
    <xdr:to>
      <xdr:col>36</xdr:col>
      <xdr:colOff>165100</xdr:colOff>
      <xdr:row>79</xdr:row>
      <xdr:rowOff>126499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117626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6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89277</xdr:rowOff>
    </xdr:from>
    <xdr:to>
      <xdr:col>55</xdr:col>
      <xdr:colOff>0</xdr:colOff>
      <xdr:row>98</xdr:row>
      <xdr:rowOff>170061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719927"/>
          <a:ext cx="838200" cy="25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125473</xdr:rowOff>
    </xdr:from>
    <xdr:to>
      <xdr:col>50</xdr:col>
      <xdr:colOff>114300</xdr:colOff>
      <xdr:row>98</xdr:row>
      <xdr:rowOff>170061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927573"/>
          <a:ext cx="8890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125473</xdr:rowOff>
    </xdr:from>
    <xdr:to>
      <xdr:col>45</xdr:col>
      <xdr:colOff>177800</xdr:colOff>
      <xdr:row>99</xdr:row>
      <xdr:rowOff>27414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927573"/>
          <a:ext cx="889000" cy="7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27414</xdr:rowOff>
    </xdr:from>
    <xdr:to>
      <xdr:col>41</xdr:col>
      <xdr:colOff>50800</xdr:colOff>
      <xdr:row>99</xdr:row>
      <xdr:rowOff>103570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7000964"/>
          <a:ext cx="889000" cy="7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38477</xdr:rowOff>
    </xdr:from>
    <xdr:to>
      <xdr:col>55</xdr:col>
      <xdr:colOff>50800</xdr:colOff>
      <xdr:row>97</xdr:row>
      <xdr:rowOff>140077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6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16904</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4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119261</xdr:rowOff>
    </xdr:from>
    <xdr:to>
      <xdr:col>50</xdr:col>
      <xdr:colOff>165100</xdr:colOff>
      <xdr:row>99</xdr:row>
      <xdr:rowOff>49411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9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40538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701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74673</xdr:rowOff>
    </xdr:from>
    <xdr:to>
      <xdr:col>46</xdr:col>
      <xdr:colOff>38100</xdr:colOff>
      <xdr:row>99</xdr:row>
      <xdr:rowOff>4823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8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167400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96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148064</xdr:rowOff>
    </xdr:from>
    <xdr:to>
      <xdr:col>41</xdr:col>
      <xdr:colOff>101600</xdr:colOff>
      <xdr:row>99</xdr:row>
      <xdr:rowOff>78214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9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69341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70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52770</xdr:rowOff>
    </xdr:from>
    <xdr:to>
      <xdr:col>36</xdr:col>
      <xdr:colOff>165100</xdr:colOff>
      <xdr:row>99</xdr:row>
      <xdr:rowOff>154370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70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145497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71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1122</xdr:rowOff>
    </xdr:from>
    <xdr:to>
      <xdr:col>85</xdr:col>
      <xdr:colOff>127000</xdr:colOff>
      <xdr:row>38</xdr:row>
      <xdr:rowOff>62685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16222"/>
          <a:ext cx="838200" cy="6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62685</xdr:rowOff>
    </xdr:from>
    <xdr:to>
      <xdr:col>81</xdr:col>
      <xdr:colOff>50800</xdr:colOff>
      <xdr:row>38</xdr:row>
      <xdr:rowOff>96838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77785"/>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74229</xdr:rowOff>
    </xdr:from>
    <xdr:to>
      <xdr:col>76</xdr:col>
      <xdr:colOff>114300</xdr:colOff>
      <xdr:row>38</xdr:row>
      <xdr:rowOff>96838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89329"/>
          <a:ext cx="889000" cy="2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103856</xdr:rowOff>
    </xdr:from>
    <xdr:to>
      <xdr:col>71</xdr:col>
      <xdr:colOff>177800</xdr:colOff>
      <xdr:row>38</xdr:row>
      <xdr:rowOff>74229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933156"/>
          <a:ext cx="889000" cy="65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83329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121773</xdr:rowOff>
    </xdr:from>
    <xdr:to>
      <xdr:col>85</xdr:col>
      <xdr:colOff>177800</xdr:colOff>
      <xdr:row>38</xdr:row>
      <xdr:rowOff>51922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65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100200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4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11885</xdr:rowOff>
    </xdr:from>
    <xdr:to>
      <xdr:col>81</xdr:col>
      <xdr:colOff>101600</xdr:colOff>
      <xdr:row>38</xdr:row>
      <xdr:rowOff>113485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2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104612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1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46038</xdr:rowOff>
    </xdr:from>
    <xdr:to>
      <xdr:col>76</xdr:col>
      <xdr:colOff>165100</xdr:colOff>
      <xdr:row>38</xdr:row>
      <xdr:rowOff>147638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138765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23429</xdr:rowOff>
    </xdr:from>
    <xdr:to>
      <xdr:col>72</xdr:col>
      <xdr:colOff>38100</xdr:colOff>
      <xdr:row>38</xdr:row>
      <xdr:rowOff>125029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116156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3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53056</xdr:rowOff>
    </xdr:from>
    <xdr:to>
      <xdr:col>67</xdr:col>
      <xdr:colOff>101600</xdr:colOff>
      <xdr:row>34</xdr:row>
      <xdr:rowOff>154656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8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171183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5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29803</xdr:rowOff>
    </xdr:from>
    <xdr:to>
      <xdr:col>85</xdr:col>
      <xdr:colOff>127000</xdr:colOff>
      <xdr:row>57</xdr:row>
      <xdr:rowOff>100051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02453"/>
          <a:ext cx="838200" cy="7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23306</xdr:rowOff>
    </xdr:from>
    <xdr:to>
      <xdr:col>81</xdr:col>
      <xdr:colOff>50800</xdr:colOff>
      <xdr:row>57</xdr:row>
      <xdr:rowOff>100051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95956"/>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23306</xdr:rowOff>
    </xdr:from>
    <xdr:to>
      <xdr:col>76</xdr:col>
      <xdr:colOff>114300</xdr:colOff>
      <xdr:row>57</xdr:row>
      <xdr:rowOff>59562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95956"/>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14774</xdr:rowOff>
    </xdr:from>
    <xdr:to>
      <xdr:col>71</xdr:col>
      <xdr:colOff>177800</xdr:colOff>
      <xdr:row>57</xdr:row>
      <xdr:rowOff>59562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87424"/>
          <a:ext cx="889000" cy="4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150453</xdr:rowOff>
    </xdr:from>
    <xdr:to>
      <xdr:col>85</xdr:col>
      <xdr:colOff>177800</xdr:colOff>
      <xdr:row>57</xdr:row>
      <xdr:rowOff>80603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65380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6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49251</xdr:rowOff>
    </xdr:from>
    <xdr:to>
      <xdr:col>81</xdr:col>
      <xdr:colOff>101600</xdr:colOff>
      <xdr:row>57</xdr:row>
      <xdr:rowOff>150851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141978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143956</xdr:rowOff>
    </xdr:from>
    <xdr:to>
      <xdr:col>76</xdr:col>
      <xdr:colOff>165100</xdr:colOff>
      <xdr:row>57</xdr:row>
      <xdr:rowOff>74106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65233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8762</xdr:rowOff>
    </xdr:from>
    <xdr:to>
      <xdr:col>72</xdr:col>
      <xdr:colOff>38100</xdr:colOff>
      <xdr:row>57</xdr:row>
      <xdr:rowOff>110362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101489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135424</xdr:rowOff>
    </xdr:from>
    <xdr:to>
      <xdr:col>67</xdr:col>
      <xdr:colOff>101600</xdr:colOff>
      <xdr:row>57</xdr:row>
      <xdr:rowOff>65574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56701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2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77053</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21603"/>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77053</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21603"/>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26253</xdr:rowOff>
    </xdr:from>
    <xdr:to>
      <xdr:col>76</xdr:col>
      <xdr:colOff>165100</xdr:colOff>
      <xdr:row>79</xdr:row>
      <xdr:rowOff>127853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118980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90573</xdr:rowOff>
    </xdr:from>
    <xdr:to>
      <xdr:col>85</xdr:col>
      <xdr:colOff>127000</xdr:colOff>
      <xdr:row>98</xdr:row>
      <xdr:rowOff>95155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892673"/>
          <a:ext cx="8382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85587</xdr:rowOff>
    </xdr:from>
    <xdr:to>
      <xdr:col>81</xdr:col>
      <xdr:colOff>50800</xdr:colOff>
      <xdr:row>98</xdr:row>
      <xdr:rowOff>95155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887687"/>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85587</xdr:rowOff>
    </xdr:from>
    <xdr:to>
      <xdr:col>76</xdr:col>
      <xdr:colOff>114300</xdr:colOff>
      <xdr:row>98</xdr:row>
      <xdr:rowOff>112703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887687"/>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112703</xdr:rowOff>
    </xdr:from>
    <xdr:to>
      <xdr:col>71</xdr:col>
      <xdr:colOff>177800</xdr:colOff>
      <xdr:row>99</xdr:row>
      <xdr:rowOff>24115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914803"/>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130218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39773</xdr:rowOff>
    </xdr:from>
    <xdr:to>
      <xdr:col>85</xdr:col>
      <xdr:colOff>177800</xdr:colOff>
      <xdr:row>98</xdr:row>
      <xdr:rowOff>141373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8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18200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44355</xdr:rowOff>
    </xdr:from>
    <xdr:to>
      <xdr:col>81</xdr:col>
      <xdr:colOff>101600</xdr:colOff>
      <xdr:row>98</xdr:row>
      <xdr:rowOff>145955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8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137082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93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34787</xdr:rowOff>
    </xdr:from>
    <xdr:to>
      <xdr:col>76</xdr:col>
      <xdr:colOff>165100</xdr:colOff>
      <xdr:row>98</xdr:row>
      <xdr:rowOff>136387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8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127514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9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61903</xdr:rowOff>
    </xdr:from>
    <xdr:to>
      <xdr:col>72</xdr:col>
      <xdr:colOff>38100</xdr:colOff>
      <xdr:row>98</xdr:row>
      <xdr:rowOff>163503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8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154630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9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144765</xdr:rowOff>
    </xdr:from>
    <xdr:to>
      <xdr:col>67</xdr:col>
      <xdr:colOff>101600</xdr:colOff>
      <xdr:row>99</xdr:row>
      <xdr:rowOff>74915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9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66042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703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全体を通して住民一人当たりのコストは類似団体平均より低い値となっている。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住民一人当たりのコストは民生費が最も高く、一人当たり</a:t>
          </a:r>
          <a:r>
            <a:rPr kumimoji="1" lang="en-US" altLang="ja-JP" sz="1100">
              <a:solidFill>
                <a:schemeClr val="dk1"/>
              </a:solidFill>
              <a:effectLst/>
              <a:latin typeface="+mn-lt"/>
              <a:ea typeface="+mn-ea"/>
              <a:cs typeface="+mn-cs"/>
            </a:rPr>
            <a:t>208,050</a:t>
          </a:r>
          <a:r>
            <a:rPr kumimoji="1" lang="ja-JP" altLang="en-US" sz="1100">
              <a:solidFill>
                <a:schemeClr val="dk1"/>
              </a:solidFill>
              <a:effectLst/>
              <a:latin typeface="+mn-lt"/>
              <a:ea typeface="+mn-ea"/>
              <a:cs typeface="+mn-cs"/>
            </a:rPr>
            <a:t>円と前年度と比較して大幅に増加となっている。主な要因は、保育施設整備事業補助金が挙げられる。</a:t>
          </a:r>
        </a:p>
        <a:p>
          <a:r>
            <a:rPr kumimoji="1" lang="ja-JP" altLang="en-US" sz="1100">
              <a:solidFill>
                <a:schemeClr val="dk1"/>
              </a:solidFill>
              <a:effectLst/>
              <a:latin typeface="+mn-lt"/>
              <a:ea typeface="+mn-ea"/>
              <a:cs typeface="+mn-cs"/>
            </a:rPr>
            <a:t>総務費と教育費が前年度から増加となった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役場庁舎エアコン設置工事、小学校等エアコン設置工事が挙げられる。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費が前年度から増加となった主な要因は、</a:t>
          </a:r>
          <a:r>
            <a:rPr kumimoji="1" lang="ja-JP" altLang="en-US" sz="1100">
              <a:solidFill>
                <a:schemeClr val="dk1"/>
              </a:solidFill>
              <a:effectLst/>
              <a:latin typeface="+mn-lt"/>
              <a:ea typeface="+mn-ea"/>
              <a:cs typeface="+mn-cs"/>
            </a:rPr>
            <a:t>道路台帳電子化・公開型</a:t>
          </a:r>
          <a:r>
            <a:rPr kumimoji="1" lang="en-US" altLang="ja-JP" sz="1100">
              <a:solidFill>
                <a:schemeClr val="dk1"/>
              </a:solidFill>
              <a:effectLst/>
              <a:latin typeface="+mn-lt"/>
              <a:ea typeface="+mn-ea"/>
              <a:cs typeface="+mn-cs"/>
            </a:rPr>
            <a:t>GIS</a:t>
          </a:r>
          <a:r>
            <a:rPr kumimoji="1" lang="ja-JP" altLang="en-US" sz="1100">
              <a:solidFill>
                <a:schemeClr val="dk1"/>
              </a:solidFill>
              <a:effectLst/>
              <a:latin typeface="+mn-lt"/>
              <a:ea typeface="+mn-ea"/>
              <a:cs typeface="+mn-cs"/>
            </a:rPr>
            <a:t>導入事業や岡本橋補修工事</a:t>
          </a:r>
          <a:r>
            <a:rPr kumimoji="1" lang="ja-JP" altLang="ja-JP" sz="1100">
              <a:solidFill>
                <a:schemeClr val="dk1"/>
              </a:solidFill>
              <a:effectLst/>
              <a:latin typeface="+mn-lt"/>
              <a:ea typeface="+mn-ea"/>
              <a:cs typeface="+mn-cs"/>
            </a:rPr>
            <a:t>が挙げられる。</a:t>
          </a:r>
          <a:endParaRPr lang="ja-JP" altLang="ja-JP">
            <a:effectLst/>
          </a:endParaRPr>
        </a:p>
        <a:p>
          <a:r>
            <a:rPr kumimoji="1" lang="ja-JP" altLang="ja-JP" sz="1100">
              <a:solidFill>
                <a:schemeClr val="dk1"/>
              </a:solidFill>
              <a:effectLst/>
              <a:latin typeface="+mn-lt"/>
              <a:ea typeface="+mn-ea"/>
              <a:cs typeface="+mn-cs"/>
            </a:rPr>
            <a:t>今後、控えている大規模な事業計画の整理・縮小を図るなど、起債に大きく頼ることのない財政運営に努める。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財政調整基金については、中期的な見通しのもとに、決算剰余金を中心に積み立てるとともに、最低水準の取り崩しに努めている。令和６年度は実質単年度収支は赤字となっているが、財政調整基金の取崩しにより、実質収支は黒字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今後も、歳出の合理化等財政改革を推進し、健全な行財政運営に努めていく。</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すべての会計において収支が黒字となったため、連結実質収支も黒字となった。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６年度から農業集落排水事業が法適用となり、公共下水道事業と統合し下水道事業会計として計上されている。令和５年度のその他会計（黒字）は、下水道事業への会計移行のため、農業集落排水事業会計で減債基金を全額取り崩したことにより、数値が大きく増え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継続して黒字ではあるものの、令和６年度は全体的に減少傾向となったため、今後も全ての会計において、歳入確保及び歳出削減に努めて、財政の健全化を図る。</a:t>
          </a: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R11" sqref="R11:V11"/>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9065802</v>
      </c>
      <c r="BO4" s="449"/>
      <c r="BP4" s="449"/>
      <c r="BQ4" s="449"/>
      <c r="BR4" s="449"/>
      <c r="BS4" s="449"/>
      <c r="BT4" s="449"/>
      <c r="BU4" s="450"/>
      <c r="BV4" s="448">
        <v>7504694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12.8</v>
      </c>
      <c r="CU4" s="589"/>
      <c r="CV4" s="589"/>
      <c r="CW4" s="589"/>
      <c r="CX4" s="589"/>
      <c r="CY4" s="589"/>
      <c r="CZ4" s="589"/>
      <c r="DA4" s="590"/>
      <c r="DB4" s="588">
        <v>12.7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8486194</v>
      </c>
      <c r="BO5" s="420"/>
      <c r="BP5" s="420"/>
      <c r="BQ5" s="420"/>
      <c r="BR5" s="420"/>
      <c r="BS5" s="420"/>
      <c r="BT5" s="420"/>
      <c r="BU5" s="421"/>
      <c r="BV5" s="419">
        <v>6949007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92.1</v>
      </c>
      <c r="CU5" s="417"/>
      <c r="CV5" s="417"/>
      <c r="CW5" s="417"/>
      <c r="CX5" s="417"/>
      <c r="CY5" s="417"/>
      <c r="CZ5" s="417"/>
      <c r="DA5" s="418"/>
      <c r="DB5" s="416">
        <v>94.9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579608</v>
      </c>
      <c r="BO6" s="420"/>
      <c r="BP6" s="420"/>
      <c r="BQ6" s="420"/>
      <c r="BR6" s="420"/>
      <c r="BS6" s="420"/>
      <c r="BT6" s="420"/>
      <c r="BU6" s="421"/>
      <c r="BV6" s="419">
        <v>555687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92.3</v>
      </c>
      <c r="CU6" s="563"/>
      <c r="CV6" s="563"/>
      <c r="CW6" s="563"/>
      <c r="CX6" s="563"/>
      <c r="CY6" s="563"/>
      <c r="CZ6" s="563"/>
      <c r="DA6" s="564"/>
      <c r="DB6" s="562">
        <v>95.3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9195</v>
      </c>
      <c r="BO7" s="420"/>
      <c r="BP7" s="420"/>
      <c r="BQ7" s="420"/>
      <c r="BR7" s="420"/>
      <c r="BS7" s="420"/>
      <c r="BT7" s="420"/>
      <c r="BU7" s="421"/>
      <c r="BV7" s="419">
        <v>15400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4472380</v>
      </c>
      <c r="CU7" s="420"/>
      <c r="CV7" s="420"/>
      <c r="CW7" s="420"/>
      <c r="CX7" s="420"/>
      <c r="CY7" s="420"/>
      <c r="CZ7" s="420"/>
      <c r="DA7" s="421"/>
      <c r="DB7" s="419">
        <v>4268062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570413</v>
      </c>
      <c r="BO8" s="420"/>
      <c r="BP8" s="420"/>
      <c r="BQ8" s="420"/>
      <c r="BR8" s="420"/>
      <c r="BS8" s="420"/>
      <c r="BT8" s="420"/>
      <c r="BU8" s="421"/>
      <c r="BV8" s="419">
        <v>540287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0.27</v>
      </c>
      <c r="CU8" s="523"/>
      <c r="CV8" s="523"/>
      <c r="CW8" s="523"/>
      <c r="CX8" s="523"/>
      <c r="CY8" s="523"/>
      <c r="CZ8" s="523"/>
      <c r="DA8" s="524"/>
      <c r="DB8" s="522">
        <v>0.27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12700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30126</v>
      </c>
      <c r="BO9" s="420"/>
      <c r="BP9" s="420"/>
      <c r="BQ9" s="420"/>
      <c r="BR9" s="420"/>
      <c r="BS9" s="420"/>
      <c r="BT9" s="420"/>
      <c r="BU9" s="421"/>
      <c r="BV9" s="419">
        <v>-5856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8.9</v>
      </c>
      <c r="CU9" s="417"/>
      <c r="CV9" s="417"/>
      <c r="CW9" s="417"/>
      <c r="CX9" s="417"/>
      <c r="CY9" s="417"/>
      <c r="CZ9" s="417"/>
      <c r="DA9" s="418"/>
      <c r="DB9" s="416">
        <v>10.4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13935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591125</v>
      </c>
      <c r="BO10" s="420"/>
      <c r="BP10" s="420"/>
      <c r="BQ10" s="420"/>
      <c r="BR10" s="420"/>
      <c r="BS10" s="420"/>
      <c r="BT10" s="420"/>
      <c r="BU10" s="421"/>
      <c r="BV10" s="419">
        <v>169693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12198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810475</v>
      </c>
      <c r="BO12" s="420"/>
      <c r="BP12" s="420"/>
      <c r="BQ12" s="420"/>
      <c r="BR12" s="420"/>
      <c r="BS12" s="420"/>
      <c r="BT12" s="420"/>
      <c r="BU12" s="421"/>
      <c r="BV12" s="419">
        <v>89565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12158</v>
      </c>
      <c r="S13" s="507"/>
      <c r="T13" s="507"/>
      <c r="U13" s="507"/>
      <c r="V13" s="508"/>
      <c r="W13" s="509" t="s">
        <v>131</v>
      </c>
      <c r="X13" s="405"/>
      <c r="Y13" s="405"/>
      <c r="Z13" s="405"/>
      <c r="AA13" s="405"/>
      <c r="AB13" s="406"/>
      <c r="AC13" s="372">
        <v>2649</v>
      </c>
      <c r="AD13" s="373"/>
      <c r="AE13" s="373"/>
      <c r="AF13" s="373"/>
      <c r="AG13" s="374"/>
      <c r="AH13" s="372">
        <v>2999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-189224</v>
      </c>
      <c r="BO13" s="420"/>
      <c r="BP13" s="420"/>
      <c r="BQ13" s="420"/>
      <c r="BR13" s="420"/>
      <c r="BS13" s="420"/>
      <c r="BT13" s="420"/>
      <c r="BU13" s="421"/>
      <c r="BV13" s="419">
        <v>74272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10.7</v>
      </c>
      <c r="CU13" s="417"/>
      <c r="CV13" s="417"/>
      <c r="CW13" s="417"/>
      <c r="CX13" s="417"/>
      <c r="CY13" s="417"/>
      <c r="CZ13" s="417"/>
      <c r="DA13" s="418"/>
      <c r="DB13" s="416">
        <v>11.7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12445</v>
      </c>
      <c r="S14" s="507"/>
      <c r="T14" s="507"/>
      <c r="U14" s="507"/>
      <c r="V14" s="508"/>
      <c r="W14" s="510"/>
      <c r="X14" s="408"/>
      <c r="Y14" s="408"/>
      <c r="Z14" s="408"/>
      <c r="AA14" s="408"/>
      <c r="AB14" s="409"/>
      <c r="AC14" s="499">
        <v>37.200000000000003</v>
      </c>
      <c r="AD14" s="500"/>
      <c r="AE14" s="500"/>
      <c r="AF14" s="500"/>
      <c r="AG14" s="501"/>
      <c r="AH14" s="499">
        <v>38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12408</v>
      </c>
      <c r="S15" s="507"/>
      <c r="T15" s="507"/>
      <c r="U15" s="507"/>
      <c r="V15" s="508"/>
      <c r="W15" s="509" t="s">
        <v>137</v>
      </c>
      <c r="X15" s="405"/>
      <c r="Y15" s="405"/>
      <c r="Z15" s="405"/>
      <c r="AA15" s="405"/>
      <c r="AB15" s="406"/>
      <c r="AC15" s="372">
        <v>1117</v>
      </c>
      <c r="AD15" s="373"/>
      <c r="AE15" s="373"/>
      <c r="AF15" s="373"/>
      <c r="AG15" s="374"/>
      <c r="AH15" s="372">
        <v>1255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1101835</v>
      </c>
      <c r="BO15" s="449"/>
      <c r="BP15" s="449"/>
      <c r="BQ15" s="449"/>
      <c r="BR15" s="449"/>
      <c r="BS15" s="449"/>
      <c r="BT15" s="449"/>
      <c r="BU15" s="450"/>
      <c r="BV15" s="448">
        <v>1084056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15.7</v>
      </c>
      <c r="AD16" s="500"/>
      <c r="AE16" s="500"/>
      <c r="AF16" s="500"/>
      <c r="AG16" s="501"/>
      <c r="AH16" s="499">
        <v>15.9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4131040</v>
      </c>
      <c r="BO16" s="420"/>
      <c r="BP16" s="420"/>
      <c r="BQ16" s="420"/>
      <c r="BR16" s="420"/>
      <c r="BS16" s="420"/>
      <c r="BT16" s="420"/>
      <c r="BU16" s="421"/>
      <c r="BV16" s="419">
        <v>4003952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3349</v>
      </c>
      <c r="AD17" s="373"/>
      <c r="AE17" s="373"/>
      <c r="AF17" s="373"/>
      <c r="AG17" s="374"/>
      <c r="AH17" s="372">
        <v>3633</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1351352</v>
      </c>
      <c r="BO17" s="420"/>
      <c r="BP17" s="420"/>
      <c r="BQ17" s="420"/>
      <c r="BR17" s="420"/>
      <c r="BS17" s="420"/>
      <c r="BT17" s="420"/>
      <c r="BU17" s="421"/>
      <c r="BV17" s="419">
        <v>1328936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41.88</v>
      </c>
      <c r="M18" s="472"/>
      <c r="N18" s="472"/>
      <c r="O18" s="472"/>
      <c r="P18" s="472"/>
      <c r="Q18" s="472"/>
      <c r="R18" s="473"/>
      <c r="S18" s="473"/>
      <c r="T18" s="473"/>
      <c r="U18" s="473"/>
      <c r="V18" s="474"/>
      <c r="W18" s="490"/>
      <c r="X18" s="491"/>
      <c r="Y18" s="491"/>
      <c r="Z18" s="491"/>
      <c r="AA18" s="491"/>
      <c r="AB18" s="515"/>
      <c r="AC18" s="389">
        <v>47.1</v>
      </c>
      <c r="AD18" s="390"/>
      <c r="AE18" s="390"/>
      <c r="AF18" s="390"/>
      <c r="AG18" s="475"/>
      <c r="AH18" s="389">
        <v>46.1</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4169484</v>
      </c>
      <c r="BO18" s="420"/>
      <c r="BP18" s="420"/>
      <c r="BQ18" s="420"/>
      <c r="BR18" s="420"/>
      <c r="BS18" s="420"/>
      <c r="BT18" s="420"/>
      <c r="BU18" s="421"/>
      <c r="BV18" s="419">
        <v>4069712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303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6408243</v>
      </c>
      <c r="BO19" s="420"/>
      <c r="BP19" s="420"/>
      <c r="BQ19" s="420"/>
      <c r="BR19" s="420"/>
      <c r="BS19" s="420"/>
      <c r="BT19" s="420"/>
      <c r="BU19" s="421"/>
      <c r="BV19" s="419">
        <v>5478573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4476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5637008</v>
      </c>
      <c r="BO22" s="449"/>
      <c r="BP22" s="449"/>
      <c r="BQ22" s="449"/>
      <c r="BR22" s="449"/>
      <c r="BS22" s="449"/>
      <c r="BT22" s="449"/>
      <c r="BU22" s="450"/>
      <c r="BV22" s="448">
        <v>5847066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5331703</v>
      </c>
      <c r="BO23" s="420"/>
      <c r="BP23" s="420"/>
      <c r="BQ23" s="420"/>
      <c r="BR23" s="420"/>
      <c r="BS23" s="420"/>
      <c r="BT23" s="420"/>
      <c r="BU23" s="421"/>
      <c r="BV23" s="419">
        <v>5509896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6390</v>
      </c>
      <c r="R24" s="373"/>
      <c r="S24" s="373"/>
      <c r="T24" s="373"/>
      <c r="U24" s="373"/>
      <c r="V24" s="374"/>
      <c r="W24" s="462"/>
      <c r="X24" s="399"/>
      <c r="Y24" s="400"/>
      <c r="Z24" s="375" t="s">
        <v>161</v>
      </c>
      <c r="AA24" s="376"/>
      <c r="AB24" s="376"/>
      <c r="AC24" s="376"/>
      <c r="AD24" s="376"/>
      <c r="AE24" s="376"/>
      <c r="AF24" s="376"/>
      <c r="AG24" s="377"/>
      <c r="AH24" s="372">
        <v>100</v>
      </c>
      <c r="AI24" s="373"/>
      <c r="AJ24" s="373"/>
      <c r="AK24" s="373"/>
      <c r="AL24" s="374"/>
      <c r="AM24" s="372">
        <v>283500</v>
      </c>
      <c r="AN24" s="373"/>
      <c r="AO24" s="373"/>
      <c r="AP24" s="373"/>
      <c r="AQ24" s="373"/>
      <c r="AR24" s="374"/>
      <c r="AS24" s="372">
        <v>2835</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3840324</v>
      </c>
      <c r="BO24" s="420"/>
      <c r="BP24" s="420"/>
      <c r="BQ24" s="420"/>
      <c r="BR24" s="420"/>
      <c r="BS24" s="420"/>
      <c r="BT24" s="420"/>
      <c r="BU24" s="421"/>
      <c r="BV24" s="419">
        <v>3838699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5520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113110</v>
      </c>
      <c r="BO25" s="449"/>
      <c r="BP25" s="449"/>
      <c r="BQ25" s="449"/>
      <c r="BR25" s="449"/>
      <c r="BS25" s="449"/>
      <c r="BT25" s="449"/>
      <c r="BU25" s="450"/>
      <c r="BV25" s="448">
        <v>350819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5230</v>
      </c>
      <c r="R26" s="373"/>
      <c r="S26" s="373"/>
      <c r="T26" s="373"/>
      <c r="U26" s="373"/>
      <c r="V26" s="374"/>
      <c r="W26" s="462"/>
      <c r="X26" s="399"/>
      <c r="Y26" s="400"/>
      <c r="Z26" s="375" t="s">
        <v>167</v>
      </c>
      <c r="AA26" s="430"/>
      <c r="AB26" s="430"/>
      <c r="AC26" s="430"/>
      <c r="AD26" s="430"/>
      <c r="AE26" s="430"/>
      <c r="AF26" s="430"/>
      <c r="AG26" s="431"/>
      <c r="AH26" s="372">
        <v>11</v>
      </c>
      <c r="AI26" s="373"/>
      <c r="AJ26" s="373"/>
      <c r="AK26" s="373"/>
      <c r="AL26" s="374"/>
      <c r="AM26" s="372">
        <v>29172</v>
      </c>
      <c r="AN26" s="373"/>
      <c r="AO26" s="373"/>
      <c r="AP26" s="373"/>
      <c r="AQ26" s="373"/>
      <c r="AR26" s="374"/>
      <c r="AS26" s="372">
        <v>2652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2860</v>
      </c>
      <c r="R27" s="373"/>
      <c r="S27" s="373"/>
      <c r="T27" s="373"/>
      <c r="U27" s="373"/>
      <c r="V27" s="374"/>
      <c r="W27" s="462"/>
      <c r="X27" s="399"/>
      <c r="Y27" s="400"/>
      <c r="Z27" s="375" t="s">
        <v>170</v>
      </c>
      <c r="AA27" s="376"/>
      <c r="AB27" s="376"/>
      <c r="AC27" s="376"/>
      <c r="AD27" s="376"/>
      <c r="AE27" s="376"/>
      <c r="AF27" s="376"/>
      <c r="AG27" s="377"/>
      <c r="AH27" s="372">
        <v>1</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2470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1478253</v>
      </c>
      <c r="BO28" s="449"/>
      <c r="BP28" s="449"/>
      <c r="BQ28" s="449"/>
      <c r="BR28" s="449"/>
      <c r="BS28" s="449"/>
      <c r="BT28" s="449"/>
      <c r="BU28" s="450"/>
      <c r="BV28" s="448">
        <v>1497603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10</v>
      </c>
      <c r="M29" s="373"/>
      <c r="N29" s="373"/>
      <c r="O29" s="373"/>
      <c r="P29" s="374"/>
      <c r="Q29" s="372">
        <v>2350</v>
      </c>
      <c r="R29" s="373"/>
      <c r="S29" s="373"/>
      <c r="T29" s="373"/>
      <c r="U29" s="373"/>
      <c r="V29" s="374"/>
      <c r="W29" s="463"/>
      <c r="X29" s="464"/>
      <c r="Y29" s="465"/>
      <c r="Z29" s="375" t="s">
        <v>177</v>
      </c>
      <c r="AA29" s="376"/>
      <c r="AB29" s="376"/>
      <c r="AC29" s="376"/>
      <c r="AD29" s="376"/>
      <c r="AE29" s="376"/>
      <c r="AF29" s="376"/>
      <c r="AG29" s="377"/>
      <c r="AH29" s="372">
        <v>101</v>
      </c>
      <c r="AI29" s="373"/>
      <c r="AJ29" s="373"/>
      <c r="AK29" s="373"/>
      <c r="AL29" s="374"/>
      <c r="AM29" s="372">
        <v>286375</v>
      </c>
      <c r="AN29" s="373"/>
      <c r="AO29" s="373"/>
      <c r="AP29" s="373"/>
      <c r="AQ29" s="373"/>
      <c r="AR29" s="374"/>
      <c r="AS29" s="372">
        <v>2835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1020295</v>
      </c>
      <c r="BO29" s="420"/>
      <c r="BP29" s="420"/>
      <c r="BQ29" s="420"/>
      <c r="BR29" s="420"/>
      <c r="BS29" s="420"/>
      <c r="BT29" s="420"/>
      <c r="BU29" s="421"/>
      <c r="BV29" s="419">
        <v>999575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1709584</v>
      </c>
      <c r="BO30" s="454"/>
      <c r="BP30" s="454"/>
      <c r="BQ30" s="454"/>
      <c r="BR30" s="454"/>
      <c r="BS30" s="454"/>
      <c r="BT30" s="454"/>
      <c r="BU30" s="455"/>
      <c r="BV30" s="453">
        <v>1798010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津軽広域水道企業団（津軽事業部）</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板柳町産業振興公社りんごワーク研究所</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国民健康保険板柳中央病院事業会計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青森県市町村総合事務組合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津軽広域連合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西北五広域福祉事務組合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弘前地区環境整備事務組合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青森県市町村職員退職手当組合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青森県交通災害共済組合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青森県後期高齢者医療広域連合一般会計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青森県後期高齢者医療広域連合後期高齢者医療特別会計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弘前地区消防事務組合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tPkmwK4T8jvQazX5bDIZze1pXVj72z+ukD9oAUjYJyTYGp1V/SqTxa8jhWumWlyzPSRWi/dJyObfMc6hkI84A==" saltValue="tO63GGlskHXGjDWwuQdR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H37" sqref="H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12.88</v>
      </c>
      <c r="G34" s="33">
        <v>10.29</v>
      </c>
      <c r="H34" s="33">
        <v>12.79</v>
      </c>
      <c r="I34" s="33">
        <v>12.65</v>
      </c>
      <c r="J34" s="34">
        <v>12.75</v>
      </c>
      <c r="K34" s="22"/>
      <c r="L34" s="22"/>
      <c r="M34" s="22"/>
      <c r="N34" s="22"/>
      <c r="O34" s="22"/>
      <c r="P34" s="22"/>
    </row>
    <row r="35" spans="1:16" ht="39" customHeight="1" x14ac:dyDescent="0.15">
      <c r="A35" s="22"/>
      <c r="B35" s="35"/>
      <c r="C35" s="1145" t="s">
        <v>533</v>
      </c>
      <c r="D35" s="1146"/>
      <c r="E35" s="1147"/>
      <c r="F35" s="36">
        <v>16.899999999999999</v>
      </c>
      <c r="G35" s="37">
        <v>16.18</v>
      </c>
      <c r="H35" s="37">
        <v>15.51</v>
      </c>
      <c r="I35" s="37">
        <v>14.69</v>
      </c>
      <c r="J35" s="38">
        <v>11.93</v>
      </c>
      <c r="K35" s="22"/>
      <c r="L35" s="22"/>
      <c r="M35" s="22"/>
      <c r="N35" s="22"/>
      <c r="O35" s="22"/>
      <c r="P35" s="22"/>
    </row>
    <row r="36" spans="1:16" ht="39" customHeight="1" x14ac:dyDescent="0.15">
      <c r="A36" s="22"/>
      <c r="B36" s="35"/>
      <c r="C36" s="1145" t="s">
        <v>534</v>
      </c>
      <c r="D36" s="1146"/>
      <c r="E36" s="1147"/>
      <c r="F36" s="36">
        <v>10.43</v>
      </c>
      <c r="G36" s="37">
        <v>10.78</v>
      </c>
      <c r="H36" s="37">
        <v>9.69</v>
      </c>
      <c r="I36" s="37">
        <v>8.6999999999999993</v>
      </c>
      <c r="J36" s="38">
        <v>7.18</v>
      </c>
      <c r="K36" s="22"/>
      <c r="L36" s="22"/>
      <c r="M36" s="22"/>
      <c r="N36" s="22"/>
      <c r="O36" s="22"/>
      <c r="P36" s="22"/>
    </row>
    <row r="37" spans="1:16" ht="39" customHeight="1" x14ac:dyDescent="0.15">
      <c r="A37" s="22"/>
      <c r="B37" s="35"/>
      <c r="C37" s="1145" t="s">
        <v>535</v>
      </c>
      <c r="D37" s="1146"/>
      <c r="E37" s="1147"/>
      <c r="F37" s="36" t="s">
        <v>487</v>
      </c>
      <c r="G37" s="37" t="s">
        <v>487</v>
      </c>
      <c r="H37" s="37" t="s">
        <v>487</v>
      </c>
      <c r="I37" s="37" t="s">
        <v>487</v>
      </c>
      <c r="J37" s="38">
        <v>3.87</v>
      </c>
      <c r="K37" s="22"/>
      <c r="L37" s="22"/>
      <c r="M37" s="22"/>
      <c r="N37" s="22"/>
      <c r="O37" s="22"/>
      <c r="P37" s="22"/>
    </row>
    <row r="38" spans="1:16" ht="39" customHeight="1" x14ac:dyDescent="0.15">
      <c r="A38" s="22"/>
      <c r="B38" s="35"/>
      <c r="C38" s="1145" t="s">
        <v>536</v>
      </c>
      <c r="D38" s="1146"/>
      <c r="E38" s="1147"/>
      <c r="F38" s="36">
        <v>5.21</v>
      </c>
      <c r="G38" s="37">
        <v>5.64</v>
      </c>
      <c r="H38" s="37">
        <v>5.53</v>
      </c>
      <c r="I38" s="37">
        <v>3.85</v>
      </c>
      <c r="J38" s="38">
        <v>2.69</v>
      </c>
      <c r="K38" s="22"/>
      <c r="L38" s="22"/>
      <c r="M38" s="22"/>
      <c r="N38" s="22"/>
      <c r="O38" s="22"/>
      <c r="P38" s="22"/>
    </row>
    <row r="39" spans="1:16" ht="39" customHeight="1" x14ac:dyDescent="0.15">
      <c r="A39" s="22"/>
      <c r="B39" s="35"/>
      <c r="C39" s="1145" t="s">
        <v>537</v>
      </c>
      <c r="D39" s="1146"/>
      <c r="E39" s="1147"/>
      <c r="F39" s="36">
        <v>4.2699999999999996</v>
      </c>
      <c r="G39" s="37">
        <v>3.72</v>
      </c>
      <c r="H39" s="37">
        <v>2.86</v>
      </c>
      <c r="I39" s="37">
        <v>2.9</v>
      </c>
      <c r="J39" s="38">
        <v>2.68</v>
      </c>
      <c r="K39" s="22"/>
      <c r="L39" s="22"/>
      <c r="M39" s="22"/>
      <c r="N39" s="22"/>
      <c r="O39" s="22"/>
      <c r="P39" s="22"/>
    </row>
    <row r="40" spans="1:16" ht="39" customHeight="1" x14ac:dyDescent="0.15">
      <c r="A40" s="22"/>
      <c r="B40" s="35"/>
      <c r="C40" s="1145" t="s">
        <v>538</v>
      </c>
      <c r="D40" s="1146"/>
      <c r="E40" s="1147"/>
      <c r="F40" s="36">
        <v>0.06</v>
      </c>
      <c r="G40" s="37">
        <v>0.09</v>
      </c>
      <c r="H40" s="37">
        <v>0.08</v>
      </c>
      <c r="I40" s="37">
        <v>0.1</v>
      </c>
      <c r="J40" s="38">
        <v>0.11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2.44</v>
      </c>
      <c r="G43" s="42">
        <v>2.5099999999999998</v>
      </c>
      <c r="H43" s="42">
        <v>2.5499999999999998</v>
      </c>
      <c r="I43" s="42">
        <v>7.06</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1ut1eXg3iSS/xuft9vhpDC9XC+kzaTzkcQqNNc5eiL72QuVwoGlzOavXVXQ0LxZPZda2SQRKEkMo6Jbo4yFA==" saltValue="VrYoKLDrWV5GfIjLuvHi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M25" zoomScaleNormal="100" zoomScaleSheetLayoutView="55" workbookViewId="0">
      <selection activeCell="U49" sqref="U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487</v>
      </c>
      <c r="L45" s="60">
        <v>578</v>
      </c>
      <c r="M45" s="60">
        <v>597</v>
      </c>
      <c r="N45" s="60">
        <v>574</v>
      </c>
      <c r="O45" s="61">
        <v>567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422</v>
      </c>
      <c r="L48" s="64">
        <v>430</v>
      </c>
      <c r="M48" s="64">
        <v>426</v>
      </c>
      <c r="N48" s="64">
        <v>431</v>
      </c>
      <c r="O48" s="65">
        <v>436</v>
      </c>
      <c r="P48" s="48"/>
      <c r="Q48" s="48"/>
      <c r="R48" s="48"/>
      <c r="S48" s="48"/>
      <c r="T48" s="48"/>
      <c r="U48" s="48"/>
    </row>
    <row r="49" spans="1:21" ht="30.75" customHeight="1" x14ac:dyDescent="0.15">
      <c r="A49" s="48"/>
      <c r="B49" s="1178"/>
      <c r="C49" s="1179"/>
      <c r="D49" s="62"/>
      <c r="E49" s="1155" t="s">
        <v>14</v>
      </c>
      <c r="F49" s="1155"/>
      <c r="G49" s="1155"/>
      <c r="H49" s="1155"/>
      <c r="I49" s="1155"/>
      <c r="J49" s="1156"/>
      <c r="K49" s="63">
        <v>35</v>
      </c>
      <c r="L49" s="64">
        <v>35</v>
      </c>
      <c r="M49" s="64">
        <v>36</v>
      </c>
      <c r="N49" s="64">
        <v>38</v>
      </c>
      <c r="O49" s="65">
        <v>26</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2</v>
      </c>
      <c r="M50" s="64">
        <v>1</v>
      </c>
      <c r="N50" s="64">
        <v>1</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609</v>
      </c>
      <c r="L52" s="64">
        <v>589</v>
      </c>
      <c r="M52" s="64">
        <v>632</v>
      </c>
      <c r="N52" s="64">
        <v>626</v>
      </c>
      <c r="O52" s="65">
        <v>688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336</v>
      </c>
      <c r="L53" s="69">
        <v>456</v>
      </c>
      <c r="M53" s="69">
        <v>428</v>
      </c>
      <c r="N53" s="69">
        <v>418</v>
      </c>
      <c r="O53" s="70">
        <v>342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XbxEL7qaaq/g2V+wVJomcB2ZNWY6sh0HHCE516MvdhX2fmDjAYYhBJCjD64DluIQOIEGmkoFQvPmrm7fhYkvA==" saltValue="/oK8XaweCFO86zowoDCu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19" zoomScale="70" zoomScaleNormal="70" zoomScaleSheetLayoutView="100" workbookViewId="0">
      <selection activeCell="L50" sqref="L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6726</v>
      </c>
      <c r="J41" s="344">
        <v>6513</v>
      </c>
      <c r="K41" s="344">
        <v>6210</v>
      </c>
      <c r="L41" s="344">
        <v>5847</v>
      </c>
      <c r="M41" s="345">
        <v>5637</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4338</v>
      </c>
      <c r="J43" s="347">
        <v>4233</v>
      </c>
      <c r="K43" s="347">
        <v>4290</v>
      </c>
      <c r="L43" s="347">
        <v>4137</v>
      </c>
      <c r="M43" s="348">
        <v>3756</v>
      </c>
    </row>
    <row r="44" spans="2:13" ht="27.75" customHeight="1" x14ac:dyDescent="0.15">
      <c r="B44" s="1186"/>
      <c r="C44" s="1187"/>
      <c r="D44" s="106"/>
      <c r="E44" s="1190" t="s">
        <v>34</v>
      </c>
      <c r="F44" s="1190"/>
      <c r="G44" s="1190"/>
      <c r="H44" s="1191"/>
      <c r="I44" s="346">
        <v>125</v>
      </c>
      <c r="J44" s="347">
        <v>104</v>
      </c>
      <c r="K44" s="347">
        <v>69</v>
      </c>
      <c r="L44" s="347">
        <v>35</v>
      </c>
      <c r="M44" s="348">
        <v>92</v>
      </c>
    </row>
    <row r="45" spans="2:13" ht="27.75" customHeight="1" x14ac:dyDescent="0.15">
      <c r="B45" s="1186"/>
      <c r="C45" s="1187"/>
      <c r="D45" s="106"/>
      <c r="E45" s="1190" t="s">
        <v>35</v>
      </c>
      <c r="F45" s="1190"/>
      <c r="G45" s="1190"/>
      <c r="H45" s="1191"/>
      <c r="I45" s="346">
        <v>691</v>
      </c>
      <c r="J45" s="347">
        <v>684</v>
      </c>
      <c r="K45" s="347">
        <v>632</v>
      </c>
      <c r="L45" s="347">
        <v>615</v>
      </c>
      <c r="M45" s="348">
        <v>631</v>
      </c>
    </row>
    <row r="46" spans="2:13" ht="27.75" customHeight="1" x14ac:dyDescent="0.15">
      <c r="B46" s="1186"/>
      <c r="C46" s="1187"/>
      <c r="D46" s="107"/>
      <c r="E46" s="1190" t="s">
        <v>36</v>
      </c>
      <c r="F46" s="1190"/>
      <c r="G46" s="1190"/>
      <c r="H46" s="1191"/>
      <c r="I46" s="346" t="s">
        <v>487</v>
      </c>
      <c r="J46" s="347">
        <v>23</v>
      </c>
      <c r="K46" s="347">
        <v>18</v>
      </c>
      <c r="L46" s="347">
        <v>14</v>
      </c>
      <c r="M46" s="348">
        <v>18</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3971</v>
      </c>
      <c r="J50" s="347">
        <v>4711</v>
      </c>
      <c r="K50" s="347">
        <v>5040</v>
      </c>
      <c r="L50" s="347">
        <v>5322</v>
      </c>
      <c r="M50" s="348">
        <v>5349</v>
      </c>
    </row>
    <row r="51" spans="2:13" ht="27.75" customHeight="1" x14ac:dyDescent="0.15">
      <c r="B51" s="1186"/>
      <c r="C51" s="1187"/>
      <c r="D51" s="106"/>
      <c r="E51" s="1190" t="s">
        <v>42</v>
      </c>
      <c r="F51" s="1190"/>
      <c r="G51" s="1190"/>
      <c r="H51" s="1191"/>
      <c r="I51" s="346">
        <v>38</v>
      </c>
      <c r="J51" s="347">
        <v>18</v>
      </c>
      <c r="K51" s="347">
        <v>5</v>
      </c>
      <c r="L51" s="347" t="s">
        <v>487</v>
      </c>
      <c r="M51" s="348" t="s">
        <v>487</v>
      </c>
    </row>
    <row r="52" spans="2:13" ht="27.75" customHeight="1" x14ac:dyDescent="0.15">
      <c r="B52" s="1188"/>
      <c r="C52" s="1189"/>
      <c r="D52" s="106"/>
      <c r="E52" s="1190" t="s">
        <v>43</v>
      </c>
      <c r="F52" s="1190"/>
      <c r="G52" s="1190"/>
      <c r="H52" s="1191"/>
      <c r="I52" s="346">
        <v>8028</v>
      </c>
      <c r="J52" s="347">
        <v>7933</v>
      </c>
      <c r="K52" s="347">
        <v>7653</v>
      </c>
      <c r="L52" s="347">
        <v>8017</v>
      </c>
      <c r="M52" s="348">
        <v>7054</v>
      </c>
    </row>
    <row r="53" spans="2:13" ht="27.75" customHeight="1" thickBot="1" x14ac:dyDescent="0.2">
      <c r="B53" s="1192" t="s">
        <v>19</v>
      </c>
      <c r="C53" s="1193"/>
      <c r="D53" s="110"/>
      <c r="E53" s="1194" t="s">
        <v>44</v>
      </c>
      <c r="F53" s="1194"/>
      <c r="G53" s="1194"/>
      <c r="H53" s="1195"/>
      <c r="I53" s="349">
        <v>-157</v>
      </c>
      <c r="J53" s="350">
        <v>-1106</v>
      </c>
      <c r="K53" s="350">
        <v>-1477</v>
      </c>
      <c r="L53" s="350">
        <v>-2691</v>
      </c>
      <c r="M53" s="351">
        <v>-2268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JwtEWf0/JBhPRigdGhHFeJUVeSBVug+3Rx7tlrNakfXixyBpTY5VyQ9ZpzGmvz4K2vaarBMhvym4Vsh+rfQ+A==" saltValue="Ojt9RJt+WgqwolepvAle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37" sqref="H3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1417</v>
      </c>
      <c r="G55" s="352">
        <v>1498</v>
      </c>
      <c r="H55" s="353">
        <v>1478</v>
      </c>
    </row>
    <row r="56" spans="2:8" ht="52.5" customHeight="1" x14ac:dyDescent="0.15">
      <c r="B56" s="122"/>
      <c r="C56" s="1213" t="s">
        <v>47</v>
      </c>
      <c r="D56" s="1213"/>
      <c r="E56" s="1214"/>
      <c r="F56" s="354">
        <v>983</v>
      </c>
      <c r="G56" s="354">
        <v>1000</v>
      </c>
      <c r="H56" s="355">
        <v>1020</v>
      </c>
    </row>
    <row r="57" spans="2:8" ht="53.25" customHeight="1" x14ac:dyDescent="0.15">
      <c r="B57" s="122"/>
      <c r="C57" s="1215" t="s">
        <v>48</v>
      </c>
      <c r="D57" s="1215"/>
      <c r="E57" s="1216"/>
      <c r="F57" s="356">
        <v>1774</v>
      </c>
      <c r="G57" s="356">
        <v>1798</v>
      </c>
      <c r="H57" s="357">
        <v>1710</v>
      </c>
    </row>
    <row r="58" spans="2:8" ht="45.75" customHeight="1" x14ac:dyDescent="0.15">
      <c r="B58" s="123"/>
      <c r="C58" s="1203" t="s">
        <v>546</v>
      </c>
      <c r="D58" s="1204"/>
      <c r="E58" s="1205"/>
      <c r="F58" s="358">
        <v>1250</v>
      </c>
      <c r="G58" s="358">
        <v>1314</v>
      </c>
      <c r="H58" s="359">
        <v>1317</v>
      </c>
    </row>
    <row r="59" spans="2:8" ht="45.75" customHeight="1" x14ac:dyDescent="0.15">
      <c r="B59" s="123"/>
      <c r="C59" s="1203" t="s">
        <v>547</v>
      </c>
      <c r="D59" s="1204"/>
      <c r="E59" s="1205"/>
      <c r="F59" s="358">
        <v>487</v>
      </c>
      <c r="G59" s="358">
        <v>455</v>
      </c>
      <c r="H59" s="359">
        <v>373</v>
      </c>
    </row>
    <row r="60" spans="2:8" ht="45.75" customHeight="1" x14ac:dyDescent="0.15">
      <c r="B60" s="123"/>
      <c r="C60" s="1203" t="s">
        <v>548</v>
      </c>
      <c r="D60" s="1204"/>
      <c r="E60" s="1205"/>
      <c r="F60" s="358">
        <v>34</v>
      </c>
      <c r="G60" s="358">
        <v>26</v>
      </c>
      <c r="H60" s="359">
        <v>20</v>
      </c>
    </row>
    <row r="61" spans="2:8" ht="45.75" customHeight="1" x14ac:dyDescent="0.15">
      <c r="B61" s="123"/>
      <c r="C61" s="1203" t="s">
        <v>549</v>
      </c>
      <c r="D61" s="1204"/>
      <c r="E61" s="1205"/>
      <c r="F61" s="358">
        <v>1</v>
      </c>
      <c r="G61" s="358">
        <v>1</v>
      </c>
      <c r="H61" s="359">
        <v>0</v>
      </c>
    </row>
    <row r="62" spans="2:8" ht="45.75" customHeight="1" thickBot="1" x14ac:dyDescent="0.2">
      <c r="B62" s="124"/>
      <c r="C62" s="1206" t="s">
        <v>550</v>
      </c>
      <c r="D62" s="1207"/>
      <c r="E62" s="1208"/>
      <c r="F62" s="360">
        <v>1</v>
      </c>
      <c r="G62" s="360">
        <v>1</v>
      </c>
      <c r="H62" s="361">
        <v>0</v>
      </c>
    </row>
    <row r="63" spans="2:8" ht="52.5" customHeight="1" thickBot="1" x14ac:dyDescent="0.2">
      <c r="B63" s="125"/>
      <c r="C63" s="1209" t="s">
        <v>49</v>
      </c>
      <c r="D63" s="1209"/>
      <c r="E63" s="1210"/>
      <c r="F63" s="362">
        <v>4175</v>
      </c>
      <c r="G63" s="362">
        <v>4295</v>
      </c>
      <c r="H63" s="363">
        <v>4208</v>
      </c>
    </row>
    <row r="64" spans="2:8" x14ac:dyDescent="0.15"/>
  </sheetData>
  <sheetProtection algorithmName="SHA-512" hashValue="pIMwc3go5MhwZ+a985Dft3sp1g/ZPMbKdkl8G2mmu3IoLS6NK5VFbALvb9oMgqScDMzmvcNWlIvMOeQuSQm3DA==" saltValue="wiu+cZSk3We6NlQLeIW7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73318</v>
      </c>
      <c r="E3" s="144"/>
      <c r="F3" s="145">
        <v>120302</v>
      </c>
      <c r="G3" s="146"/>
      <c r="H3" s="147"/>
    </row>
    <row r="4" spans="1:8" x14ac:dyDescent="0.15">
      <c r="A4" s="148"/>
      <c r="B4" s="149"/>
      <c r="C4" s="150"/>
      <c r="D4" s="151">
        <v>39435</v>
      </c>
      <c r="E4" s="152"/>
      <c r="F4" s="153">
        <v>59328</v>
      </c>
      <c r="G4" s="154"/>
      <c r="H4" s="155"/>
    </row>
    <row r="5" spans="1:8" x14ac:dyDescent="0.15">
      <c r="A5" s="136" t="s">
        <v>519</v>
      </c>
      <c r="B5" s="141"/>
      <c r="C5" s="142"/>
      <c r="D5" s="143">
        <v>28468</v>
      </c>
      <c r="E5" s="144"/>
      <c r="F5" s="145">
        <v>114841</v>
      </c>
      <c r="G5" s="146"/>
      <c r="H5" s="147"/>
    </row>
    <row r="6" spans="1:8" x14ac:dyDescent="0.15">
      <c r="A6" s="148"/>
      <c r="B6" s="149"/>
      <c r="C6" s="150"/>
      <c r="D6" s="151">
        <v>17470</v>
      </c>
      <c r="E6" s="152"/>
      <c r="F6" s="153">
        <v>51589</v>
      </c>
      <c r="G6" s="154"/>
      <c r="H6" s="155"/>
    </row>
    <row r="7" spans="1:8" x14ac:dyDescent="0.15">
      <c r="A7" s="136" t="s">
        <v>520</v>
      </c>
      <c r="B7" s="141"/>
      <c r="C7" s="142"/>
      <c r="D7" s="143">
        <v>32660</v>
      </c>
      <c r="E7" s="144"/>
      <c r="F7" s="145">
        <v>124145</v>
      </c>
      <c r="G7" s="146"/>
      <c r="H7" s="147"/>
    </row>
    <row r="8" spans="1:8" x14ac:dyDescent="0.15">
      <c r="A8" s="148"/>
      <c r="B8" s="149"/>
      <c r="C8" s="150"/>
      <c r="D8" s="151">
        <v>12611</v>
      </c>
      <c r="E8" s="152"/>
      <c r="F8" s="153">
        <v>54761</v>
      </c>
      <c r="G8" s="154"/>
      <c r="H8" s="155"/>
    </row>
    <row r="9" spans="1:8" x14ac:dyDescent="0.15">
      <c r="A9" s="136" t="s">
        <v>521</v>
      </c>
      <c r="B9" s="141"/>
      <c r="C9" s="142"/>
      <c r="D9" s="143">
        <v>38474</v>
      </c>
      <c r="E9" s="144"/>
      <c r="F9" s="145">
        <v>131480</v>
      </c>
      <c r="G9" s="146"/>
      <c r="H9" s="147"/>
    </row>
    <row r="10" spans="1:8" x14ac:dyDescent="0.15">
      <c r="A10" s="148"/>
      <c r="B10" s="149"/>
      <c r="C10" s="150"/>
      <c r="D10" s="151">
        <v>18660</v>
      </c>
      <c r="E10" s="152"/>
      <c r="F10" s="153">
        <v>63148</v>
      </c>
      <c r="G10" s="154"/>
      <c r="H10" s="155"/>
    </row>
    <row r="11" spans="1:8" x14ac:dyDescent="0.15">
      <c r="A11" s="136" t="s">
        <v>522</v>
      </c>
      <c r="B11" s="141"/>
      <c r="C11" s="142"/>
      <c r="D11" s="143">
        <v>77555</v>
      </c>
      <c r="E11" s="144"/>
      <c r="F11" s="145">
        <v>163245</v>
      </c>
      <c r="G11" s="146"/>
      <c r="H11" s="147"/>
    </row>
    <row r="12" spans="1:8" x14ac:dyDescent="0.15">
      <c r="A12" s="148"/>
      <c r="B12" s="149"/>
      <c r="C12" s="156"/>
      <c r="D12" s="151">
        <v>43326</v>
      </c>
      <c r="E12" s="152"/>
      <c r="F12" s="153">
        <v>87630</v>
      </c>
      <c r="G12" s="154"/>
      <c r="H12" s="155"/>
    </row>
    <row r="13" spans="1:8" x14ac:dyDescent="0.15">
      <c r="A13" s="136"/>
      <c r="B13" s="141"/>
      <c r="C13" s="157"/>
      <c r="D13" s="158">
        <v>50095</v>
      </c>
      <c r="E13" s="159"/>
      <c r="F13" s="160">
        <v>130803</v>
      </c>
      <c r="G13" s="161"/>
      <c r="H13" s="147"/>
    </row>
    <row r="14" spans="1:8" x14ac:dyDescent="0.15">
      <c r="A14" s="148"/>
      <c r="B14" s="149"/>
      <c r="C14" s="150"/>
      <c r="D14" s="151">
        <v>26300</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12.89</v>
      </c>
      <c r="C19" s="162">
        <f>ROUND(VALUE(SUBSTITUTE(実質収支比率等に係る経年分析!G$48,"▲","-")),2)</f>
        <v>10.29</v>
      </c>
      <c r="D19" s="162">
        <f>ROUND(VALUE(SUBSTITUTE(実質収支比率等に係る経年分析!H$48,"▲","-")),2)</f>
        <v>12.8</v>
      </c>
      <c r="E19" s="162">
        <f>ROUND(VALUE(SUBSTITUTE(実質収支比率等に係る経年分析!I$48,"▲","-")),2)</f>
        <v>12.66</v>
      </c>
      <c r="F19" s="162">
        <f>ROUND(VALUE(SUBSTITUTE(実質収支比率等に係る経年分析!J$48,"▲","-")),2)</f>
        <v>12.75</v>
      </c>
    </row>
    <row r="20" spans="1:11" x14ac:dyDescent="0.15">
      <c r="A20" s="162" t="s">
        <v>53</v>
      </c>
      <c r="B20" s="162">
        <f>ROUND(VALUE(SUBSTITUTE(実質収支比率等に係る経年分析!F$47,"▲","-")),2)</f>
        <v>26.34</v>
      </c>
      <c r="C20" s="162">
        <f>ROUND(VALUE(SUBSTITUTE(実質収支比率等に係る経年分析!G$47,"▲","-")),2)</f>
        <v>32.1</v>
      </c>
      <c r="D20" s="162">
        <f>ROUND(VALUE(SUBSTITUTE(実質収支比率等に係る経年分析!H$47,"▲","-")),2)</f>
        <v>33.22</v>
      </c>
      <c r="E20" s="162">
        <f>ROUND(VALUE(SUBSTITUTE(実質収支比率等に係る経年分析!I$47,"▲","-")),2)</f>
        <v>35.090000000000003</v>
      </c>
      <c r="F20" s="162">
        <f>ROUND(VALUE(SUBSTITUTE(実質収支比率等に係る経年分析!J$47,"▲","-")),2)</f>
        <v>33.049999999999997</v>
      </c>
    </row>
    <row r="21" spans="1:11" x14ac:dyDescent="0.15">
      <c r="A21" s="162" t="s">
        <v>54</v>
      </c>
      <c r="B21" s="162">
        <f>IF(ISNUMBER(VALUE(SUBSTITUTE(実質収支比率等に係る経年分析!F$49,"▲","-"))),ROUND(VALUE(SUBSTITUTE(実質収支比率等に係る経年分析!F$49,"▲","-")),2),NA())</f>
        <v>2.89</v>
      </c>
      <c r="C21" s="162">
        <f>IF(ISNUMBER(VALUE(SUBSTITUTE(実質収支比率等に係る経年分析!G$49,"▲","-"))),ROUND(VALUE(SUBSTITUTE(実質収支比率等に係る経年分析!G$49,"▲","-")),2),NA())</f>
        <v>0.69</v>
      </c>
      <c r="D21" s="162">
        <f>IF(ISNUMBER(VALUE(SUBSTITUTE(実質収支比率等に係る経年分析!H$49,"▲","-"))),ROUND(VALUE(SUBSTITUTE(実質収支比率等に係る経年分析!H$49,"▲","-")),2),NA())</f>
        <v>-1.53</v>
      </c>
      <c r="E21" s="162">
        <f>IF(ISNUMBER(VALUE(SUBSTITUTE(実質収支比率等に係る経年分析!I$49,"▲","-"))),ROUND(VALUE(SUBSTITUTE(実質収支比率等に係る経年分析!I$49,"▲","-")),2),NA())</f>
        <v>1.74</v>
      </c>
      <c r="F21" s="162">
        <f>IF(ISNUMBER(VALUE(SUBSTITUTE(実質収支比率等に係る経年分析!J$49,"▲","-"))),ROUND(VALUE(SUBSTITUTE(実質収支比率等に係る経年分析!J$49,"▲","-")),2),NA())</f>
        <v>-4.2300000000000004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2.44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2.5099999999999998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2.5499999999999998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7.06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4.2699999999999996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3.72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2.86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2.68</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5.21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5.64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5.53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3.85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2.69</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3.87</v>
      </c>
    </row>
    <row r="34" spans="1:16" x14ac:dyDescent="0.15">
      <c r="A34" s="163" t="str">
        <f>IF(連結実質赤字比率に係る赤字・黒字の構成分析!C$36="",NA(),連結実質赤字比率に係る赤字・黒字の構成分析!C$36)</f>
        <v>国民健康保険板柳中央病院事業会計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10.43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9.69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8.6999999999999993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7.18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16.899999999999999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11.93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12.88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12.65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609</v>
      </c>
      <c r="E42" s="164"/>
      <c r="F42" s="164"/>
      <c r="G42" s="164">
        <f>'実質公債費比率（分子）の構造'!L$52</f>
        <v>589</v>
      </c>
      <c r="H42" s="164"/>
      <c r="I42" s="164"/>
      <c r="J42" s="164">
        <f>'実質公債費比率（分子）の構造'!M$52</f>
        <v>632</v>
      </c>
      <c r="K42" s="164"/>
      <c r="L42" s="164"/>
      <c r="M42" s="164">
        <f>'実質公債費比率（分子）の構造'!N$52</f>
        <v>626</v>
      </c>
      <c r="N42" s="164"/>
      <c r="O42" s="164"/>
      <c r="P42" s="164">
        <f>'実質公債費比率（分子）の構造'!O$52</f>
        <v>688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2</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35</v>
      </c>
      <c r="C45" s="164"/>
      <c r="D45" s="164"/>
      <c r="E45" s="164">
        <f>'実質公債費比率（分子）の構造'!L$49</f>
        <v>35</v>
      </c>
      <c r="F45" s="164"/>
      <c r="G45" s="164"/>
      <c r="H45" s="164">
        <f>'実質公債費比率（分子）の構造'!M$49</f>
        <v>36</v>
      </c>
      <c r="I45" s="164"/>
      <c r="J45" s="164"/>
      <c r="K45" s="164">
        <f>'実質公債費比率（分子）の構造'!N$49</f>
        <v>38</v>
      </c>
      <c r="L45" s="164"/>
      <c r="M45" s="164"/>
      <c r="N45" s="164">
        <f>'実質公債費比率（分子）の構造'!O$49</f>
        <v>26</v>
      </c>
      <c r="O45" s="164"/>
      <c r="P45" s="164"/>
    </row>
    <row r="46" spans="1:16" x14ac:dyDescent="0.15">
      <c r="A46" s="164" t="s">
        <v>64</v>
      </c>
      <c r="B46" s="164">
        <f>'実質公債費比率（分子）の構造'!K$48</f>
        <v>422</v>
      </c>
      <c r="C46" s="164"/>
      <c r="D46" s="164"/>
      <c r="E46" s="164">
        <f>'実質公債費比率（分子）の構造'!L$48</f>
        <v>430</v>
      </c>
      <c r="F46" s="164"/>
      <c r="G46" s="164"/>
      <c r="H46" s="164">
        <f>'実質公債費比率（分子）の構造'!M$48</f>
        <v>426</v>
      </c>
      <c r="I46" s="164"/>
      <c r="J46" s="164"/>
      <c r="K46" s="164">
        <f>'実質公債費比率（分子）の構造'!N$48</f>
        <v>431</v>
      </c>
      <c r="L46" s="164"/>
      <c r="M46" s="164"/>
      <c r="N46" s="164">
        <f>'実質公債費比率（分子）の構造'!O$48</f>
        <v>436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487</v>
      </c>
      <c r="C49" s="164"/>
      <c r="D49" s="164"/>
      <c r="E49" s="164">
        <f>'実質公債費比率（分子）の構造'!L$45</f>
        <v>578</v>
      </c>
      <c r="F49" s="164"/>
      <c r="G49" s="164"/>
      <c r="H49" s="164">
        <f>'実質公債費比率（分子）の構造'!M$45</f>
        <v>597</v>
      </c>
      <c r="I49" s="164"/>
      <c r="J49" s="164"/>
      <c r="K49" s="164">
        <f>'実質公債費比率（分子）の構造'!N$45</f>
        <v>574</v>
      </c>
      <c r="L49" s="164"/>
      <c r="M49" s="164"/>
      <c r="N49" s="164">
        <f>'実質公債費比率（分子）の構造'!O$45</f>
        <v>567</v>
      </c>
      <c r="O49" s="164"/>
      <c r="P49" s="164"/>
    </row>
    <row r="50" spans="1:16" x14ac:dyDescent="0.15">
      <c r="A50" s="164" t="s">
        <v>67</v>
      </c>
      <c r="B50" s="164" t="e">
        <f>NA()</f>
        <v>#N/A</v>
      </c>
      <c r="C50" s="164">
        <f>IF(ISNUMBER('実質公債費比率（分子）の構造'!K$53),'実質公債費比率（分子）の構造'!K$53,NA())</f>
        <v>336</v>
      </c>
      <c r="D50" s="164" t="e">
        <f>NA()</f>
        <v>#N/A</v>
      </c>
      <c r="E50" s="164" t="e">
        <f>NA()</f>
        <v>#N/A</v>
      </c>
      <c r="F50" s="164">
        <f>IF(ISNUMBER('実質公債費比率（分子）の構造'!L$53),'実質公債費比率（分子）の構造'!L$53,NA())</f>
        <v>456</v>
      </c>
      <c r="G50" s="164" t="e">
        <f>NA()</f>
        <v>#N/A</v>
      </c>
      <c r="H50" s="164" t="e">
        <f>NA()</f>
        <v>#N/A</v>
      </c>
      <c r="I50" s="164">
        <f>IF(ISNUMBER('実質公債費比率（分子）の構造'!M$53),'実質公債費比率（分子）の構造'!M$53,NA())</f>
        <v>428</v>
      </c>
      <c r="J50" s="164" t="e">
        <f>NA()</f>
        <v>#N/A</v>
      </c>
      <c r="K50" s="164" t="e">
        <f>NA()</f>
        <v>#N/A</v>
      </c>
      <c r="L50" s="164">
        <f>IF(ISNUMBER('実質公債費比率（分子）の構造'!N$53),'実質公債費比率（分子）の構造'!N$53,NA())</f>
        <v>418</v>
      </c>
      <c r="M50" s="164" t="e">
        <f>NA()</f>
        <v>#N/A</v>
      </c>
      <c r="N50" s="164" t="e">
        <f>NA()</f>
        <v>#N/A</v>
      </c>
      <c r="O50" s="164">
        <f>IF(ISNUMBER('実質公債費比率（分子）の構造'!O$53),'実質公債費比率（分子）の構造'!O$53,NA())</f>
        <v>342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8028</v>
      </c>
      <c r="E56" s="163"/>
      <c r="F56" s="163"/>
      <c r="G56" s="163">
        <f>'将来負担比率（分子）の構造'!J$52</f>
        <v>7933</v>
      </c>
      <c r="H56" s="163"/>
      <c r="I56" s="163"/>
      <c r="J56" s="163">
        <f>'将来負担比率（分子）の構造'!K$52</f>
        <v>7653</v>
      </c>
      <c r="K56" s="163"/>
      <c r="L56" s="163"/>
      <c r="M56" s="163">
        <f>'将来負担比率（分子）の構造'!L$52</f>
        <v>8017</v>
      </c>
      <c r="N56" s="163"/>
      <c r="O56" s="163"/>
      <c r="P56" s="163">
        <f>'将来負担比率（分子）の構造'!M$52</f>
        <v>7054</v>
      </c>
    </row>
    <row r="57" spans="1:16" x14ac:dyDescent="0.15">
      <c r="A57" s="163" t="s">
        <v>42</v>
      </c>
      <c r="B57" s="163"/>
      <c r="C57" s="163"/>
      <c r="D57" s="163">
        <f>'将来負担比率（分子）の構造'!I$51</f>
        <v>38</v>
      </c>
      <c r="E57" s="163"/>
      <c r="F57" s="163"/>
      <c r="G57" s="163">
        <f>'将来負担比率（分子）の構造'!J$51</f>
        <v>18</v>
      </c>
      <c r="H57" s="163"/>
      <c r="I57" s="163"/>
      <c r="J57" s="163">
        <f>'将来負担比率（分子）の構造'!K$51</f>
        <v>5</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3971</v>
      </c>
      <c r="E58" s="163"/>
      <c r="F58" s="163"/>
      <c r="G58" s="163">
        <f>'将来負担比率（分子）の構造'!J$50</f>
        <v>4711</v>
      </c>
      <c r="H58" s="163"/>
      <c r="I58" s="163"/>
      <c r="J58" s="163">
        <f>'将来負担比率（分子）の構造'!K$50</f>
        <v>5040</v>
      </c>
      <c r="K58" s="163"/>
      <c r="L58" s="163"/>
      <c r="M58" s="163">
        <f>'将来負担比率（分子）の構造'!L$50</f>
        <v>5322</v>
      </c>
      <c r="N58" s="163"/>
      <c r="O58" s="163"/>
      <c r="P58" s="163">
        <f>'将来負担比率（分子）の構造'!M$50</f>
        <v>5349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23</v>
      </c>
      <c r="F61" s="163"/>
      <c r="G61" s="163"/>
      <c r="H61" s="163">
        <f>'将来負担比率（分子）の構造'!K$46</f>
        <v>18</v>
      </c>
      <c r="I61" s="163"/>
      <c r="J61" s="163"/>
      <c r="K61" s="163">
        <f>'将来負担比率（分子）の構造'!L$46</f>
        <v>14</v>
      </c>
      <c r="L61" s="163"/>
      <c r="M61" s="163"/>
      <c r="N61" s="163">
        <f>'将来負担比率（分子）の構造'!M$46</f>
        <v>18</v>
      </c>
      <c r="O61" s="163"/>
      <c r="P61" s="163"/>
    </row>
    <row r="62" spans="1:16" x14ac:dyDescent="0.15">
      <c r="A62" s="163" t="s">
        <v>35</v>
      </c>
      <c r="B62" s="163">
        <f>'将来負担比率（分子）の構造'!I$45</f>
        <v>691</v>
      </c>
      <c r="C62" s="163"/>
      <c r="D62" s="163"/>
      <c r="E62" s="163">
        <f>'将来負担比率（分子）の構造'!J$45</f>
        <v>684</v>
      </c>
      <c r="F62" s="163"/>
      <c r="G62" s="163"/>
      <c r="H62" s="163">
        <f>'将来負担比率（分子）の構造'!K$45</f>
        <v>632</v>
      </c>
      <c r="I62" s="163"/>
      <c r="J62" s="163"/>
      <c r="K62" s="163">
        <f>'将来負担比率（分子）の構造'!L$45</f>
        <v>615</v>
      </c>
      <c r="L62" s="163"/>
      <c r="M62" s="163"/>
      <c r="N62" s="163">
        <f>'将来負担比率（分子）の構造'!M$45</f>
        <v>631</v>
      </c>
      <c r="O62" s="163"/>
      <c r="P62" s="163"/>
    </row>
    <row r="63" spans="1:16" x14ac:dyDescent="0.15">
      <c r="A63" s="163" t="s">
        <v>34</v>
      </c>
      <c r="B63" s="163">
        <f>'将来負担比率（分子）の構造'!I$44</f>
        <v>125</v>
      </c>
      <c r="C63" s="163"/>
      <c r="D63" s="163"/>
      <c r="E63" s="163">
        <f>'将来負担比率（分子）の構造'!J$44</f>
        <v>104</v>
      </c>
      <c r="F63" s="163"/>
      <c r="G63" s="163"/>
      <c r="H63" s="163">
        <f>'将来負担比率（分子）の構造'!K$44</f>
        <v>69</v>
      </c>
      <c r="I63" s="163"/>
      <c r="J63" s="163"/>
      <c r="K63" s="163">
        <f>'将来負担比率（分子）の構造'!L$44</f>
        <v>35</v>
      </c>
      <c r="L63" s="163"/>
      <c r="M63" s="163"/>
      <c r="N63" s="163">
        <f>'将来負担比率（分子）の構造'!M$44</f>
        <v>92</v>
      </c>
      <c r="O63" s="163"/>
      <c r="P63" s="163"/>
    </row>
    <row r="64" spans="1:16" x14ac:dyDescent="0.15">
      <c r="A64" s="163" t="s">
        <v>33</v>
      </c>
      <c r="B64" s="163">
        <f>'将来負担比率（分子）の構造'!I$43</f>
        <v>4338</v>
      </c>
      <c r="C64" s="163"/>
      <c r="D64" s="163"/>
      <c r="E64" s="163">
        <f>'将来負担比率（分子）の構造'!J$43</f>
        <v>4233</v>
      </c>
      <c r="F64" s="163"/>
      <c r="G64" s="163"/>
      <c r="H64" s="163">
        <f>'将来負担比率（分子）の構造'!K$43</f>
        <v>4290</v>
      </c>
      <c r="I64" s="163"/>
      <c r="J64" s="163"/>
      <c r="K64" s="163">
        <f>'将来負担比率（分子）の構造'!L$43</f>
        <v>4137</v>
      </c>
      <c r="L64" s="163"/>
      <c r="M64" s="163"/>
      <c r="N64" s="163">
        <f>'将来負担比率（分子）の構造'!M$43</f>
        <v>3756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6726</v>
      </c>
      <c r="C66" s="163"/>
      <c r="D66" s="163"/>
      <c r="E66" s="163">
        <f>'将来負担比率（分子）の構造'!J$41</f>
        <v>6513</v>
      </c>
      <c r="F66" s="163"/>
      <c r="G66" s="163"/>
      <c r="H66" s="163">
        <f>'将来負担比率（分子）の構造'!K$41</f>
        <v>6210</v>
      </c>
      <c r="I66" s="163"/>
      <c r="J66" s="163"/>
      <c r="K66" s="163">
        <f>'将来負担比率（分子）の構造'!L$41</f>
        <v>5847</v>
      </c>
      <c r="L66" s="163"/>
      <c r="M66" s="163"/>
      <c r="N66" s="163">
        <f>'将来負担比率（分子）の構造'!M$41</f>
        <v>5637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1417</v>
      </c>
      <c r="C72" s="167">
        <f>基金残高に係る経年分析!G55</f>
        <v>1498</v>
      </c>
      <c r="D72" s="167">
        <f>基金残高に係る経年分析!H55</f>
        <v>1478</v>
      </c>
    </row>
    <row r="73" spans="1:16" x14ac:dyDescent="0.15">
      <c r="A73" s="166" t="s">
        <v>74</v>
      </c>
      <c r="B73" s="167">
        <f>基金残高に係る経年分析!F56</f>
        <v>983</v>
      </c>
      <c r="C73" s="167">
        <f>基金残高に係る経年分析!G56</f>
        <v>1000</v>
      </c>
      <c r="D73" s="167">
        <f>基金残高に係る経年分析!H56</f>
        <v>1020</v>
      </c>
    </row>
    <row r="74" spans="1:16" x14ac:dyDescent="0.15">
      <c r="A74" s="166" t="s">
        <v>75</v>
      </c>
      <c r="B74" s="167">
        <f>基金残高に係る経年分析!F57</f>
        <v>1774</v>
      </c>
      <c r="C74" s="167">
        <f>基金残高に係る経年分析!G57</f>
        <v>1798</v>
      </c>
      <c r="D74" s="167">
        <f>基金残高に係る経年分析!H57</f>
        <v>1710</v>
      </c>
    </row>
  </sheetData>
  <sheetProtection algorithmName="SHA-512" hashValue="Ptzb+GAnx0Tl6yQUKtz+a5N3Wef/rv9ZvcbvIsPQT3GH3/2FdYq8Oppxjwcx8CsdSZJhXONpKTNEYXoctJrRpA==" saltValue="juWodm0QXhByLWkGZomp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AD27" sqref="AD27:AK27"/>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937861</v>
      </c>
      <c r="S5" s="677"/>
      <c r="T5" s="677"/>
      <c r="U5" s="677"/>
      <c r="V5" s="677"/>
      <c r="W5" s="677"/>
      <c r="X5" s="677"/>
      <c r="Y5" s="702"/>
      <c r="Z5" s="715">
        <v>10.3</v>
      </c>
      <c r="AA5" s="715"/>
      <c r="AB5" s="715"/>
      <c r="AC5" s="715"/>
      <c r="AD5" s="716">
        <v>937861</v>
      </c>
      <c r="AE5" s="716"/>
      <c r="AF5" s="716"/>
      <c r="AG5" s="716"/>
      <c r="AH5" s="716"/>
      <c r="AI5" s="716"/>
      <c r="AJ5" s="716"/>
      <c r="AK5" s="716"/>
      <c r="AL5" s="703">
        <v>20.8</v>
      </c>
      <c r="AM5" s="685"/>
      <c r="AN5" s="685"/>
      <c r="AO5" s="704"/>
      <c r="AP5" s="679" t="s">
        <v>216</v>
      </c>
      <c r="AQ5" s="680"/>
      <c r="AR5" s="680"/>
      <c r="AS5" s="680"/>
      <c r="AT5" s="680"/>
      <c r="AU5" s="680"/>
      <c r="AV5" s="680"/>
      <c r="AW5" s="680"/>
      <c r="AX5" s="680"/>
      <c r="AY5" s="680"/>
      <c r="AZ5" s="680"/>
      <c r="BA5" s="680"/>
      <c r="BB5" s="680"/>
      <c r="BC5" s="680"/>
      <c r="BD5" s="680"/>
      <c r="BE5" s="680"/>
      <c r="BF5" s="681"/>
      <c r="BG5" s="621">
        <v>937412</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62495</v>
      </c>
      <c r="S6" s="622"/>
      <c r="T6" s="622"/>
      <c r="U6" s="622"/>
      <c r="V6" s="622"/>
      <c r="W6" s="622"/>
      <c r="X6" s="622"/>
      <c r="Y6" s="623"/>
      <c r="Z6" s="659">
        <v>0.7</v>
      </c>
      <c r="AA6" s="659"/>
      <c r="AB6" s="659"/>
      <c r="AC6" s="659"/>
      <c r="AD6" s="660">
        <v>62495</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937412</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79774</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79774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458</v>
      </c>
      <c r="S7" s="622"/>
      <c r="T7" s="622"/>
      <c r="U7" s="622"/>
      <c r="V7" s="622"/>
      <c r="W7" s="622"/>
      <c r="X7" s="622"/>
      <c r="Y7" s="623"/>
      <c r="Z7" s="659">
        <v>0</v>
      </c>
      <c r="AA7" s="659"/>
      <c r="AB7" s="659"/>
      <c r="AC7" s="659"/>
      <c r="AD7" s="660">
        <v>458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396687</v>
      </c>
      <c r="BH7" s="622"/>
      <c r="BI7" s="622"/>
      <c r="BJ7" s="622"/>
      <c r="BK7" s="622"/>
      <c r="BL7" s="622"/>
      <c r="BM7" s="622"/>
      <c r="BN7" s="623"/>
      <c r="BO7" s="659">
        <v>42.3</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1675815</v>
      </c>
      <c r="CS7" s="622"/>
      <c r="CT7" s="622"/>
      <c r="CU7" s="622"/>
      <c r="CV7" s="622"/>
      <c r="CW7" s="622"/>
      <c r="CX7" s="622"/>
      <c r="CY7" s="623"/>
      <c r="CZ7" s="659">
        <v>19.7</v>
      </c>
      <c r="DA7" s="659"/>
      <c r="DB7" s="659"/>
      <c r="DC7" s="659"/>
      <c r="DD7" s="627">
        <v>74523</v>
      </c>
      <c r="DE7" s="622"/>
      <c r="DF7" s="622"/>
      <c r="DG7" s="622"/>
      <c r="DH7" s="622"/>
      <c r="DI7" s="622"/>
      <c r="DJ7" s="622"/>
      <c r="DK7" s="622"/>
      <c r="DL7" s="622"/>
      <c r="DM7" s="622"/>
      <c r="DN7" s="622"/>
      <c r="DO7" s="622"/>
      <c r="DP7" s="623"/>
      <c r="DQ7" s="627">
        <v>1475575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4101</v>
      </c>
      <c r="S8" s="622"/>
      <c r="T8" s="622"/>
      <c r="U8" s="622"/>
      <c r="V8" s="622"/>
      <c r="W8" s="622"/>
      <c r="X8" s="622"/>
      <c r="Y8" s="623"/>
      <c r="Z8" s="659">
        <v>0</v>
      </c>
      <c r="AA8" s="659"/>
      <c r="AB8" s="659"/>
      <c r="AC8" s="659"/>
      <c r="AD8" s="660">
        <v>4101</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16987</v>
      </c>
      <c r="BH8" s="622"/>
      <c r="BI8" s="622"/>
      <c r="BJ8" s="622"/>
      <c r="BK8" s="622"/>
      <c r="BL8" s="622"/>
      <c r="BM8" s="622"/>
      <c r="BN8" s="623"/>
      <c r="BO8" s="659">
        <v>1.8</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2537793</v>
      </c>
      <c r="CS8" s="622"/>
      <c r="CT8" s="622"/>
      <c r="CU8" s="622"/>
      <c r="CV8" s="622"/>
      <c r="CW8" s="622"/>
      <c r="CX8" s="622"/>
      <c r="CY8" s="623"/>
      <c r="CZ8" s="659">
        <v>29.9</v>
      </c>
      <c r="DA8" s="659"/>
      <c r="DB8" s="659"/>
      <c r="DC8" s="659"/>
      <c r="DD8" s="627">
        <v>244316</v>
      </c>
      <c r="DE8" s="622"/>
      <c r="DF8" s="622"/>
      <c r="DG8" s="622"/>
      <c r="DH8" s="622"/>
      <c r="DI8" s="622"/>
      <c r="DJ8" s="622"/>
      <c r="DK8" s="622"/>
      <c r="DL8" s="622"/>
      <c r="DM8" s="622"/>
      <c r="DN8" s="622"/>
      <c r="DO8" s="622"/>
      <c r="DP8" s="623"/>
      <c r="DQ8" s="627">
        <v>1247822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5019</v>
      </c>
      <c r="S9" s="622"/>
      <c r="T9" s="622"/>
      <c r="U9" s="622"/>
      <c r="V9" s="622"/>
      <c r="W9" s="622"/>
      <c r="X9" s="622"/>
      <c r="Y9" s="623"/>
      <c r="Z9" s="659">
        <v>0.1</v>
      </c>
      <c r="AA9" s="659"/>
      <c r="AB9" s="659"/>
      <c r="AC9" s="659"/>
      <c r="AD9" s="660">
        <v>5019</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341861</v>
      </c>
      <c r="BH9" s="622"/>
      <c r="BI9" s="622"/>
      <c r="BJ9" s="622"/>
      <c r="BK9" s="622"/>
      <c r="BL9" s="622"/>
      <c r="BM9" s="622"/>
      <c r="BN9" s="623"/>
      <c r="BO9" s="659">
        <v>36.5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794655</v>
      </c>
      <c r="CS9" s="622"/>
      <c r="CT9" s="622"/>
      <c r="CU9" s="622"/>
      <c r="CV9" s="622"/>
      <c r="CW9" s="622"/>
      <c r="CX9" s="622"/>
      <c r="CY9" s="623"/>
      <c r="CZ9" s="659">
        <v>9.4</v>
      </c>
      <c r="DA9" s="659"/>
      <c r="DB9" s="659"/>
      <c r="DC9" s="659"/>
      <c r="DD9" s="627">
        <v>19724</v>
      </c>
      <c r="DE9" s="622"/>
      <c r="DF9" s="622"/>
      <c r="DG9" s="622"/>
      <c r="DH9" s="622"/>
      <c r="DI9" s="622"/>
      <c r="DJ9" s="622"/>
      <c r="DK9" s="622"/>
      <c r="DL9" s="622"/>
      <c r="DM9" s="622"/>
      <c r="DN9" s="622"/>
      <c r="DO9" s="622"/>
      <c r="DP9" s="623"/>
      <c r="DQ9" s="627">
        <v>638406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21239</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314966</v>
      </c>
      <c r="S11" s="622"/>
      <c r="T11" s="622"/>
      <c r="U11" s="622"/>
      <c r="V11" s="622"/>
      <c r="W11" s="622"/>
      <c r="X11" s="622"/>
      <c r="Y11" s="623"/>
      <c r="Z11" s="624">
        <v>3.5</v>
      </c>
      <c r="AA11" s="625"/>
      <c r="AB11" s="625"/>
      <c r="AC11" s="626"/>
      <c r="AD11" s="627">
        <v>314966</v>
      </c>
      <c r="AE11" s="622"/>
      <c r="AF11" s="622"/>
      <c r="AG11" s="622"/>
      <c r="AH11" s="622"/>
      <c r="AI11" s="622"/>
      <c r="AJ11" s="622"/>
      <c r="AK11" s="623"/>
      <c r="AL11" s="624">
        <v>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16600</v>
      </c>
      <c r="BH11" s="622"/>
      <c r="BI11" s="622"/>
      <c r="BJ11" s="622"/>
      <c r="BK11" s="622"/>
      <c r="BL11" s="622"/>
      <c r="BM11" s="622"/>
      <c r="BN11" s="623"/>
      <c r="BO11" s="659">
        <v>1.8</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800583</v>
      </c>
      <c r="CS11" s="622"/>
      <c r="CT11" s="622"/>
      <c r="CU11" s="622"/>
      <c r="CV11" s="622"/>
      <c r="CW11" s="622"/>
      <c r="CX11" s="622"/>
      <c r="CY11" s="623"/>
      <c r="CZ11" s="659">
        <v>9.4</v>
      </c>
      <c r="DA11" s="659"/>
      <c r="DB11" s="659"/>
      <c r="DC11" s="659"/>
      <c r="DD11" s="627">
        <v>143442</v>
      </c>
      <c r="DE11" s="622"/>
      <c r="DF11" s="622"/>
      <c r="DG11" s="622"/>
      <c r="DH11" s="622"/>
      <c r="DI11" s="622"/>
      <c r="DJ11" s="622"/>
      <c r="DK11" s="622"/>
      <c r="DL11" s="622"/>
      <c r="DM11" s="622"/>
      <c r="DN11" s="622"/>
      <c r="DO11" s="622"/>
      <c r="DP11" s="623"/>
      <c r="DQ11" s="627">
        <v>442775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383937</v>
      </c>
      <c r="BH12" s="622"/>
      <c r="BI12" s="622"/>
      <c r="BJ12" s="622"/>
      <c r="BK12" s="622"/>
      <c r="BL12" s="622"/>
      <c r="BM12" s="622"/>
      <c r="BN12" s="623"/>
      <c r="BO12" s="659">
        <v>40.9</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200740</v>
      </c>
      <c r="CS12" s="622"/>
      <c r="CT12" s="622"/>
      <c r="CU12" s="622"/>
      <c r="CV12" s="622"/>
      <c r="CW12" s="622"/>
      <c r="CX12" s="622"/>
      <c r="CY12" s="623"/>
      <c r="CZ12" s="659">
        <v>2.4</v>
      </c>
      <c r="DA12" s="659"/>
      <c r="DB12" s="659"/>
      <c r="DC12" s="659"/>
      <c r="DD12" s="627" t="s">
        <v>122</v>
      </c>
      <c r="DE12" s="622"/>
      <c r="DF12" s="622"/>
      <c r="DG12" s="622"/>
      <c r="DH12" s="622"/>
      <c r="DI12" s="622"/>
      <c r="DJ12" s="622"/>
      <c r="DK12" s="622"/>
      <c r="DL12" s="622"/>
      <c r="DM12" s="622"/>
      <c r="DN12" s="622"/>
      <c r="DO12" s="622"/>
      <c r="DP12" s="623"/>
      <c r="DQ12" s="627">
        <v>162392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383937</v>
      </c>
      <c r="BH13" s="622"/>
      <c r="BI13" s="622"/>
      <c r="BJ13" s="622"/>
      <c r="BK13" s="622"/>
      <c r="BL13" s="622"/>
      <c r="BM13" s="622"/>
      <c r="BN13" s="623"/>
      <c r="BO13" s="659">
        <v>40.9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760935</v>
      </c>
      <c r="CS13" s="622"/>
      <c r="CT13" s="622"/>
      <c r="CU13" s="622"/>
      <c r="CV13" s="622"/>
      <c r="CW13" s="622"/>
      <c r="CX13" s="622"/>
      <c r="CY13" s="623"/>
      <c r="CZ13" s="659">
        <v>9</v>
      </c>
      <c r="DA13" s="659"/>
      <c r="DB13" s="659"/>
      <c r="DC13" s="659"/>
      <c r="DD13" s="627">
        <v>293412</v>
      </c>
      <c r="DE13" s="622"/>
      <c r="DF13" s="622"/>
      <c r="DG13" s="622"/>
      <c r="DH13" s="622"/>
      <c r="DI13" s="622"/>
      <c r="DJ13" s="622"/>
      <c r="DK13" s="622"/>
      <c r="DL13" s="622"/>
      <c r="DM13" s="622"/>
      <c r="DN13" s="622"/>
      <c r="DO13" s="622"/>
      <c r="DP13" s="623"/>
      <c r="DQ13" s="627">
        <v>390277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63658</v>
      </c>
      <c r="BH14" s="622"/>
      <c r="BI14" s="622"/>
      <c r="BJ14" s="622"/>
      <c r="BK14" s="622"/>
      <c r="BL14" s="622"/>
      <c r="BM14" s="622"/>
      <c r="BN14" s="623"/>
      <c r="BO14" s="659">
        <v>6.8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317904</v>
      </c>
      <c r="CS14" s="622"/>
      <c r="CT14" s="622"/>
      <c r="CU14" s="622"/>
      <c r="CV14" s="622"/>
      <c r="CW14" s="622"/>
      <c r="CX14" s="622"/>
      <c r="CY14" s="623"/>
      <c r="CZ14" s="659">
        <v>3.7</v>
      </c>
      <c r="DA14" s="659"/>
      <c r="DB14" s="659"/>
      <c r="DC14" s="659"/>
      <c r="DD14" s="627">
        <v>10073</v>
      </c>
      <c r="DE14" s="622"/>
      <c r="DF14" s="622"/>
      <c r="DG14" s="622"/>
      <c r="DH14" s="622"/>
      <c r="DI14" s="622"/>
      <c r="DJ14" s="622"/>
      <c r="DK14" s="622"/>
      <c r="DL14" s="622"/>
      <c r="DM14" s="622"/>
      <c r="DN14" s="622"/>
      <c r="DO14" s="622"/>
      <c r="DP14" s="623"/>
      <c r="DQ14" s="627">
        <v>300278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6790</v>
      </c>
      <c r="S15" s="622"/>
      <c r="T15" s="622"/>
      <c r="U15" s="622"/>
      <c r="V15" s="622"/>
      <c r="W15" s="622"/>
      <c r="X15" s="622"/>
      <c r="Y15" s="623"/>
      <c r="Z15" s="659">
        <v>0.1</v>
      </c>
      <c r="AA15" s="659"/>
      <c r="AB15" s="659"/>
      <c r="AC15" s="659"/>
      <c r="AD15" s="660">
        <v>6790</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93130</v>
      </c>
      <c r="BH15" s="622"/>
      <c r="BI15" s="622"/>
      <c r="BJ15" s="622"/>
      <c r="BK15" s="622"/>
      <c r="BL15" s="622"/>
      <c r="BM15" s="622"/>
      <c r="BN15" s="623"/>
      <c r="BO15" s="659">
        <v>9.9</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750624</v>
      </c>
      <c r="CS15" s="622"/>
      <c r="CT15" s="622"/>
      <c r="CU15" s="622"/>
      <c r="CV15" s="622"/>
      <c r="CW15" s="622"/>
      <c r="CX15" s="622"/>
      <c r="CY15" s="623"/>
      <c r="CZ15" s="659">
        <v>8.8000000000000007</v>
      </c>
      <c r="DA15" s="659"/>
      <c r="DB15" s="659"/>
      <c r="DC15" s="659"/>
      <c r="DD15" s="627">
        <v>160530</v>
      </c>
      <c r="DE15" s="622"/>
      <c r="DF15" s="622"/>
      <c r="DG15" s="622"/>
      <c r="DH15" s="622"/>
      <c r="DI15" s="622"/>
      <c r="DJ15" s="622"/>
      <c r="DK15" s="622"/>
      <c r="DL15" s="622"/>
      <c r="DM15" s="622"/>
      <c r="DN15" s="622"/>
      <c r="DO15" s="622"/>
      <c r="DP15" s="623"/>
      <c r="DQ15" s="627">
        <v>523965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13598</v>
      </c>
      <c r="S16" s="622"/>
      <c r="T16" s="622"/>
      <c r="U16" s="622"/>
      <c r="V16" s="622"/>
      <c r="W16" s="622"/>
      <c r="X16" s="622"/>
      <c r="Y16" s="623"/>
      <c r="Z16" s="659">
        <v>0.1</v>
      </c>
      <c r="AA16" s="659"/>
      <c r="AB16" s="659"/>
      <c r="AC16" s="659"/>
      <c r="AD16" s="660">
        <v>13598</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52570</v>
      </c>
      <c r="S17" s="622"/>
      <c r="T17" s="622"/>
      <c r="U17" s="622"/>
      <c r="V17" s="622"/>
      <c r="W17" s="622"/>
      <c r="X17" s="622"/>
      <c r="Y17" s="623"/>
      <c r="Z17" s="659">
        <v>0.6</v>
      </c>
      <c r="AA17" s="659"/>
      <c r="AB17" s="659"/>
      <c r="AC17" s="659"/>
      <c r="AD17" s="660">
        <v>52570</v>
      </c>
      <c r="AE17" s="660"/>
      <c r="AF17" s="660"/>
      <c r="AG17" s="660"/>
      <c r="AH17" s="660"/>
      <c r="AI17" s="660"/>
      <c r="AJ17" s="660"/>
      <c r="AK17" s="660"/>
      <c r="AL17" s="624">
        <v>1.2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567371</v>
      </c>
      <c r="CS17" s="622"/>
      <c r="CT17" s="622"/>
      <c r="CU17" s="622"/>
      <c r="CV17" s="622"/>
      <c r="CW17" s="622"/>
      <c r="CX17" s="622"/>
      <c r="CY17" s="623"/>
      <c r="CZ17" s="659">
        <v>6.7</v>
      </c>
      <c r="DA17" s="659"/>
      <c r="DB17" s="659"/>
      <c r="DC17" s="659"/>
      <c r="DD17" s="627" t="s">
        <v>122</v>
      </c>
      <c r="DE17" s="622"/>
      <c r="DF17" s="622"/>
      <c r="DG17" s="622"/>
      <c r="DH17" s="622"/>
      <c r="DI17" s="622"/>
      <c r="DJ17" s="622"/>
      <c r="DK17" s="622"/>
      <c r="DL17" s="622"/>
      <c r="DM17" s="622"/>
      <c r="DN17" s="622"/>
      <c r="DO17" s="622"/>
      <c r="DP17" s="623"/>
      <c r="DQ17" s="627">
        <v>567371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9552</v>
      </c>
      <c r="S18" s="622"/>
      <c r="T18" s="622"/>
      <c r="U18" s="622"/>
      <c r="V18" s="622"/>
      <c r="W18" s="622"/>
      <c r="X18" s="622"/>
      <c r="Y18" s="623"/>
      <c r="Z18" s="659">
        <v>0.1</v>
      </c>
      <c r="AA18" s="659"/>
      <c r="AB18" s="659"/>
      <c r="AC18" s="659"/>
      <c r="AD18" s="660">
        <v>9552</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42936</v>
      </c>
      <c r="S19" s="622"/>
      <c r="T19" s="622"/>
      <c r="U19" s="622"/>
      <c r="V19" s="622"/>
      <c r="W19" s="622"/>
      <c r="X19" s="622"/>
      <c r="Y19" s="623"/>
      <c r="Z19" s="659">
        <v>0.5</v>
      </c>
      <c r="AA19" s="659"/>
      <c r="AB19" s="659"/>
      <c r="AC19" s="659"/>
      <c r="AD19" s="660">
        <v>42936</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449</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82</v>
      </c>
      <c r="S20" s="622"/>
      <c r="T20" s="622"/>
      <c r="U20" s="622"/>
      <c r="V20" s="622"/>
      <c r="W20" s="622"/>
      <c r="X20" s="622"/>
      <c r="Y20" s="623"/>
      <c r="Z20" s="659">
        <v>0</v>
      </c>
      <c r="AA20" s="659"/>
      <c r="AB20" s="659"/>
      <c r="AC20" s="659"/>
      <c r="AD20" s="660">
        <v>82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449</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8486194</v>
      </c>
      <c r="CS20" s="622"/>
      <c r="CT20" s="622"/>
      <c r="CU20" s="622"/>
      <c r="CV20" s="622"/>
      <c r="CW20" s="622"/>
      <c r="CX20" s="622"/>
      <c r="CY20" s="623"/>
      <c r="CZ20" s="659">
        <v>100</v>
      </c>
      <c r="DA20" s="659"/>
      <c r="DB20" s="659"/>
      <c r="DC20" s="659"/>
      <c r="DD20" s="627">
        <v>946020</v>
      </c>
      <c r="DE20" s="622"/>
      <c r="DF20" s="622"/>
      <c r="DG20" s="622"/>
      <c r="DH20" s="622"/>
      <c r="DI20" s="622"/>
      <c r="DJ20" s="622"/>
      <c r="DK20" s="622"/>
      <c r="DL20" s="622"/>
      <c r="DM20" s="622"/>
      <c r="DN20" s="622"/>
      <c r="DO20" s="622"/>
      <c r="DP20" s="623"/>
      <c r="DQ20" s="627">
        <v>5828635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3429439</v>
      </c>
      <c r="S21" s="622"/>
      <c r="T21" s="622"/>
      <c r="U21" s="622"/>
      <c r="V21" s="622"/>
      <c r="W21" s="622"/>
      <c r="X21" s="622"/>
      <c r="Y21" s="623"/>
      <c r="Z21" s="659">
        <v>37.799999999999997</v>
      </c>
      <c r="AA21" s="659"/>
      <c r="AB21" s="659"/>
      <c r="AC21" s="659"/>
      <c r="AD21" s="660">
        <v>3111884</v>
      </c>
      <c r="AE21" s="660"/>
      <c r="AF21" s="660"/>
      <c r="AG21" s="660"/>
      <c r="AH21" s="660"/>
      <c r="AI21" s="660"/>
      <c r="AJ21" s="660"/>
      <c r="AK21" s="660"/>
      <c r="AL21" s="624">
        <v>68.900000000000006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449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3111884</v>
      </c>
      <c r="S22" s="622"/>
      <c r="T22" s="622"/>
      <c r="U22" s="622"/>
      <c r="V22" s="622"/>
      <c r="W22" s="622"/>
      <c r="X22" s="622"/>
      <c r="Y22" s="623"/>
      <c r="Z22" s="659">
        <v>34.299999999999997</v>
      </c>
      <c r="AA22" s="659"/>
      <c r="AB22" s="659"/>
      <c r="AC22" s="659"/>
      <c r="AD22" s="660">
        <v>3111884</v>
      </c>
      <c r="AE22" s="660"/>
      <c r="AF22" s="660"/>
      <c r="AG22" s="660"/>
      <c r="AH22" s="660"/>
      <c r="AI22" s="660"/>
      <c r="AJ22" s="660"/>
      <c r="AK22" s="660"/>
      <c r="AL22" s="624">
        <v>68.900000000000006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317550</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2981642</v>
      </c>
      <c r="CS24" s="677"/>
      <c r="CT24" s="677"/>
      <c r="CU24" s="677"/>
      <c r="CV24" s="677"/>
      <c r="CW24" s="677"/>
      <c r="CX24" s="677"/>
      <c r="CY24" s="702"/>
      <c r="CZ24" s="703">
        <v>35.1</v>
      </c>
      <c r="DA24" s="685"/>
      <c r="DB24" s="685"/>
      <c r="DC24" s="705"/>
      <c r="DD24" s="701">
        <v>1999582</v>
      </c>
      <c r="DE24" s="677"/>
      <c r="DF24" s="677"/>
      <c r="DG24" s="677"/>
      <c r="DH24" s="677"/>
      <c r="DI24" s="677"/>
      <c r="DJ24" s="677"/>
      <c r="DK24" s="702"/>
      <c r="DL24" s="701">
        <v>1753094</v>
      </c>
      <c r="DM24" s="677"/>
      <c r="DN24" s="677"/>
      <c r="DO24" s="677"/>
      <c r="DP24" s="677"/>
      <c r="DQ24" s="677"/>
      <c r="DR24" s="677"/>
      <c r="DS24" s="677"/>
      <c r="DT24" s="677"/>
      <c r="DU24" s="677"/>
      <c r="DV24" s="702"/>
      <c r="DW24" s="703">
        <v>38.700000000000003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4827297</v>
      </c>
      <c r="S25" s="622"/>
      <c r="T25" s="622"/>
      <c r="U25" s="622"/>
      <c r="V25" s="622"/>
      <c r="W25" s="622"/>
      <c r="X25" s="622"/>
      <c r="Y25" s="623"/>
      <c r="Z25" s="659">
        <v>53.2</v>
      </c>
      <c r="AA25" s="659"/>
      <c r="AB25" s="659"/>
      <c r="AC25" s="659"/>
      <c r="AD25" s="660">
        <v>4509742</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1028455</v>
      </c>
      <c r="CS25" s="634"/>
      <c r="CT25" s="634"/>
      <c r="CU25" s="634"/>
      <c r="CV25" s="634"/>
      <c r="CW25" s="634"/>
      <c r="CX25" s="634"/>
      <c r="CY25" s="635"/>
      <c r="CZ25" s="624">
        <v>12.1</v>
      </c>
      <c r="DA25" s="636"/>
      <c r="DB25" s="636"/>
      <c r="DC25" s="637"/>
      <c r="DD25" s="627">
        <v>934410</v>
      </c>
      <c r="DE25" s="634"/>
      <c r="DF25" s="634"/>
      <c r="DG25" s="634"/>
      <c r="DH25" s="634"/>
      <c r="DI25" s="634"/>
      <c r="DJ25" s="634"/>
      <c r="DK25" s="635"/>
      <c r="DL25" s="627">
        <v>921352</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752</v>
      </c>
      <c r="S26" s="622"/>
      <c r="T26" s="622"/>
      <c r="U26" s="622"/>
      <c r="V26" s="622"/>
      <c r="W26" s="622"/>
      <c r="X26" s="622"/>
      <c r="Y26" s="623"/>
      <c r="Z26" s="659">
        <v>0</v>
      </c>
      <c r="AA26" s="659"/>
      <c r="AB26" s="659"/>
      <c r="AC26" s="659"/>
      <c r="AD26" s="660">
        <v>752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523205</v>
      </c>
      <c r="CS26" s="622"/>
      <c r="CT26" s="622"/>
      <c r="CU26" s="622"/>
      <c r="CV26" s="622"/>
      <c r="CW26" s="622"/>
      <c r="CX26" s="622"/>
      <c r="CY26" s="623"/>
      <c r="CZ26" s="624">
        <v>6.2</v>
      </c>
      <c r="DA26" s="636"/>
      <c r="DB26" s="636"/>
      <c r="DC26" s="637"/>
      <c r="DD26" s="627">
        <v>471814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5577</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937861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1385816</v>
      </c>
      <c r="CS27" s="634"/>
      <c r="CT27" s="634"/>
      <c r="CU27" s="634"/>
      <c r="CV27" s="634"/>
      <c r="CW27" s="634"/>
      <c r="CX27" s="634"/>
      <c r="CY27" s="635"/>
      <c r="CZ27" s="624">
        <v>16.3</v>
      </c>
      <c r="DA27" s="636"/>
      <c r="DB27" s="636"/>
      <c r="DC27" s="637"/>
      <c r="DD27" s="627">
        <v>497801</v>
      </c>
      <c r="DE27" s="634"/>
      <c r="DF27" s="634"/>
      <c r="DG27" s="634"/>
      <c r="DH27" s="634"/>
      <c r="DI27" s="634"/>
      <c r="DJ27" s="634"/>
      <c r="DK27" s="635"/>
      <c r="DL27" s="627">
        <v>264371</v>
      </c>
      <c r="DM27" s="634"/>
      <c r="DN27" s="634"/>
      <c r="DO27" s="634"/>
      <c r="DP27" s="634"/>
      <c r="DQ27" s="634"/>
      <c r="DR27" s="634"/>
      <c r="DS27" s="634"/>
      <c r="DT27" s="634"/>
      <c r="DU27" s="634"/>
      <c r="DV27" s="635"/>
      <c r="DW27" s="624">
        <v>5.8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86597</v>
      </c>
      <c r="S28" s="622"/>
      <c r="T28" s="622"/>
      <c r="U28" s="622"/>
      <c r="V28" s="622"/>
      <c r="W28" s="622"/>
      <c r="X28" s="622"/>
      <c r="Y28" s="623"/>
      <c r="Z28" s="659">
        <v>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567371</v>
      </c>
      <c r="CS28" s="622"/>
      <c r="CT28" s="622"/>
      <c r="CU28" s="622"/>
      <c r="CV28" s="622"/>
      <c r="CW28" s="622"/>
      <c r="CX28" s="622"/>
      <c r="CY28" s="623"/>
      <c r="CZ28" s="624">
        <v>6.7</v>
      </c>
      <c r="DA28" s="636"/>
      <c r="DB28" s="636"/>
      <c r="DC28" s="637"/>
      <c r="DD28" s="627">
        <v>567371</v>
      </c>
      <c r="DE28" s="622"/>
      <c r="DF28" s="622"/>
      <c r="DG28" s="622"/>
      <c r="DH28" s="622"/>
      <c r="DI28" s="622"/>
      <c r="DJ28" s="622"/>
      <c r="DK28" s="623"/>
      <c r="DL28" s="627">
        <v>567371</v>
      </c>
      <c r="DM28" s="622"/>
      <c r="DN28" s="622"/>
      <c r="DO28" s="622"/>
      <c r="DP28" s="622"/>
      <c r="DQ28" s="622"/>
      <c r="DR28" s="622"/>
      <c r="DS28" s="622"/>
      <c r="DT28" s="622"/>
      <c r="DU28" s="622"/>
      <c r="DV28" s="623"/>
      <c r="DW28" s="624">
        <v>12.5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18573</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567371</v>
      </c>
      <c r="CS29" s="634"/>
      <c r="CT29" s="634"/>
      <c r="CU29" s="634"/>
      <c r="CV29" s="634"/>
      <c r="CW29" s="634"/>
      <c r="CX29" s="634"/>
      <c r="CY29" s="635"/>
      <c r="CZ29" s="624">
        <v>6.7</v>
      </c>
      <c r="DA29" s="636"/>
      <c r="DB29" s="636"/>
      <c r="DC29" s="637"/>
      <c r="DD29" s="627">
        <v>567371</v>
      </c>
      <c r="DE29" s="634"/>
      <c r="DF29" s="634"/>
      <c r="DG29" s="634"/>
      <c r="DH29" s="634"/>
      <c r="DI29" s="634"/>
      <c r="DJ29" s="634"/>
      <c r="DK29" s="635"/>
      <c r="DL29" s="627">
        <v>567371</v>
      </c>
      <c r="DM29" s="634"/>
      <c r="DN29" s="634"/>
      <c r="DO29" s="634"/>
      <c r="DP29" s="634"/>
      <c r="DQ29" s="634"/>
      <c r="DR29" s="634"/>
      <c r="DS29" s="634"/>
      <c r="DT29" s="634"/>
      <c r="DU29" s="634"/>
      <c r="DV29" s="635"/>
      <c r="DW29" s="624">
        <v>12.5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1263495</v>
      </c>
      <c r="S30" s="622"/>
      <c r="T30" s="622"/>
      <c r="U30" s="622"/>
      <c r="V30" s="622"/>
      <c r="W30" s="622"/>
      <c r="X30" s="622"/>
      <c r="Y30" s="623"/>
      <c r="Z30" s="659">
        <v>13.9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554502</v>
      </c>
      <c r="CS30" s="622"/>
      <c r="CT30" s="622"/>
      <c r="CU30" s="622"/>
      <c r="CV30" s="622"/>
      <c r="CW30" s="622"/>
      <c r="CX30" s="622"/>
      <c r="CY30" s="623"/>
      <c r="CZ30" s="624">
        <v>6.5</v>
      </c>
      <c r="DA30" s="636"/>
      <c r="DB30" s="636"/>
      <c r="DC30" s="637"/>
      <c r="DD30" s="627">
        <v>554502</v>
      </c>
      <c r="DE30" s="622"/>
      <c r="DF30" s="622"/>
      <c r="DG30" s="622"/>
      <c r="DH30" s="622"/>
      <c r="DI30" s="622"/>
      <c r="DJ30" s="622"/>
      <c r="DK30" s="623"/>
      <c r="DL30" s="627">
        <v>554502</v>
      </c>
      <c r="DM30" s="622"/>
      <c r="DN30" s="622"/>
      <c r="DO30" s="622"/>
      <c r="DP30" s="622"/>
      <c r="DQ30" s="622"/>
      <c r="DR30" s="622"/>
      <c r="DS30" s="622"/>
      <c r="DT30" s="622"/>
      <c r="DU30" s="622"/>
      <c r="DV30" s="623"/>
      <c r="DW30" s="624">
        <v>12.2</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98.7</v>
      </c>
      <c r="BH31" s="684"/>
      <c r="BI31" s="684"/>
      <c r="BJ31" s="684"/>
      <c r="BK31" s="684"/>
      <c r="BL31" s="684"/>
      <c r="BM31" s="685">
        <v>96</v>
      </c>
      <c r="BN31" s="684"/>
      <c r="BO31" s="684"/>
      <c r="BP31" s="684"/>
      <c r="BQ31" s="686"/>
      <c r="BR31" s="683">
        <v>98.3</v>
      </c>
      <c r="BS31" s="684"/>
      <c r="BT31" s="684"/>
      <c r="BU31" s="684"/>
      <c r="BV31" s="684"/>
      <c r="BW31" s="684"/>
      <c r="BX31" s="685">
        <v>96.1</v>
      </c>
      <c r="BY31" s="684"/>
      <c r="BZ31" s="684"/>
      <c r="CA31" s="684"/>
      <c r="CB31" s="686"/>
      <c r="CD31" s="642"/>
      <c r="CE31" s="643"/>
      <c r="CF31" s="618" t="s">
        <v>300</v>
      </c>
      <c r="CG31" s="619"/>
      <c r="CH31" s="619"/>
      <c r="CI31" s="619"/>
      <c r="CJ31" s="619"/>
      <c r="CK31" s="619"/>
      <c r="CL31" s="619"/>
      <c r="CM31" s="619"/>
      <c r="CN31" s="619"/>
      <c r="CO31" s="619"/>
      <c r="CP31" s="619"/>
      <c r="CQ31" s="620"/>
      <c r="CR31" s="621">
        <v>12869</v>
      </c>
      <c r="CS31" s="634"/>
      <c r="CT31" s="634"/>
      <c r="CU31" s="634"/>
      <c r="CV31" s="634"/>
      <c r="CW31" s="634"/>
      <c r="CX31" s="634"/>
      <c r="CY31" s="635"/>
      <c r="CZ31" s="624">
        <v>0.2</v>
      </c>
      <c r="DA31" s="636"/>
      <c r="DB31" s="636"/>
      <c r="DC31" s="637"/>
      <c r="DD31" s="627">
        <v>12869</v>
      </c>
      <c r="DE31" s="634"/>
      <c r="DF31" s="634"/>
      <c r="DG31" s="634"/>
      <c r="DH31" s="634"/>
      <c r="DI31" s="634"/>
      <c r="DJ31" s="634"/>
      <c r="DK31" s="635"/>
      <c r="DL31" s="627">
        <v>12869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519384</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98.9</v>
      </c>
      <c r="BH32" s="634"/>
      <c r="BI32" s="634"/>
      <c r="BJ32" s="634"/>
      <c r="BK32" s="634"/>
      <c r="BL32" s="634"/>
      <c r="BM32" s="625">
        <v>95.5</v>
      </c>
      <c r="BN32" s="634"/>
      <c r="BO32" s="634"/>
      <c r="BP32" s="634"/>
      <c r="BQ32" s="657"/>
      <c r="BR32" s="692">
        <v>98.1</v>
      </c>
      <c r="BS32" s="634"/>
      <c r="BT32" s="634"/>
      <c r="BU32" s="634"/>
      <c r="BV32" s="634"/>
      <c r="BW32" s="634"/>
      <c r="BX32" s="625">
        <v>95.5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7695</v>
      </c>
      <c r="S33" s="622"/>
      <c r="T33" s="622"/>
      <c r="U33" s="622"/>
      <c r="V33" s="622"/>
      <c r="W33" s="622"/>
      <c r="X33" s="622"/>
      <c r="Y33" s="623"/>
      <c r="Z33" s="659">
        <v>0.1</v>
      </c>
      <c r="AA33" s="659"/>
      <c r="AB33" s="659"/>
      <c r="AC33" s="659"/>
      <c r="AD33" s="660">
        <v>2166</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98.2</v>
      </c>
      <c r="BH33" s="606"/>
      <c r="BI33" s="606"/>
      <c r="BJ33" s="606"/>
      <c r="BK33" s="606"/>
      <c r="BL33" s="606"/>
      <c r="BM33" s="652">
        <v>95.6</v>
      </c>
      <c r="BN33" s="606"/>
      <c r="BO33" s="606"/>
      <c r="BP33" s="606"/>
      <c r="BQ33" s="669"/>
      <c r="BR33" s="682">
        <v>98.1</v>
      </c>
      <c r="BS33" s="606"/>
      <c r="BT33" s="606"/>
      <c r="BU33" s="606"/>
      <c r="BV33" s="606"/>
      <c r="BW33" s="606"/>
      <c r="BX33" s="652">
        <v>95.6</v>
      </c>
      <c r="BY33" s="606"/>
      <c r="BZ33" s="606"/>
      <c r="CA33" s="606"/>
      <c r="CB33" s="669"/>
      <c r="CD33" s="618" t="s">
        <v>307</v>
      </c>
      <c r="CE33" s="619"/>
      <c r="CF33" s="619"/>
      <c r="CG33" s="619"/>
      <c r="CH33" s="619"/>
      <c r="CI33" s="619"/>
      <c r="CJ33" s="619"/>
      <c r="CK33" s="619"/>
      <c r="CL33" s="619"/>
      <c r="CM33" s="619"/>
      <c r="CN33" s="619"/>
      <c r="CO33" s="619"/>
      <c r="CP33" s="619"/>
      <c r="CQ33" s="620"/>
      <c r="CR33" s="621">
        <v>4558532</v>
      </c>
      <c r="CS33" s="634"/>
      <c r="CT33" s="634"/>
      <c r="CU33" s="634"/>
      <c r="CV33" s="634"/>
      <c r="CW33" s="634"/>
      <c r="CX33" s="634"/>
      <c r="CY33" s="635"/>
      <c r="CZ33" s="624">
        <v>53.7</v>
      </c>
      <c r="DA33" s="636"/>
      <c r="DB33" s="636"/>
      <c r="DC33" s="637"/>
      <c r="DD33" s="627">
        <v>3704921</v>
      </c>
      <c r="DE33" s="634"/>
      <c r="DF33" s="634"/>
      <c r="DG33" s="634"/>
      <c r="DH33" s="634"/>
      <c r="DI33" s="634"/>
      <c r="DJ33" s="634"/>
      <c r="DK33" s="635"/>
      <c r="DL33" s="627">
        <v>2416390</v>
      </c>
      <c r="DM33" s="634"/>
      <c r="DN33" s="634"/>
      <c r="DO33" s="634"/>
      <c r="DP33" s="634"/>
      <c r="DQ33" s="634"/>
      <c r="DR33" s="634"/>
      <c r="DS33" s="634"/>
      <c r="DT33" s="634"/>
      <c r="DU33" s="634"/>
      <c r="DV33" s="635"/>
      <c r="DW33" s="624">
        <v>53.4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308618</v>
      </c>
      <c r="S34" s="622"/>
      <c r="T34" s="622"/>
      <c r="U34" s="622"/>
      <c r="V34" s="622"/>
      <c r="W34" s="622"/>
      <c r="X34" s="622"/>
      <c r="Y34" s="623"/>
      <c r="Z34" s="659">
        <v>3.4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1151023</v>
      </c>
      <c r="CS34" s="622"/>
      <c r="CT34" s="622"/>
      <c r="CU34" s="622"/>
      <c r="CV34" s="622"/>
      <c r="CW34" s="622"/>
      <c r="CX34" s="622"/>
      <c r="CY34" s="623"/>
      <c r="CZ34" s="624">
        <v>13.6</v>
      </c>
      <c r="DA34" s="636"/>
      <c r="DB34" s="636"/>
      <c r="DC34" s="637"/>
      <c r="DD34" s="627">
        <v>836579</v>
      </c>
      <c r="DE34" s="622"/>
      <c r="DF34" s="622"/>
      <c r="DG34" s="622"/>
      <c r="DH34" s="622"/>
      <c r="DI34" s="622"/>
      <c r="DJ34" s="622"/>
      <c r="DK34" s="623"/>
      <c r="DL34" s="627">
        <v>731296</v>
      </c>
      <c r="DM34" s="622"/>
      <c r="DN34" s="622"/>
      <c r="DO34" s="622"/>
      <c r="DP34" s="622"/>
      <c r="DQ34" s="622"/>
      <c r="DR34" s="622"/>
      <c r="DS34" s="622"/>
      <c r="DT34" s="622"/>
      <c r="DU34" s="622"/>
      <c r="DV34" s="623"/>
      <c r="DW34" s="624">
        <v>16.2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1412592</v>
      </c>
      <c r="S35" s="622"/>
      <c r="T35" s="622"/>
      <c r="U35" s="622"/>
      <c r="V35" s="622"/>
      <c r="W35" s="622"/>
      <c r="X35" s="622"/>
      <c r="Y35" s="623"/>
      <c r="Z35" s="659">
        <v>15.6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99879</v>
      </c>
      <c r="CS35" s="634"/>
      <c r="CT35" s="634"/>
      <c r="CU35" s="634"/>
      <c r="CV35" s="634"/>
      <c r="CW35" s="634"/>
      <c r="CX35" s="634"/>
      <c r="CY35" s="635"/>
      <c r="CZ35" s="624">
        <v>1.2</v>
      </c>
      <c r="DA35" s="636"/>
      <c r="DB35" s="636"/>
      <c r="DC35" s="637"/>
      <c r="DD35" s="627">
        <v>75330</v>
      </c>
      <c r="DE35" s="634"/>
      <c r="DF35" s="634"/>
      <c r="DG35" s="634"/>
      <c r="DH35" s="634"/>
      <c r="DI35" s="634"/>
      <c r="DJ35" s="634"/>
      <c r="DK35" s="635"/>
      <c r="DL35" s="627">
        <v>65222</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155687</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1420514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120619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1717404</v>
      </c>
      <c r="CS36" s="622"/>
      <c r="CT36" s="622"/>
      <c r="CU36" s="622"/>
      <c r="CV36" s="622"/>
      <c r="CW36" s="622"/>
      <c r="CX36" s="622"/>
      <c r="CY36" s="623"/>
      <c r="CZ36" s="624">
        <v>20.2</v>
      </c>
      <c r="DA36" s="636"/>
      <c r="DB36" s="636"/>
      <c r="DC36" s="637"/>
      <c r="DD36" s="627">
        <v>1341138</v>
      </c>
      <c r="DE36" s="622"/>
      <c r="DF36" s="622"/>
      <c r="DG36" s="622"/>
      <c r="DH36" s="622"/>
      <c r="DI36" s="622"/>
      <c r="DJ36" s="622"/>
      <c r="DK36" s="623"/>
      <c r="DL36" s="627">
        <v>1097316</v>
      </c>
      <c r="DM36" s="622"/>
      <c r="DN36" s="622"/>
      <c r="DO36" s="622"/>
      <c r="DP36" s="622"/>
      <c r="DQ36" s="622"/>
      <c r="DR36" s="622"/>
      <c r="DS36" s="622"/>
      <c r="DT36" s="622"/>
      <c r="DU36" s="622"/>
      <c r="DV36" s="623"/>
      <c r="DW36" s="624">
        <v>24.2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115091</v>
      </c>
      <c r="S37" s="622"/>
      <c r="T37" s="622"/>
      <c r="U37" s="622"/>
      <c r="V37" s="622"/>
      <c r="W37" s="622"/>
      <c r="X37" s="622"/>
      <c r="Y37" s="623"/>
      <c r="Z37" s="659">
        <v>1.3</v>
      </c>
      <c r="AA37" s="659"/>
      <c r="AB37" s="659"/>
      <c r="AC37" s="659"/>
      <c r="AD37" s="660">
        <v>6020</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377367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106339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379782</v>
      </c>
      <c r="CS37" s="634"/>
      <c r="CT37" s="634"/>
      <c r="CU37" s="634"/>
      <c r="CV37" s="634"/>
      <c r="CW37" s="634"/>
      <c r="CX37" s="634"/>
      <c r="CY37" s="635"/>
      <c r="CZ37" s="624">
        <v>4.5</v>
      </c>
      <c r="DA37" s="636"/>
      <c r="DB37" s="636"/>
      <c r="DC37" s="637"/>
      <c r="DD37" s="627">
        <v>319995</v>
      </c>
      <c r="DE37" s="634"/>
      <c r="DF37" s="634"/>
      <c r="DG37" s="634"/>
      <c r="DH37" s="634"/>
      <c r="DI37" s="634"/>
      <c r="DJ37" s="634"/>
      <c r="DK37" s="635"/>
      <c r="DL37" s="627">
        <v>307300</v>
      </c>
      <c r="DM37" s="634"/>
      <c r="DN37" s="634"/>
      <c r="DO37" s="634"/>
      <c r="DP37" s="634"/>
      <c r="DQ37" s="634"/>
      <c r="DR37" s="634"/>
      <c r="DS37" s="634"/>
      <c r="DT37" s="634"/>
      <c r="DU37" s="634"/>
      <c r="DV37" s="635"/>
      <c r="DW37" s="624">
        <v>6.8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344444</v>
      </c>
      <c r="S38" s="622"/>
      <c r="T38" s="622"/>
      <c r="U38" s="622"/>
      <c r="V38" s="622"/>
      <c r="W38" s="622"/>
      <c r="X38" s="622"/>
      <c r="Y38" s="623"/>
      <c r="Z38" s="659">
        <v>3.8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359746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2233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674547</v>
      </c>
      <c r="CS38" s="622"/>
      <c r="CT38" s="622"/>
      <c r="CU38" s="622"/>
      <c r="CV38" s="622"/>
      <c r="CW38" s="622"/>
      <c r="CX38" s="622"/>
      <c r="CY38" s="623"/>
      <c r="CZ38" s="624">
        <v>7.9</v>
      </c>
      <c r="DA38" s="636"/>
      <c r="DB38" s="636"/>
      <c r="DC38" s="637"/>
      <c r="DD38" s="627">
        <v>538681</v>
      </c>
      <c r="DE38" s="622"/>
      <c r="DF38" s="622"/>
      <c r="DG38" s="622"/>
      <c r="DH38" s="622"/>
      <c r="DI38" s="622"/>
      <c r="DJ38" s="622"/>
      <c r="DK38" s="623"/>
      <c r="DL38" s="627">
        <v>520996</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8854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3686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912049</v>
      </c>
      <c r="CS39" s="634"/>
      <c r="CT39" s="634"/>
      <c r="CU39" s="634"/>
      <c r="CV39" s="634"/>
      <c r="CW39" s="634"/>
      <c r="CX39" s="634"/>
      <c r="CY39" s="635"/>
      <c r="CZ39" s="624">
        <v>10.7</v>
      </c>
      <c r="DA39" s="636"/>
      <c r="DB39" s="636"/>
      <c r="DC39" s="637"/>
      <c r="DD39" s="627">
        <v>911633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9144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3630</v>
      </c>
      <c r="CS40" s="622"/>
      <c r="CT40" s="622"/>
      <c r="CU40" s="622"/>
      <c r="CV40" s="622"/>
      <c r="CW40" s="622"/>
      <c r="CX40" s="622"/>
      <c r="CY40" s="623"/>
      <c r="CZ40" s="624">
        <v>0</v>
      </c>
      <c r="DA40" s="636"/>
      <c r="DB40" s="636"/>
      <c r="DC40" s="637"/>
      <c r="DD40" s="627">
        <v>1560</v>
      </c>
      <c r="DE40" s="622"/>
      <c r="DF40" s="622"/>
      <c r="DG40" s="622"/>
      <c r="DH40" s="622"/>
      <c r="DI40" s="622"/>
      <c r="DJ40" s="622"/>
      <c r="DK40" s="623"/>
      <c r="DL40" s="627">
        <v>1560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9065802</v>
      </c>
      <c r="S41" s="646"/>
      <c r="T41" s="646"/>
      <c r="U41" s="646"/>
      <c r="V41" s="646"/>
      <c r="W41" s="646"/>
      <c r="X41" s="646"/>
      <c r="Y41" s="649"/>
      <c r="Z41" s="650">
        <v>100</v>
      </c>
      <c r="AA41" s="650"/>
      <c r="AB41" s="650"/>
      <c r="AC41" s="650"/>
      <c r="AD41" s="651">
        <v>4518680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175191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499356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308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946020</v>
      </c>
      <c r="CS42" s="634"/>
      <c r="CT42" s="634"/>
      <c r="CU42" s="634"/>
      <c r="CV42" s="634"/>
      <c r="CW42" s="634"/>
      <c r="CX42" s="634"/>
      <c r="CY42" s="635"/>
      <c r="CZ42" s="624">
        <v>11.1</v>
      </c>
      <c r="DA42" s="636"/>
      <c r="DB42" s="636"/>
      <c r="DC42" s="637"/>
      <c r="DD42" s="627">
        <v>124132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2625</v>
      </c>
      <c r="CS43" s="634"/>
      <c r="CT43" s="634"/>
      <c r="CU43" s="634"/>
      <c r="CV43" s="634"/>
      <c r="CW43" s="634"/>
      <c r="CX43" s="634"/>
      <c r="CY43" s="635"/>
      <c r="CZ43" s="624">
        <v>0</v>
      </c>
      <c r="DA43" s="636"/>
      <c r="DB43" s="636"/>
      <c r="DC43" s="637"/>
      <c r="DD43" s="627">
        <v>2625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946020</v>
      </c>
      <c r="CS44" s="622"/>
      <c r="CT44" s="622"/>
      <c r="CU44" s="622"/>
      <c r="CV44" s="622"/>
      <c r="CW44" s="622"/>
      <c r="CX44" s="622"/>
      <c r="CY44" s="623"/>
      <c r="CZ44" s="624">
        <v>11.1</v>
      </c>
      <c r="DA44" s="625"/>
      <c r="DB44" s="625"/>
      <c r="DC44" s="626"/>
      <c r="DD44" s="627">
        <v>124132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379285</v>
      </c>
      <c r="CS45" s="634"/>
      <c r="CT45" s="634"/>
      <c r="CU45" s="634"/>
      <c r="CV45" s="634"/>
      <c r="CW45" s="634"/>
      <c r="CX45" s="634"/>
      <c r="CY45" s="635"/>
      <c r="CZ45" s="624">
        <v>4.5</v>
      </c>
      <c r="DA45" s="636"/>
      <c r="DB45" s="636"/>
      <c r="DC45" s="637"/>
      <c r="DD45" s="627">
        <v>1494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528492</v>
      </c>
      <c r="CS46" s="622"/>
      <c r="CT46" s="622"/>
      <c r="CU46" s="622"/>
      <c r="CV46" s="622"/>
      <c r="CW46" s="622"/>
      <c r="CX46" s="622"/>
      <c r="CY46" s="623"/>
      <c r="CZ46" s="624">
        <v>6.2</v>
      </c>
      <c r="DA46" s="625"/>
      <c r="DB46" s="625"/>
      <c r="DC46" s="626"/>
      <c r="DD46" s="627">
        <v>113483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8486194</v>
      </c>
      <c r="CS49" s="606"/>
      <c r="CT49" s="606"/>
      <c r="CU49" s="606"/>
      <c r="CV49" s="606"/>
      <c r="CW49" s="606"/>
      <c r="CX49" s="606"/>
      <c r="CY49" s="607"/>
      <c r="CZ49" s="608">
        <v>100</v>
      </c>
      <c r="DA49" s="609"/>
      <c r="DB49" s="609"/>
      <c r="DC49" s="610"/>
      <c r="DD49" s="611">
        <v>5828635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BBM+vmAcK4oE8ZdCKK44wzmwpiQsatu5PAlMR7AgxDPpP8v8TpgJdIFhRLkc7SJE3dTyUb7NPPeITrTU/JCQA==" saltValue="dvNWN6yj50MGZHZXUHX2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2" zoomScale="55" zoomScaleNormal="55" zoomScaleSheetLayoutView="70" workbookViewId="0">
      <selection activeCell="BQ120" sqref="BQ120:BU12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9066</v>
      </c>
      <c r="R7" s="1103"/>
      <c r="S7" s="1103"/>
      <c r="T7" s="1103"/>
      <c r="U7" s="1103"/>
      <c r="V7" s="1103">
        <v>8486</v>
      </c>
      <c r="W7" s="1103"/>
      <c r="X7" s="1103"/>
      <c r="Y7" s="1103"/>
      <c r="Z7" s="1103"/>
      <c r="AA7" s="1103">
        <v>580</v>
      </c>
      <c r="AB7" s="1103"/>
      <c r="AC7" s="1103"/>
      <c r="AD7" s="1103"/>
      <c r="AE7" s="1104"/>
      <c r="AF7" s="1105">
        <v>570</v>
      </c>
      <c r="AG7" s="1106"/>
      <c r="AH7" s="1106"/>
      <c r="AI7" s="1106"/>
      <c r="AJ7" s="1107"/>
      <c r="AK7" s="1108">
        <v>1404</v>
      </c>
      <c r="AL7" s="1109"/>
      <c r="AM7" s="1109"/>
      <c r="AN7" s="1109"/>
      <c r="AO7" s="1109"/>
      <c r="AP7" s="1109">
        <v>5637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562</v>
      </c>
      <c r="BS7" s="1099" t="s">
        <v>561</v>
      </c>
      <c r="BT7" s="1100"/>
      <c r="BU7" s="1100"/>
      <c r="BV7" s="1100"/>
      <c r="BW7" s="1100"/>
      <c r="BX7" s="1100"/>
      <c r="BY7" s="1100"/>
      <c r="BZ7" s="1100"/>
      <c r="CA7" s="1100"/>
      <c r="CB7" s="1100"/>
      <c r="CC7" s="1100"/>
      <c r="CD7" s="1100"/>
      <c r="CE7" s="1100"/>
      <c r="CF7" s="1100"/>
      <c r="CG7" s="1112"/>
      <c r="CH7" s="1096">
        <v>-13</v>
      </c>
      <c r="CI7" s="1097"/>
      <c r="CJ7" s="1097"/>
      <c r="CK7" s="1097"/>
      <c r="CL7" s="1098"/>
      <c r="CM7" s="1096">
        <v>74</v>
      </c>
      <c r="CN7" s="1097"/>
      <c r="CO7" s="1097"/>
      <c r="CP7" s="1097"/>
      <c r="CQ7" s="1098"/>
      <c r="CR7" s="1096">
        <v>50</v>
      </c>
      <c r="CS7" s="1097"/>
      <c r="CT7" s="1097"/>
      <c r="CU7" s="1097"/>
      <c r="CV7" s="1098"/>
      <c r="CW7" s="1096" t="s">
        <v>487</v>
      </c>
      <c r="CX7" s="1097"/>
      <c r="CY7" s="1097"/>
      <c r="CZ7" s="1097"/>
      <c r="DA7" s="1098"/>
      <c r="DB7" s="1096" t="s">
        <v>487</v>
      </c>
      <c r="DC7" s="1097"/>
      <c r="DD7" s="1097"/>
      <c r="DE7" s="1097"/>
      <c r="DF7" s="1098"/>
      <c r="DG7" s="1096" t="s">
        <v>487</v>
      </c>
      <c r="DH7" s="1097"/>
      <c r="DI7" s="1097"/>
      <c r="DJ7" s="1097"/>
      <c r="DK7" s="1098"/>
      <c r="DL7" s="1096">
        <v>60</v>
      </c>
      <c r="DM7" s="1097"/>
      <c r="DN7" s="1097"/>
      <c r="DO7" s="1097"/>
      <c r="DP7" s="1098"/>
      <c r="DQ7" s="1096">
        <v>18</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9066</v>
      </c>
      <c r="R23" s="1061"/>
      <c r="S23" s="1061"/>
      <c r="T23" s="1061"/>
      <c r="U23" s="1061"/>
      <c r="V23" s="1061">
        <v>8486</v>
      </c>
      <c r="W23" s="1061"/>
      <c r="X23" s="1061"/>
      <c r="Y23" s="1061"/>
      <c r="Z23" s="1061"/>
      <c r="AA23" s="1061">
        <v>580</v>
      </c>
      <c r="AB23" s="1061"/>
      <c r="AC23" s="1061"/>
      <c r="AD23" s="1061"/>
      <c r="AE23" s="1068"/>
      <c r="AF23" s="1069">
        <v>570</v>
      </c>
      <c r="AG23" s="1061"/>
      <c r="AH23" s="1061"/>
      <c r="AI23" s="1061"/>
      <c r="AJ23" s="1070"/>
      <c r="AK23" s="1071"/>
      <c r="AL23" s="1072"/>
      <c r="AM23" s="1072"/>
      <c r="AN23" s="1072"/>
      <c r="AO23" s="1072"/>
      <c r="AP23" s="1061">
        <v>5637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1898</v>
      </c>
      <c r="R28" s="1051"/>
      <c r="S28" s="1051"/>
      <c r="T28" s="1051"/>
      <c r="U28" s="1051"/>
      <c r="V28" s="1051">
        <v>1777</v>
      </c>
      <c r="W28" s="1051"/>
      <c r="X28" s="1051"/>
      <c r="Y28" s="1051"/>
      <c r="Z28" s="1051"/>
      <c r="AA28" s="1051">
        <v>121</v>
      </c>
      <c r="AB28" s="1051"/>
      <c r="AC28" s="1051"/>
      <c r="AD28" s="1051"/>
      <c r="AE28" s="1052"/>
      <c r="AF28" s="1053">
        <v>121</v>
      </c>
      <c r="AG28" s="1051"/>
      <c r="AH28" s="1051"/>
      <c r="AI28" s="1051"/>
      <c r="AJ28" s="1054"/>
      <c r="AK28" s="1042">
        <v>193</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1902</v>
      </c>
      <c r="R29" s="1039"/>
      <c r="S29" s="1039"/>
      <c r="T29" s="1039"/>
      <c r="U29" s="1039"/>
      <c r="V29" s="1039">
        <v>1782</v>
      </c>
      <c r="W29" s="1039"/>
      <c r="X29" s="1039"/>
      <c r="Y29" s="1039"/>
      <c r="Z29" s="1039"/>
      <c r="AA29" s="1039">
        <v>120</v>
      </c>
      <c r="AB29" s="1039"/>
      <c r="AC29" s="1039"/>
      <c r="AD29" s="1039"/>
      <c r="AE29" s="1040"/>
      <c r="AF29" s="1035">
        <v>120</v>
      </c>
      <c r="AG29" s="1036"/>
      <c r="AH29" s="1036"/>
      <c r="AI29" s="1036"/>
      <c r="AJ29" s="1037"/>
      <c r="AK29" s="980">
        <v>287</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221</v>
      </c>
      <c r="R30" s="1039"/>
      <c r="S30" s="1039"/>
      <c r="T30" s="1039"/>
      <c r="U30" s="1039"/>
      <c r="V30" s="1039">
        <v>216</v>
      </c>
      <c r="W30" s="1039"/>
      <c r="X30" s="1039"/>
      <c r="Y30" s="1039"/>
      <c r="Z30" s="1039"/>
      <c r="AA30" s="1039">
        <v>5</v>
      </c>
      <c r="AB30" s="1039"/>
      <c r="AC30" s="1039"/>
      <c r="AD30" s="1039"/>
      <c r="AE30" s="1040"/>
      <c r="AF30" s="1035">
        <v>5</v>
      </c>
      <c r="AG30" s="1036"/>
      <c r="AH30" s="1036"/>
      <c r="AI30" s="1036"/>
      <c r="AJ30" s="1037"/>
      <c r="AK30" s="980">
        <v>57</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298</v>
      </c>
      <c r="R31" s="1039"/>
      <c r="S31" s="1039"/>
      <c r="T31" s="1039"/>
      <c r="U31" s="1039"/>
      <c r="V31" s="1039">
        <v>284</v>
      </c>
      <c r="W31" s="1039"/>
      <c r="X31" s="1039"/>
      <c r="Y31" s="1039"/>
      <c r="Z31" s="1039"/>
      <c r="AA31" s="1039">
        <v>14</v>
      </c>
      <c r="AB31" s="1039"/>
      <c r="AC31" s="1039"/>
      <c r="AD31" s="1039"/>
      <c r="AE31" s="1040"/>
      <c r="AF31" s="1035">
        <v>534</v>
      </c>
      <c r="AG31" s="1036"/>
      <c r="AH31" s="1036"/>
      <c r="AI31" s="1036"/>
      <c r="AJ31" s="1037"/>
      <c r="AK31" s="980">
        <v>9</v>
      </c>
      <c r="AL31" s="971"/>
      <c r="AM31" s="971"/>
      <c r="AN31" s="971"/>
      <c r="AO31" s="971"/>
      <c r="AP31" s="971">
        <v>383</v>
      </c>
      <c r="AQ31" s="971"/>
      <c r="AR31" s="971"/>
      <c r="AS31" s="971"/>
      <c r="AT31" s="971"/>
      <c r="AU31" s="971" t="s">
        <v>487</v>
      </c>
      <c r="AV31" s="971"/>
      <c r="AW31" s="971"/>
      <c r="AX31" s="971"/>
      <c r="AY31" s="971"/>
      <c r="AZ31" s="1041" t="s">
        <v>487</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1089</v>
      </c>
      <c r="R32" s="1039"/>
      <c r="S32" s="1039"/>
      <c r="T32" s="1039"/>
      <c r="U32" s="1039"/>
      <c r="V32" s="1039">
        <v>1080</v>
      </c>
      <c r="W32" s="1039"/>
      <c r="X32" s="1039"/>
      <c r="Y32" s="1039"/>
      <c r="Z32" s="1039"/>
      <c r="AA32" s="1039">
        <v>9</v>
      </c>
      <c r="AB32" s="1039"/>
      <c r="AC32" s="1039"/>
      <c r="AD32" s="1039"/>
      <c r="AE32" s="1040"/>
      <c r="AF32" s="1035">
        <v>321</v>
      </c>
      <c r="AG32" s="1036"/>
      <c r="AH32" s="1036"/>
      <c r="AI32" s="1036"/>
      <c r="AJ32" s="1037"/>
      <c r="AK32" s="980">
        <v>360</v>
      </c>
      <c r="AL32" s="971"/>
      <c r="AM32" s="971"/>
      <c r="AN32" s="971"/>
      <c r="AO32" s="971"/>
      <c r="AP32" s="971">
        <v>574</v>
      </c>
      <c r="AQ32" s="971"/>
      <c r="AR32" s="971"/>
      <c r="AS32" s="971"/>
      <c r="AT32" s="971"/>
      <c r="AU32" s="971">
        <v>381</v>
      </c>
      <c r="AV32" s="971"/>
      <c r="AW32" s="971"/>
      <c r="AX32" s="971"/>
      <c r="AY32" s="971"/>
      <c r="AZ32" s="1041" t="s">
        <v>487</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588</v>
      </c>
      <c r="R33" s="1039"/>
      <c r="S33" s="1039"/>
      <c r="T33" s="1039"/>
      <c r="U33" s="1039"/>
      <c r="V33" s="1039">
        <v>560</v>
      </c>
      <c r="W33" s="1039"/>
      <c r="X33" s="1039"/>
      <c r="Y33" s="1039"/>
      <c r="Z33" s="1039"/>
      <c r="AA33" s="1039">
        <v>28</v>
      </c>
      <c r="AB33" s="1039"/>
      <c r="AC33" s="1039"/>
      <c r="AD33" s="1039"/>
      <c r="AE33" s="1040"/>
      <c r="AF33" s="1035">
        <v>173</v>
      </c>
      <c r="AG33" s="1036"/>
      <c r="AH33" s="1036"/>
      <c r="AI33" s="1036"/>
      <c r="AJ33" s="1037"/>
      <c r="AK33" s="980">
        <v>377</v>
      </c>
      <c r="AL33" s="971"/>
      <c r="AM33" s="971"/>
      <c r="AN33" s="971"/>
      <c r="AO33" s="971"/>
      <c r="AP33" s="971">
        <v>4928</v>
      </c>
      <c r="AQ33" s="971"/>
      <c r="AR33" s="971"/>
      <c r="AS33" s="971"/>
      <c r="AT33" s="971"/>
      <c r="AU33" s="971">
        <v>3375</v>
      </c>
      <c r="AV33" s="971"/>
      <c r="AW33" s="971"/>
      <c r="AX33" s="971"/>
      <c r="AY33" s="971"/>
      <c r="AZ33" s="1041" t="s">
        <v>487</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1274</v>
      </c>
      <c r="AG63" s="959"/>
      <c r="AH63" s="959"/>
      <c r="AI63" s="959"/>
      <c r="AJ63" s="1022"/>
      <c r="AK63" s="1023"/>
      <c r="AL63" s="963"/>
      <c r="AM63" s="963"/>
      <c r="AN63" s="963"/>
      <c r="AO63" s="963"/>
      <c r="AP63" s="959">
        <v>5885</v>
      </c>
      <c r="AQ63" s="959"/>
      <c r="AR63" s="959"/>
      <c r="AS63" s="959"/>
      <c r="AT63" s="959"/>
      <c r="AU63" s="959">
        <v>3756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2540</v>
      </c>
      <c r="R68" s="982"/>
      <c r="S68" s="982"/>
      <c r="T68" s="982"/>
      <c r="U68" s="982"/>
      <c r="V68" s="982">
        <v>1893</v>
      </c>
      <c r="W68" s="982"/>
      <c r="X68" s="982"/>
      <c r="Y68" s="982"/>
      <c r="Z68" s="982"/>
      <c r="AA68" s="982">
        <v>648</v>
      </c>
      <c r="AB68" s="982"/>
      <c r="AC68" s="982"/>
      <c r="AD68" s="982"/>
      <c r="AE68" s="982"/>
      <c r="AF68" s="982">
        <v>7336</v>
      </c>
      <c r="AG68" s="982"/>
      <c r="AH68" s="982"/>
      <c r="AI68" s="982"/>
      <c r="AJ68" s="982"/>
      <c r="AK68" s="982" t="s">
        <v>487</v>
      </c>
      <c r="AL68" s="982"/>
      <c r="AM68" s="982"/>
      <c r="AN68" s="982"/>
      <c r="AO68" s="982"/>
      <c r="AP68" s="982">
        <v>1949</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827</v>
      </c>
      <c r="R69" s="971"/>
      <c r="S69" s="971"/>
      <c r="T69" s="971"/>
      <c r="U69" s="971"/>
      <c r="V69" s="971">
        <v>804</v>
      </c>
      <c r="W69" s="971"/>
      <c r="X69" s="971"/>
      <c r="Y69" s="971"/>
      <c r="Z69" s="971"/>
      <c r="AA69" s="971">
        <v>23</v>
      </c>
      <c r="AB69" s="971"/>
      <c r="AC69" s="971"/>
      <c r="AD69" s="971"/>
      <c r="AE69" s="971"/>
      <c r="AF69" s="971">
        <v>23</v>
      </c>
      <c r="AG69" s="971"/>
      <c r="AH69" s="971"/>
      <c r="AI69" s="971"/>
      <c r="AJ69" s="971"/>
      <c r="AK69" s="971">
        <v>31</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411</v>
      </c>
      <c r="R70" s="971"/>
      <c r="S70" s="971"/>
      <c r="T70" s="971"/>
      <c r="U70" s="971"/>
      <c r="V70" s="971">
        <v>356</v>
      </c>
      <c r="W70" s="971"/>
      <c r="X70" s="971"/>
      <c r="Y70" s="971"/>
      <c r="Z70" s="971"/>
      <c r="AA70" s="971">
        <v>55</v>
      </c>
      <c r="AB70" s="971"/>
      <c r="AC70" s="971"/>
      <c r="AD70" s="971"/>
      <c r="AE70" s="971"/>
      <c r="AF70" s="971">
        <v>55</v>
      </c>
      <c r="AG70" s="971"/>
      <c r="AH70" s="971"/>
      <c r="AI70" s="971"/>
      <c r="AJ70" s="971"/>
      <c r="AK70" s="971">
        <v>57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268</v>
      </c>
      <c r="R71" s="971"/>
      <c r="S71" s="971"/>
      <c r="T71" s="971"/>
      <c r="U71" s="971"/>
      <c r="V71" s="971">
        <v>257</v>
      </c>
      <c r="W71" s="971"/>
      <c r="X71" s="971"/>
      <c r="Y71" s="971"/>
      <c r="Z71" s="971"/>
      <c r="AA71" s="971">
        <v>11</v>
      </c>
      <c r="AB71" s="971"/>
      <c r="AC71" s="971"/>
      <c r="AD71" s="971"/>
      <c r="AE71" s="971"/>
      <c r="AF71" s="971">
        <v>11</v>
      </c>
      <c r="AG71" s="971"/>
      <c r="AH71" s="971"/>
      <c r="AI71" s="971"/>
      <c r="AJ71" s="971"/>
      <c r="AK71" s="971">
        <v>18</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3473</v>
      </c>
      <c r="R72" s="971"/>
      <c r="S72" s="971"/>
      <c r="T72" s="971"/>
      <c r="U72" s="971"/>
      <c r="V72" s="971">
        <v>3398</v>
      </c>
      <c r="W72" s="971"/>
      <c r="X72" s="971"/>
      <c r="Y72" s="971"/>
      <c r="Z72" s="971"/>
      <c r="AA72" s="971">
        <v>75</v>
      </c>
      <c r="AB72" s="971"/>
      <c r="AC72" s="971"/>
      <c r="AD72" s="971"/>
      <c r="AE72" s="971"/>
      <c r="AF72" s="971">
        <v>75</v>
      </c>
      <c r="AG72" s="971"/>
      <c r="AH72" s="971"/>
      <c r="AI72" s="971"/>
      <c r="AJ72" s="971"/>
      <c r="AK72" s="971">
        <v>99</v>
      </c>
      <c r="AL72" s="971"/>
      <c r="AM72" s="971"/>
      <c r="AN72" s="971"/>
      <c r="AO72" s="971"/>
      <c r="AP72" s="971">
        <v>1764</v>
      </c>
      <c r="AQ72" s="971"/>
      <c r="AR72" s="971"/>
      <c r="AS72" s="971"/>
      <c r="AT72" s="971"/>
      <c r="AU72" s="971">
        <v>28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6810</v>
      </c>
      <c r="R73" s="971"/>
      <c r="S73" s="971"/>
      <c r="T73" s="971"/>
      <c r="U73" s="971"/>
      <c r="V73" s="971">
        <v>6346</v>
      </c>
      <c r="W73" s="971"/>
      <c r="X73" s="971"/>
      <c r="Y73" s="971"/>
      <c r="Z73" s="971"/>
      <c r="AA73" s="971">
        <v>464</v>
      </c>
      <c r="AB73" s="971"/>
      <c r="AC73" s="971"/>
      <c r="AD73" s="971"/>
      <c r="AE73" s="971"/>
      <c r="AF73" s="971">
        <v>464</v>
      </c>
      <c r="AG73" s="971"/>
      <c r="AH73" s="971"/>
      <c r="AI73" s="971"/>
      <c r="AJ73" s="971"/>
      <c r="AK73" s="971">
        <v>800</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557</v>
      </c>
      <c r="C74" s="975"/>
      <c r="D74" s="975"/>
      <c r="E74" s="975"/>
      <c r="F74" s="975"/>
      <c r="G74" s="975"/>
      <c r="H74" s="975"/>
      <c r="I74" s="975"/>
      <c r="J74" s="975"/>
      <c r="K74" s="975"/>
      <c r="L74" s="975"/>
      <c r="M74" s="975"/>
      <c r="N74" s="975"/>
      <c r="O74" s="975"/>
      <c r="P74" s="976"/>
      <c r="Q74" s="977">
        <v>113</v>
      </c>
      <c r="R74" s="971"/>
      <c r="S74" s="971"/>
      <c r="T74" s="971"/>
      <c r="U74" s="971"/>
      <c r="V74" s="971">
        <v>113</v>
      </c>
      <c r="W74" s="971"/>
      <c r="X74" s="971"/>
      <c r="Y74" s="971"/>
      <c r="Z74" s="971"/>
      <c r="AA74" s="971">
        <v>0</v>
      </c>
      <c r="AB74" s="971"/>
      <c r="AC74" s="971"/>
      <c r="AD74" s="971"/>
      <c r="AE74" s="971"/>
      <c r="AF74" s="971">
        <v>0</v>
      </c>
      <c r="AG74" s="971"/>
      <c r="AH74" s="971"/>
      <c r="AI74" s="971"/>
      <c r="AJ74" s="971"/>
      <c r="AK74" s="971">
        <v>3</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558</v>
      </c>
      <c r="C75" s="975"/>
      <c r="D75" s="975"/>
      <c r="E75" s="975"/>
      <c r="F75" s="975"/>
      <c r="G75" s="975"/>
      <c r="H75" s="975"/>
      <c r="I75" s="975"/>
      <c r="J75" s="975"/>
      <c r="K75" s="975"/>
      <c r="L75" s="975"/>
      <c r="M75" s="975"/>
      <c r="N75" s="975"/>
      <c r="O75" s="975"/>
      <c r="P75" s="976"/>
      <c r="Q75" s="978">
        <v>731</v>
      </c>
      <c r="R75" s="979"/>
      <c r="S75" s="979"/>
      <c r="T75" s="979"/>
      <c r="U75" s="980"/>
      <c r="V75" s="981">
        <v>678</v>
      </c>
      <c r="W75" s="979"/>
      <c r="X75" s="979"/>
      <c r="Y75" s="979"/>
      <c r="Z75" s="980"/>
      <c r="AA75" s="981">
        <v>52</v>
      </c>
      <c r="AB75" s="979"/>
      <c r="AC75" s="979"/>
      <c r="AD75" s="979"/>
      <c r="AE75" s="980"/>
      <c r="AF75" s="981">
        <v>52</v>
      </c>
      <c r="AG75" s="979"/>
      <c r="AH75" s="979"/>
      <c r="AI75" s="979"/>
      <c r="AJ75" s="980"/>
      <c r="AK75" s="981">
        <v>12</v>
      </c>
      <c r="AL75" s="979"/>
      <c r="AM75" s="979"/>
      <c r="AN75" s="979"/>
      <c r="AO75" s="980"/>
      <c r="AP75" s="981" t="s">
        <v>487</v>
      </c>
      <c r="AQ75" s="979"/>
      <c r="AR75" s="979"/>
      <c r="AS75" s="979"/>
      <c r="AT75" s="980"/>
      <c r="AU75" s="981" t="s">
        <v>487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559</v>
      </c>
      <c r="C76" s="975"/>
      <c r="D76" s="975"/>
      <c r="E76" s="975"/>
      <c r="F76" s="975"/>
      <c r="G76" s="975"/>
      <c r="H76" s="975"/>
      <c r="I76" s="975"/>
      <c r="J76" s="975"/>
      <c r="K76" s="975"/>
      <c r="L76" s="975"/>
      <c r="M76" s="975"/>
      <c r="N76" s="975"/>
      <c r="O76" s="975"/>
      <c r="P76" s="976"/>
      <c r="Q76" s="978">
        <v>179788</v>
      </c>
      <c r="R76" s="979"/>
      <c r="S76" s="979"/>
      <c r="T76" s="979"/>
      <c r="U76" s="980"/>
      <c r="V76" s="981">
        <v>174350</v>
      </c>
      <c r="W76" s="979"/>
      <c r="X76" s="979"/>
      <c r="Y76" s="979"/>
      <c r="Z76" s="980"/>
      <c r="AA76" s="981">
        <v>5437</v>
      </c>
      <c r="AB76" s="979"/>
      <c r="AC76" s="979"/>
      <c r="AD76" s="979"/>
      <c r="AE76" s="980"/>
      <c r="AF76" s="981">
        <v>5433</v>
      </c>
      <c r="AG76" s="979"/>
      <c r="AH76" s="979"/>
      <c r="AI76" s="979"/>
      <c r="AJ76" s="980"/>
      <c r="AK76" s="981">
        <v>2748</v>
      </c>
      <c r="AL76" s="979"/>
      <c r="AM76" s="979"/>
      <c r="AN76" s="979"/>
      <c r="AO76" s="980"/>
      <c r="AP76" s="981" t="s">
        <v>487</v>
      </c>
      <c r="AQ76" s="979"/>
      <c r="AR76" s="979"/>
      <c r="AS76" s="979"/>
      <c r="AT76" s="980"/>
      <c r="AU76" s="981" t="s">
        <v>487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560</v>
      </c>
      <c r="C77" s="975"/>
      <c r="D77" s="975"/>
      <c r="E77" s="975"/>
      <c r="F77" s="975"/>
      <c r="G77" s="975"/>
      <c r="H77" s="975"/>
      <c r="I77" s="975"/>
      <c r="J77" s="975"/>
      <c r="K77" s="975"/>
      <c r="L77" s="975"/>
      <c r="M77" s="975"/>
      <c r="N77" s="975"/>
      <c r="O77" s="975"/>
      <c r="P77" s="976"/>
      <c r="Q77" s="978">
        <v>6720</v>
      </c>
      <c r="R77" s="979"/>
      <c r="S77" s="979"/>
      <c r="T77" s="979"/>
      <c r="U77" s="980"/>
      <c r="V77" s="981">
        <v>6537</v>
      </c>
      <c r="W77" s="979"/>
      <c r="X77" s="979"/>
      <c r="Y77" s="979"/>
      <c r="Z77" s="980"/>
      <c r="AA77" s="981">
        <v>183</v>
      </c>
      <c r="AB77" s="979"/>
      <c r="AC77" s="979"/>
      <c r="AD77" s="979"/>
      <c r="AE77" s="980"/>
      <c r="AF77" s="981">
        <v>180</v>
      </c>
      <c r="AG77" s="979"/>
      <c r="AH77" s="979"/>
      <c r="AI77" s="979"/>
      <c r="AJ77" s="980"/>
      <c r="AK77" s="981">
        <v>213</v>
      </c>
      <c r="AL77" s="979"/>
      <c r="AM77" s="979"/>
      <c r="AN77" s="979"/>
      <c r="AO77" s="980"/>
      <c r="AP77" s="981">
        <v>3227</v>
      </c>
      <c r="AQ77" s="979"/>
      <c r="AR77" s="979"/>
      <c r="AS77" s="979"/>
      <c r="AT77" s="980"/>
      <c r="AU77" s="981">
        <v>63</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13629</v>
      </c>
      <c r="AG88" s="959"/>
      <c r="AH88" s="959"/>
      <c r="AI88" s="959"/>
      <c r="AJ88" s="959"/>
      <c r="AK88" s="963"/>
      <c r="AL88" s="963"/>
      <c r="AM88" s="963"/>
      <c r="AN88" s="963"/>
      <c r="AO88" s="963"/>
      <c r="AP88" s="959">
        <v>6940</v>
      </c>
      <c r="AQ88" s="959"/>
      <c r="AR88" s="959"/>
      <c r="AS88" s="959"/>
      <c r="AT88" s="959"/>
      <c r="AU88" s="959">
        <v>91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50</v>
      </c>
      <c r="CS102" s="953"/>
      <c r="CT102" s="953"/>
      <c r="CU102" s="953"/>
      <c r="CV102" s="954"/>
      <c r="CW102" s="952" t="s">
        <v>487</v>
      </c>
      <c r="CX102" s="953"/>
      <c r="CY102" s="953"/>
      <c r="CZ102" s="953"/>
      <c r="DA102" s="954"/>
      <c r="DB102" s="952" t="s">
        <v>487</v>
      </c>
      <c r="DC102" s="953"/>
      <c r="DD102" s="953"/>
      <c r="DE102" s="953"/>
      <c r="DF102" s="954"/>
      <c r="DG102" s="952" t="s">
        <v>487</v>
      </c>
      <c r="DH102" s="953"/>
      <c r="DI102" s="953"/>
      <c r="DJ102" s="953"/>
      <c r="DK102" s="954"/>
      <c r="DL102" s="952">
        <v>60</v>
      </c>
      <c r="DM102" s="953"/>
      <c r="DN102" s="953"/>
      <c r="DO102" s="953"/>
      <c r="DP102" s="954"/>
      <c r="DQ102" s="952">
        <v>18</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597186</v>
      </c>
      <c r="AB110" s="889"/>
      <c r="AC110" s="889"/>
      <c r="AD110" s="889"/>
      <c r="AE110" s="890"/>
      <c r="AF110" s="891">
        <v>573610</v>
      </c>
      <c r="AG110" s="889"/>
      <c r="AH110" s="889"/>
      <c r="AI110" s="889"/>
      <c r="AJ110" s="890"/>
      <c r="AK110" s="891">
        <v>567371</v>
      </c>
      <c r="AL110" s="889"/>
      <c r="AM110" s="889"/>
      <c r="AN110" s="889"/>
      <c r="AO110" s="890"/>
      <c r="AP110" s="892">
        <v>15</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6210108</v>
      </c>
      <c r="BR110" s="842"/>
      <c r="BS110" s="842"/>
      <c r="BT110" s="842"/>
      <c r="BU110" s="842"/>
      <c r="BV110" s="842">
        <v>5847066</v>
      </c>
      <c r="BW110" s="842"/>
      <c r="BX110" s="842"/>
      <c r="BY110" s="842"/>
      <c r="BZ110" s="842"/>
      <c r="CA110" s="842">
        <v>5637008</v>
      </c>
      <c r="CB110" s="842"/>
      <c r="CC110" s="842"/>
      <c r="CD110" s="842"/>
      <c r="CE110" s="842"/>
      <c r="CF110" s="866">
        <v>148.6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4290436</v>
      </c>
      <c r="BR112" s="817"/>
      <c r="BS112" s="817"/>
      <c r="BT112" s="817"/>
      <c r="BU112" s="817"/>
      <c r="BV112" s="817">
        <v>4137269</v>
      </c>
      <c r="BW112" s="817"/>
      <c r="BX112" s="817"/>
      <c r="BY112" s="817"/>
      <c r="BZ112" s="817"/>
      <c r="CA112" s="817">
        <v>3756484</v>
      </c>
      <c r="CB112" s="817"/>
      <c r="CC112" s="817"/>
      <c r="CD112" s="817"/>
      <c r="CE112" s="817"/>
      <c r="CF112" s="875">
        <v>99.1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426013</v>
      </c>
      <c r="AB113" s="919"/>
      <c r="AC113" s="919"/>
      <c r="AD113" s="919"/>
      <c r="AE113" s="920"/>
      <c r="AF113" s="921">
        <v>431258</v>
      </c>
      <c r="AG113" s="919"/>
      <c r="AH113" s="919"/>
      <c r="AI113" s="919"/>
      <c r="AJ113" s="920"/>
      <c r="AK113" s="921">
        <v>436359</v>
      </c>
      <c r="AL113" s="919"/>
      <c r="AM113" s="919"/>
      <c r="AN113" s="919"/>
      <c r="AO113" s="920"/>
      <c r="AP113" s="922">
        <v>11.5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69384</v>
      </c>
      <c r="BR113" s="817"/>
      <c r="BS113" s="817"/>
      <c r="BT113" s="817"/>
      <c r="BU113" s="817"/>
      <c r="BV113" s="817">
        <v>34674</v>
      </c>
      <c r="BW113" s="817"/>
      <c r="BX113" s="817"/>
      <c r="BY113" s="817"/>
      <c r="BZ113" s="817"/>
      <c r="CA113" s="817">
        <v>91565</v>
      </c>
      <c r="CB113" s="817"/>
      <c r="CC113" s="817"/>
      <c r="CD113" s="817"/>
      <c r="CE113" s="817"/>
      <c r="CF113" s="875">
        <v>2.4</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35516</v>
      </c>
      <c r="AB114" s="780"/>
      <c r="AC114" s="780"/>
      <c r="AD114" s="780"/>
      <c r="AE114" s="781"/>
      <c r="AF114" s="782">
        <v>38477</v>
      </c>
      <c r="AG114" s="780"/>
      <c r="AH114" s="780"/>
      <c r="AI114" s="780"/>
      <c r="AJ114" s="781"/>
      <c r="AK114" s="782">
        <v>26480</v>
      </c>
      <c r="AL114" s="780"/>
      <c r="AM114" s="780"/>
      <c r="AN114" s="780"/>
      <c r="AO114" s="781"/>
      <c r="AP114" s="824">
        <v>0.7</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632344</v>
      </c>
      <c r="BR114" s="817"/>
      <c r="BS114" s="817"/>
      <c r="BT114" s="817"/>
      <c r="BU114" s="817"/>
      <c r="BV114" s="817">
        <v>615454</v>
      </c>
      <c r="BW114" s="817"/>
      <c r="BX114" s="817"/>
      <c r="BY114" s="817"/>
      <c r="BZ114" s="817"/>
      <c r="CA114" s="817">
        <v>631498</v>
      </c>
      <c r="CB114" s="817"/>
      <c r="CC114" s="817"/>
      <c r="CD114" s="817"/>
      <c r="CE114" s="817"/>
      <c r="CF114" s="875">
        <v>16.7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1330</v>
      </c>
      <c r="AB115" s="919"/>
      <c r="AC115" s="919"/>
      <c r="AD115" s="919"/>
      <c r="AE115" s="920"/>
      <c r="AF115" s="921">
        <v>594</v>
      </c>
      <c r="AG115" s="919"/>
      <c r="AH115" s="919"/>
      <c r="AI115" s="919"/>
      <c r="AJ115" s="920"/>
      <c r="AK115" s="921">
        <v>562</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18000</v>
      </c>
      <c r="BR115" s="817"/>
      <c r="BS115" s="817"/>
      <c r="BT115" s="817"/>
      <c r="BU115" s="817"/>
      <c r="BV115" s="817">
        <v>13500</v>
      </c>
      <c r="BW115" s="817"/>
      <c r="BX115" s="817"/>
      <c r="BY115" s="817"/>
      <c r="BZ115" s="817"/>
      <c r="CA115" s="817">
        <v>18000</v>
      </c>
      <c r="CB115" s="817"/>
      <c r="CC115" s="817"/>
      <c r="CD115" s="817"/>
      <c r="CE115" s="817"/>
      <c r="CF115" s="875">
        <v>0.5</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1060045</v>
      </c>
      <c r="AB117" s="903"/>
      <c r="AC117" s="903"/>
      <c r="AD117" s="903"/>
      <c r="AE117" s="904"/>
      <c r="AF117" s="905">
        <v>1043939</v>
      </c>
      <c r="AG117" s="903"/>
      <c r="AH117" s="903"/>
      <c r="AI117" s="903"/>
      <c r="AJ117" s="904"/>
      <c r="AK117" s="905">
        <v>1030772</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11220272</v>
      </c>
      <c r="BR119" s="845"/>
      <c r="BS119" s="845"/>
      <c r="BT119" s="845"/>
      <c r="BU119" s="845"/>
      <c r="BV119" s="845">
        <v>10647963</v>
      </c>
      <c r="BW119" s="845"/>
      <c r="BX119" s="845"/>
      <c r="BY119" s="845"/>
      <c r="BZ119" s="845"/>
      <c r="CA119" s="845">
        <v>10134555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5039626</v>
      </c>
      <c r="BR120" s="842"/>
      <c r="BS120" s="842"/>
      <c r="BT120" s="842"/>
      <c r="BU120" s="842"/>
      <c r="BV120" s="842">
        <v>5322205</v>
      </c>
      <c r="BW120" s="842"/>
      <c r="BX120" s="842"/>
      <c r="BY120" s="842"/>
      <c r="BZ120" s="842"/>
      <c r="CA120" s="842">
        <v>5349205</v>
      </c>
      <c r="CB120" s="842"/>
      <c r="CC120" s="842"/>
      <c r="CD120" s="842"/>
      <c r="CE120" s="842"/>
      <c r="CF120" s="866">
        <v>141.1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3375485</v>
      </c>
      <c r="DR120" s="842"/>
      <c r="DS120" s="842"/>
      <c r="DT120" s="842"/>
      <c r="DU120" s="842"/>
      <c r="DV120" s="843">
        <v>89</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5311</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612810</v>
      </c>
      <c r="DH121" s="817"/>
      <c r="DI121" s="817"/>
      <c r="DJ121" s="817"/>
      <c r="DK121" s="817"/>
      <c r="DL121" s="817">
        <v>499619</v>
      </c>
      <c r="DM121" s="817"/>
      <c r="DN121" s="817"/>
      <c r="DO121" s="817"/>
      <c r="DP121" s="817"/>
      <c r="DQ121" s="817">
        <v>380999</v>
      </c>
      <c r="DR121" s="817"/>
      <c r="DS121" s="817"/>
      <c r="DT121" s="817"/>
      <c r="DU121" s="817"/>
      <c r="DV121" s="794">
        <v>10</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7652827</v>
      </c>
      <c r="BR122" s="845"/>
      <c r="BS122" s="845"/>
      <c r="BT122" s="845"/>
      <c r="BU122" s="845"/>
      <c r="BV122" s="845">
        <v>8016848</v>
      </c>
      <c r="BW122" s="845"/>
      <c r="BX122" s="845"/>
      <c r="BY122" s="845"/>
      <c r="BZ122" s="845"/>
      <c r="CA122" s="845">
        <v>7053710</v>
      </c>
      <c r="CB122" s="845"/>
      <c r="CC122" s="845"/>
      <c r="CD122" s="845"/>
      <c r="CE122" s="845"/>
      <c r="CF122" s="846">
        <v>186</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12697764</v>
      </c>
      <c r="BR123" s="833"/>
      <c r="BS123" s="833"/>
      <c r="BT123" s="833"/>
      <c r="BU123" s="833"/>
      <c r="BV123" s="833">
        <v>13339053</v>
      </c>
      <c r="BW123" s="833"/>
      <c r="BX123" s="833"/>
      <c r="BY123" s="833"/>
      <c r="BZ123" s="833"/>
      <c r="CA123" s="833">
        <v>12402915</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3677626</v>
      </c>
      <c r="DH124" s="764"/>
      <c r="DI124" s="764"/>
      <c r="DJ124" s="764"/>
      <c r="DK124" s="765"/>
      <c r="DL124" s="766">
        <v>3637650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665</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665</v>
      </c>
      <c r="AB127" s="780"/>
      <c r="AC127" s="780"/>
      <c r="AD127" s="780"/>
      <c r="AE127" s="781"/>
      <c r="AF127" s="782">
        <v>594</v>
      </c>
      <c r="AG127" s="780"/>
      <c r="AH127" s="780"/>
      <c r="AI127" s="780"/>
      <c r="AJ127" s="781"/>
      <c r="AK127" s="782">
        <v>562</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10448</v>
      </c>
      <c r="AB128" s="801"/>
      <c r="AC128" s="801"/>
      <c r="AD128" s="801"/>
      <c r="AE128" s="802"/>
      <c r="AF128" s="803">
        <v>5797</v>
      </c>
      <c r="AG128" s="801"/>
      <c r="AH128" s="801"/>
      <c r="AI128" s="801"/>
      <c r="AJ128" s="802"/>
      <c r="AK128" s="803">
        <v>8239</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18000</v>
      </c>
      <c r="DH128" s="791"/>
      <c r="DI128" s="791"/>
      <c r="DJ128" s="791"/>
      <c r="DK128" s="791"/>
      <c r="DL128" s="791">
        <v>13500</v>
      </c>
      <c r="DM128" s="791"/>
      <c r="DN128" s="791"/>
      <c r="DO128" s="791"/>
      <c r="DP128" s="791"/>
      <c r="DQ128" s="791">
        <v>18000</v>
      </c>
      <c r="DR128" s="791"/>
      <c r="DS128" s="791"/>
      <c r="DT128" s="791"/>
      <c r="DU128" s="791"/>
      <c r="DV128" s="792">
        <v>0.5</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4266774</v>
      </c>
      <c r="AB129" s="780"/>
      <c r="AC129" s="780"/>
      <c r="AD129" s="780"/>
      <c r="AE129" s="781"/>
      <c r="AF129" s="782">
        <v>4268062</v>
      </c>
      <c r="AG129" s="780"/>
      <c r="AH129" s="780"/>
      <c r="AI129" s="780"/>
      <c r="AJ129" s="781"/>
      <c r="AK129" s="782">
        <v>4472380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621239</v>
      </c>
      <c r="AB130" s="780"/>
      <c r="AC130" s="780"/>
      <c r="AD130" s="780"/>
      <c r="AE130" s="781"/>
      <c r="AF130" s="782">
        <v>620352</v>
      </c>
      <c r="AG130" s="780"/>
      <c r="AH130" s="780"/>
      <c r="AI130" s="780"/>
      <c r="AJ130" s="781"/>
      <c r="AK130" s="782">
        <v>680134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3645535</v>
      </c>
      <c r="AB131" s="764"/>
      <c r="AC131" s="764"/>
      <c r="AD131" s="764"/>
      <c r="AE131" s="765"/>
      <c r="AF131" s="766">
        <v>3647710</v>
      </c>
      <c r="AG131" s="764"/>
      <c r="AH131" s="764"/>
      <c r="AI131" s="764"/>
      <c r="AJ131" s="765"/>
      <c r="AK131" s="766">
        <v>3792246</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11.7502095</v>
      </c>
      <c r="AB132" s="745"/>
      <c r="AC132" s="745"/>
      <c r="AD132" s="745"/>
      <c r="AE132" s="746"/>
      <c r="AF132" s="747">
        <v>11.453487259999999</v>
      </c>
      <c r="AG132" s="745"/>
      <c r="AH132" s="745"/>
      <c r="AI132" s="745"/>
      <c r="AJ132" s="746"/>
      <c r="AK132" s="747">
        <v>9.0289237569999994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11.1</v>
      </c>
      <c r="AB133" s="724"/>
      <c r="AC133" s="724"/>
      <c r="AD133" s="724"/>
      <c r="AE133" s="725"/>
      <c r="AF133" s="723">
        <v>11.7</v>
      </c>
      <c r="AG133" s="724"/>
      <c r="AH133" s="724"/>
      <c r="AI133" s="724"/>
      <c r="AJ133" s="725"/>
      <c r="AK133" s="723">
        <v>10.7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Pd7VlP+UC0jkEY5nSxagNJIxFv6xBXAJWDjR+hFU1tezjKXP0JPis0Qtsb3oHD+XAPtcQCs6LiblTaYQB4Q5Q==" saltValue="ia79k9utwONVpBOLoRtb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1" zoomScale="70" zoomScaleNormal="85" zoomScaleSheetLayoutView="70" workbookViewId="0">
      <selection activeCell="AD27" sqref="AD27:AK2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vLhRaHTaWQXVtzNiojf0xv/rQWNguR49DrvT5TW48A3nOitqLaGnPJ9WF1d79B/gfAn4/GIVcmY2gQ+zlDMtQ==" saltValue="w7fiMby1XayT6wiHeva8q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28" zoomScale="70" zoomScaleNormal="70" zoomScaleSheetLayoutView="55" workbookViewId="0">
      <selection activeCell="AD27" sqref="AD27:AK27"/>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FKA8wM/1LPzY6OKU5AKfCj2iSTEf+WiP/3TTIUw8H0t8yn7B9RvZAWcKnRTrPSt0Ea1bi3l7UuQNyBonYoHeA==" saltValue="LFElSI/nZPiVwUqCB78p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1028455</v>
      </c>
      <c r="AP9" s="269">
        <v>84313</v>
      </c>
      <c r="AQ9" s="270">
        <v>134407</v>
      </c>
      <c r="AR9" s="271">
        <v>-37.299999999999997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224111</v>
      </c>
      <c r="AP10" s="272">
        <v>18373</v>
      </c>
      <c r="AQ10" s="273">
        <v>20909</v>
      </c>
      <c r="AR10" s="274">
        <v>-12.1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17793</v>
      </c>
      <c r="AP11" s="272">
        <v>1459</v>
      </c>
      <c r="AQ11" s="273">
        <v>3830</v>
      </c>
      <c r="AR11" s="274">
        <v>-61.9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75539</v>
      </c>
      <c r="AP13" s="272">
        <v>6193</v>
      </c>
      <c r="AQ13" s="273">
        <v>6402</v>
      </c>
      <c r="AR13" s="274">
        <v>-3.3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2625</v>
      </c>
      <c r="AP14" s="272">
        <v>215</v>
      </c>
      <c r="AQ14" s="273">
        <v>3167</v>
      </c>
      <c r="AR14" s="274">
        <v>-93.2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-48518</v>
      </c>
      <c r="AP15" s="272">
        <v>-3978</v>
      </c>
      <c r="AQ15" s="273">
        <v>-7315</v>
      </c>
      <c r="AR15" s="274">
        <v>-45.6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1300005</v>
      </c>
      <c r="AP16" s="272">
        <v>106575</v>
      </c>
      <c r="AQ16" s="273">
        <v>161400</v>
      </c>
      <c r="AR16" s="274">
        <v>-34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8.2799999999999994</v>
      </c>
      <c r="AP21" s="286">
        <v>13.23</v>
      </c>
      <c r="AQ21" s="287">
        <v>-4.95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93.6</v>
      </c>
      <c r="AP22" s="291">
        <v>95.5</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567371</v>
      </c>
      <c r="AP32" s="300">
        <v>46513</v>
      </c>
      <c r="AQ32" s="301">
        <v>84123</v>
      </c>
      <c r="AR32" s="302">
        <v>-44.7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436359</v>
      </c>
      <c r="AP35" s="300">
        <v>35773</v>
      </c>
      <c r="AQ35" s="301">
        <v>25612</v>
      </c>
      <c r="AR35" s="302">
        <v>39.700000000000003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26480</v>
      </c>
      <c r="AP36" s="300">
        <v>2171</v>
      </c>
      <c r="AQ36" s="301">
        <v>3548</v>
      </c>
      <c r="AR36" s="302">
        <v>-38.799999999999997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562</v>
      </c>
      <c r="AP37" s="300">
        <v>46</v>
      </c>
      <c r="AQ37" s="301">
        <v>660</v>
      </c>
      <c r="AR37" s="302">
        <v>-93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49</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-8239</v>
      </c>
      <c r="AP39" s="300">
        <v>-675</v>
      </c>
      <c r="AQ39" s="301">
        <v>-3738</v>
      </c>
      <c r="AR39" s="302">
        <v>-81.900000000000006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-680134</v>
      </c>
      <c r="AP40" s="300">
        <v>-55758</v>
      </c>
      <c r="AQ40" s="301">
        <v>-72431</v>
      </c>
      <c r="AR40" s="302">
        <v>-23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342399</v>
      </c>
      <c r="AP41" s="300">
        <v>28070</v>
      </c>
      <c r="AQ41" s="301">
        <v>37824</v>
      </c>
      <c r="AR41" s="302">
        <v>-25.8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968606</v>
      </c>
      <c r="AN51" s="322">
        <v>73318</v>
      </c>
      <c r="AO51" s="323">
        <v>-60.3</v>
      </c>
      <c r="AP51" s="324">
        <v>120302</v>
      </c>
      <c r="AQ51" s="325">
        <v>1.7</v>
      </c>
      <c r="AR51" s="326">
        <v>-62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520970</v>
      </c>
      <c r="AN52" s="330">
        <v>39435</v>
      </c>
      <c r="AO52" s="331">
        <v>-17.2</v>
      </c>
      <c r="AP52" s="332">
        <v>59328</v>
      </c>
      <c r="AQ52" s="333">
        <v>18.7</v>
      </c>
      <c r="AR52" s="334">
        <v>-35.9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369718</v>
      </c>
      <c r="AN53" s="322">
        <v>28468</v>
      </c>
      <c r="AO53" s="323">
        <v>-61.2</v>
      </c>
      <c r="AP53" s="324">
        <v>114841</v>
      </c>
      <c r="AQ53" s="325">
        <v>-4.5</v>
      </c>
      <c r="AR53" s="326">
        <v>-56.7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226884</v>
      </c>
      <c r="AN54" s="330">
        <v>17470</v>
      </c>
      <c r="AO54" s="331">
        <v>-55.7</v>
      </c>
      <c r="AP54" s="332">
        <v>51589</v>
      </c>
      <c r="AQ54" s="333">
        <v>-13</v>
      </c>
      <c r="AR54" s="334">
        <v>-42.7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415239</v>
      </c>
      <c r="AN55" s="322">
        <v>32660</v>
      </c>
      <c r="AO55" s="323">
        <v>14.7</v>
      </c>
      <c r="AP55" s="324">
        <v>124145</v>
      </c>
      <c r="AQ55" s="325">
        <v>8.1</v>
      </c>
      <c r="AR55" s="326">
        <v>6.6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160332</v>
      </c>
      <c r="AN56" s="330">
        <v>12611</v>
      </c>
      <c r="AO56" s="331">
        <v>-27.8</v>
      </c>
      <c r="AP56" s="332">
        <v>54761</v>
      </c>
      <c r="AQ56" s="333">
        <v>6.1</v>
      </c>
      <c r="AR56" s="334">
        <v>-33.9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478815</v>
      </c>
      <c r="AN57" s="322">
        <v>38474</v>
      </c>
      <c r="AO57" s="323">
        <v>17.8</v>
      </c>
      <c r="AP57" s="324">
        <v>131480</v>
      </c>
      <c r="AQ57" s="325">
        <v>5.9</v>
      </c>
      <c r="AR57" s="326">
        <v>11.9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232219</v>
      </c>
      <c r="AN58" s="330">
        <v>18660</v>
      </c>
      <c r="AO58" s="331">
        <v>48</v>
      </c>
      <c r="AP58" s="332">
        <v>63148</v>
      </c>
      <c r="AQ58" s="333">
        <v>15.3</v>
      </c>
      <c r="AR58" s="334">
        <v>32.700000000000003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946020</v>
      </c>
      <c r="AN59" s="322">
        <v>77555</v>
      </c>
      <c r="AO59" s="323">
        <v>101.6</v>
      </c>
      <c r="AP59" s="324">
        <v>163245</v>
      </c>
      <c r="AQ59" s="325">
        <v>24.2</v>
      </c>
      <c r="AR59" s="326">
        <v>77.400000000000006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528492</v>
      </c>
      <c r="AN60" s="330">
        <v>43326</v>
      </c>
      <c r="AO60" s="331">
        <v>132.19999999999999</v>
      </c>
      <c r="AP60" s="332">
        <v>87630</v>
      </c>
      <c r="AQ60" s="333">
        <v>38.799999999999997</v>
      </c>
      <c r="AR60" s="334">
        <v>93.4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635680</v>
      </c>
      <c r="AN61" s="337">
        <v>50095</v>
      </c>
      <c r="AO61" s="338">
        <v>2.5</v>
      </c>
      <c r="AP61" s="339">
        <v>130803</v>
      </c>
      <c r="AQ61" s="340">
        <v>7.1</v>
      </c>
      <c r="AR61" s="326">
        <v>-4.5999999999999996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333779</v>
      </c>
      <c r="AN62" s="330">
        <v>26300</v>
      </c>
      <c r="AO62" s="331">
        <v>15.9</v>
      </c>
      <c r="AP62" s="332">
        <v>63291</v>
      </c>
      <c r="AQ62" s="333">
        <v>13.2</v>
      </c>
      <c r="AR62" s="334">
        <v>2.7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rGSekNHAg/mbJK3nEvHfoh8ijURp546zaS15IYG0hMvMhaep4d80VQwWesyJzpeJXKxhuqkikUJFTy6Oz8sMA==" saltValue="kGe3qQoYj3WLq7alNlmv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L103" sqref="BL10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3s5FvD7/ymk5j7iYOHWqocGyfexAZKPu4hrO/s7ejeTFWF26cG7nF6eUza3MdE0QpDJde/2So5Bl2q5Pcu9VBQ==" saltValue="ousBwguKw3qWBGvbB/TS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L103" sqref="BL10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7NSsbnkvkq+niE2hM8lME3qM9IamNUfE/wpU8BBDzF0TKXvyWvulB0LtaDqVihXOuYS7PUXR6uaJ+kvUWfNdDg==" saltValue="foAA9WB5JNxvMlOWT1Yj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BL103" sqref="BL10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26.34</v>
      </c>
      <c r="G47" s="12">
        <v>32.1</v>
      </c>
      <c r="H47" s="12">
        <v>33.22</v>
      </c>
      <c r="I47" s="12">
        <v>35.090000000000003</v>
      </c>
      <c r="J47" s="13">
        <v>33.049999999999997</v>
      </c>
    </row>
    <row r="48" spans="2:10" ht="57.75" customHeight="1" x14ac:dyDescent="0.15">
      <c r="B48" s="14"/>
      <c r="C48" s="1141" t="s">
        <v>4</v>
      </c>
      <c r="D48" s="1141"/>
      <c r="E48" s="1142"/>
      <c r="F48" s="15">
        <v>12.89</v>
      </c>
      <c r="G48" s="16">
        <v>10.29</v>
      </c>
      <c r="H48" s="16">
        <v>12.8</v>
      </c>
      <c r="I48" s="16">
        <v>12.66</v>
      </c>
      <c r="J48" s="17">
        <v>12.75</v>
      </c>
    </row>
    <row r="49" spans="2:10" ht="57.75" customHeight="1" thickBot="1" x14ac:dyDescent="0.2">
      <c r="B49" s="18"/>
      <c r="C49" s="1143" t="s">
        <v>5</v>
      </c>
      <c r="D49" s="1143"/>
      <c r="E49" s="1144"/>
      <c r="F49" s="19">
        <v>2.89</v>
      </c>
      <c r="G49" s="20">
        <v>0.69</v>
      </c>
      <c r="H49" s="20" t="s">
        <v>530</v>
      </c>
      <c r="I49" s="20">
        <v>1.74</v>
      </c>
      <c r="J49" s="21" t="s">
        <v>531</v>
      </c>
    </row>
    <row r="50" spans="2:10" x14ac:dyDescent="0.15"/>
  </sheetData>
  <sheetProtection algorithmName="SHA-512" hashValue="UvC8brD9nTJAt1ZsWCwCKTP1lFOHnPeFACjdlw3yQh7OEbYflTIUfn/wRHhB0MCz5R3GhQpFNb7e8W9SBjTVqA==" saltValue="Gd2B/fDnC6VOmg0UmazD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