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DE9EF128-88D0-48C1-843D-53207AE8FD70}"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U34" i="10"/>
  <c r="U35" i="10" s="1"/>
  <c r="U36" i="10" s="1"/>
  <c r="C34" i="10"/>
  <c r="BW34" i="10" l="1"/>
  <c r="BW35" i="10" s="1"/>
  <c r="BW36" i="10" s="1"/>
  <c r="BW37" i="10" s="1"/>
  <c r="BW38" i="10" s="1"/>
  <c r="BW39" i="10" s="1"/>
  <c r="BW40" i="10" s="1"/>
  <c r="BW41"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<sst xmlns="http://schemas.openxmlformats.org/spreadsheetml/2006/main" count="1105" uniqueCount="567">
  <si>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</si>
  <si>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</si>
  <si>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</si>
  <si>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</si>
  <si>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</si>
  <si>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</si>
  <si>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</si>
  <si>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</si>
  <si>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</si>
  <si>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</si>
  <si>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</si>
  <si>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</si>
  <si>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</si>
  <si>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</si>
  <si>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</si>
  <si>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</si>
  <si>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</si>
  <si>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</si>
  <si>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</si>
  <si>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</si>
  <si>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</si>
  <si>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</si>
  <si>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</si>
  <si>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</si>
  <si>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</si>
  <si>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</si>
  <si>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</si>
  <si>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</si>
  <si>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</si>
  <si>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</si>
  <si>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</si>
  <si>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</si>
  <si>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</si>
  <si>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</si>
  <si>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</si>
  <si>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</si>
  <si>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</si>
  <si>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</si>
  <si>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</si>
  <si>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</si>
  <si>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</si>
  <si>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</si>
  <si>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</si>
  <si>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</si>
  <si>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</si>
  <si>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</si>
  <si>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</si>
  <si>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</si>
  <si>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</si>
  <si>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</si>
  <si>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</si>
  <si>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</si>
  <si>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</si>
  <si>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</si>
  <si>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</si>
  <si>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</si>
  <si>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</si>
  <si>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</si>
  <si>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</si>
  <si>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</si>
  <si>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</si>
  <si>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</si>
  <si>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</si>
  <si>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</si>
  <si>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</si>
  <si>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</si>
  <si>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</si>
  <si>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</si>
  <si>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</si>
  <si>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</si>
  <si>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</si>
  <si>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</si>
  <si>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</si>
  <si>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</si>
  <si>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</si>
  <si>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</si>
  <si>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</si>
  <si>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</si>
  <si>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</si>
  <si>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</si>
  <si>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</si>
  <si>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</si>
  <si>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</si>
  <si>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</si>
  <si>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</si>
  <si>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</si>
  <si>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</si>
  <si>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</si>
  <si>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</si>
  <si>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</si>
  <si>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</si>
  <si>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</si>
  <si>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</si>
  <si>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</si>
  <si>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</si>
  <si>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</si>
  <si>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</si>
  <si>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</si>
  <si>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</si>
  <si>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</si>
  <si>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</si>
  <si>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</si>
  <si>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</si>
  <si>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</si>
  <si>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</si>
  <si>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</si>
  <si>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</si>
  <si>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</si>
  <si>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</si>
  <si>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</si>
  <si>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</si>
  <si>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</si>
  <si>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</si>
  <si>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</si>
  <si>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</si>
  <si>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</si>
  <si>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</si>
  <si>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</si>
  <si>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</si>
  <si>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</si>
  <si>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</si>
  <si>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</si>
  <si>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</si>
  <si>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</si>
  <si>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</si>
  <si>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</si>
  <si>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</si>
  <si>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</si>
  <si>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</si>
  <si>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</si>
  <si>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</si>
  <si>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</si>
  <si>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</si>
  <si>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</si>
  <si>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</si>
  <si>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</si>
  <si>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</si>
  <si>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</si>
  <si>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</si>
  <si>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</si>
  <si>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</si>
  <si>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</si>
  <si>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</si>
  <si>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</si>
  <si>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</si>
  <si>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</si>
  <si>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</si>
  <si>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</si>
  <si>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</si>
  <si>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</si>
  <si>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</si>
  <si>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</si>
  <si>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</si>
  <si>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</si>
  <si>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</si>
  <si>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</si>
  <si>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</si>
  <si>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</si>
  <si>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</si>
  <si>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</si>
  <si>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</si>
  <si>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</si>
  <si>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</si>
  <si>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</si>
  <si>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</si>
  <si>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</si>
  <si>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</si>
  <si>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</si>
  <si>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</si>
  <si>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</si>
  <si>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</si>
  <si>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</si>
  <si>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</si>
  <si>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</si>
  <si>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</si>
  <si>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</si>
  <si>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</si>
  <si>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</si>
  <si>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</si>
  <si>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</si>
  <si>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</si>
  <si>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</si>
  <si>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</si>
  <si>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</si>
  <si>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</si>
  <si>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</si>
  <si>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</si>
  <si>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</si>
  <si>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</si>
  <si>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</si>
  <si>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</si>
  <si>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</si>
  <si>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</si>
  <si>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</si>
  <si>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</si>
  <si>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</si>
  <si>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</si>
  <si>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</si>
  <si>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</si>
  <si>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</si>
  <si>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</si>
  <si>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</si>
  <si>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</si>
  <si>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青森県西目屋村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</si>
  <si>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</si>
  <si>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</si>
  <si>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</si>
  <si>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</si>
  <si>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</si>
  <si>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</si>
  <si>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</si>
  <si>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</si>
  <si>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</si>
  <si>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</si>
  <si>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</si>
  <si>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</si>
  <si>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</si>
  <si>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</si>
  <si>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</si>
  <si>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</si>
  <si>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</si>
  <si>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</si>
  <si>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</si>
  <si>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</si>
  <si>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</si>
  <si>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</si>
  <si>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</si>
  <si>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</si>
  <si>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</si>
  <si>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</si>
  <si>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</si>
  <si>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</si>
  <si>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</si>
  <si>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</si>
  <si>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</si>
  <si>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</si>
  <si>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</si>
  <si>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</si>
  <si>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</si>
  <si>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</si>
  <si>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</si>
  <si>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</si>
  <si>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</si>
  <si>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</si>
  <si>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</si>
  <si>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</si>
  <si>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</si>
  <si>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</si>
  <si>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</si>
  <si>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</si>
  <si>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</si>
  <si>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</si>
  <si>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</si>
  <si>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</si>
  <si>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</si>
  <si>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</si>
  <si>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</si>
  <si>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</si>
  <si>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</si>
  <si>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</si>
  <si>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</si>
  <si>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</si>
  <si>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</si>
  <si>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</si>
  <si>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</si>
  <si>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</si>
  <si>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</si>
  <si>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</si>
  <si>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</si>
  <si>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</si>
  <si>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</si>
  <si>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</si>
  <si>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</si>
  <si>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</si>
  <si>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</si>
  <si>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</si>
  <si>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</si>
  <si>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</si>
  <si>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</si>
  <si>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</si>
  <si>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</si>
  <si>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</si>
  <si>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</si>
  <si>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</si>
  <si>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</si>
  <si>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</si>
  <si>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</si>
  <si>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</si>
  <si>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</si>
  <si>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</si>
  <si>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</si>
  <si>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</si>
  <si>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</si>
  <si>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</si>
  <si>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</si>
  <si>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</si>
  <si>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</si>
  <si>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</si>
  <si>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</si>
  <si>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</si>
  <si>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</si>
  <si>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</si>
  <si>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</si>
  <si>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</si>
  <si>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</si>
  <si>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</si>
  <si>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</si>
  <si>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</si>
  <si>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</si>
  <si>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</si>
  <si>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</si>
  <si>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</si>
  <si>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</si>
  <si>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</si>
  <si>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</si>
  <si>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</si>
  <si>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</si>
  <si>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</si>
  <si>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</si>
  <si>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</si>
  <si>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</si>
  <si>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</si>
  <si>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</si>
  <si>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</si>
  <si>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</si>
  <si>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</si>
  <si>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</si>
  <si>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</si>
  <si>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</si>
  <si>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</si>
  <si>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</si>
  <si>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</si>
  <si>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</si>
  <si>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</si>
  <si>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</si>
  <si>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</si>
  <si>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</si>
  <si>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</si>
  <si>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</si>
  <si>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</si>
  <si>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</si>
  <si>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</si>
  <si>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</si>
  <si>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</si>
  <si>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</si>
  <si>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</si>
  <si>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</si>
  <si>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</si>
  <si>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</si>
  <si>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</si>
  <si>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</si>
  <si>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</si>
  <si>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</si>
  <si>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</si>
  <si>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青森県西目屋村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</si>
  <si>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</si>
  <si>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</si>
  <si>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</si>
  <si>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</si>
  <si>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</si>
  <si>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</si>
  <si>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</si>
  <si>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</si>
  <si>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</si>
  <si>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</si>
  <si>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</si>
  <si>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</si>
  <si>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</si>
  <si>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</si>
  <si>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</si>
  <si>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</si>
  <si>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</si>
  <si>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</si>
  <si>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</si>
  <si>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</si>
  <si>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</si>
  <si>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</si>
  <si>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</si>
  <si>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</si>
  <si>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</si>
  <si>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</si>
  <si>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</si>
  <si>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</si>
  <si>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</si>
  <si>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</si>
  <si>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</si>
  <si>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</si>
  <si>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</si>
  <si>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西目屋村国民健康保険事業特別会計</t>
    <phoneticPr fontId="5"/>
  </si>
  <si>
    <t>西目屋村介護保険特別会計</t>
    <phoneticPr fontId="5"/>
  </si>
  <si>
    <t>西目屋村後期高齢者医療特別会計</t>
    <phoneticPr fontId="5"/>
  </si>
  <si>
    <t>西目屋村簡易水道事業特別会計</t>
    <phoneticPr fontId="5"/>
  </si>
  <si>
    <t>法非適用企業</t>
    <phoneticPr fontId="5"/>
  </si>
  <si>
    <t>西目屋村農業集落排水事業特別会計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</si>
  <si>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</si>
  <si>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</si>
  <si>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</si>
  <si>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</si>
  <si>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</si>
  <si>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</si>
  <si>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</si>
  <si>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</si>
  <si>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</si>
  <si>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</si>
  <si>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</si>
  <si>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</si>
  <si>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</si>
  <si>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</si>
  <si>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</si>
  <si>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</si>
  <si>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</si>
  <si>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</si>
  <si>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</si>
  <si>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</si>
  <si>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</si>
  <si>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</si>
  <si>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</si>
  <si>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</si>
  <si>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</si>
  <si>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</si>
  <si>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</si>
  <si>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</si>
  <si>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</si>
  <si>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</si>
  <si>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</si>
  <si>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</si>
  <si>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</si>
  <si>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</si>
  <si>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</si>
  <si>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</si>
  <si>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</si>
  <si>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</si>
  <si>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</si>
  <si>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</si>
  <si>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</si>
  <si>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</si>
  <si>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</si>
  <si>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</si>
  <si>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</si>
  <si>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</si>
  <si>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</si>
  <si>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</si>
  <si>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</si>
  <si>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</si>
  <si>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</si>
  <si>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</si>
  <si>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</si>
  <si>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</si>
  <si>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</si>
  <si>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</si>
  <si>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</si>
  <si>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</si>
  <si>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</si>
  <si>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</si>
  <si>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</si>
  <si>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</si>
  <si>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</si>
  <si>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</si>
  <si>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</si>
  <si>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</si>
  <si>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</si>
  <si>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</si>
  <si>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</si>
  <si>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</si>
  <si>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</si>
  <si>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</si>
  <si>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</si>
  <si>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</si>
  <si>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</si>
  <si>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</si>
  <si>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</si>
  <si>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</si>
  <si>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</si>
  <si>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</si>
  <si>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</si>
  <si>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</si>
  <si>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</si>
  <si>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</si>
  <si>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</si>
  <si>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</si>
  <si>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</si>
  <si>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</si>
  <si>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</si>
  <si>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</si>
  <si>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</si>
  <si>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</si>
  <si>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</si>
  <si>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</si>
  <si>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</si>
  <si>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</si>
  <si>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</si>
  <si>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</si>
  <si>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</si>
  <si>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</si>
  <si>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</si>
  <si>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</si>
  <si>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</si>
  <si>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</si>
  <si>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</si>
  <si>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</si>
  <si>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</si>
  <si>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</si>
  <si>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</si>
  <si>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</si>
  <si>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</si>
  <si>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</si>
  <si>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</si>
  <si>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</si>
  <si>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</si>
  <si>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</si>
  <si>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</si>
  <si>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</si>
  <si>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</si>
  <si>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</si>
  <si>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</si>
  <si>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</si>
  <si>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</si>
  <si>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</si>
  <si>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</si>
  <si>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</si>
  <si>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</si>
  <si>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</si>
  <si>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</si>
  <si>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</si>
  <si>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</si>
  <si>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</si>
  <si>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</si>
  <si>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</si>
  <si>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</si>
  <si>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16.11</t>
  </si>
  <si>
    <t>▲ 12.85</t>
  </si>
  <si>
    <t>▲ 0.92</t>
  </si>
  <si>
    <t>一般会計</t>
  </si>
  <si>
    <t>西目屋村農業集落排水事業特別会計</t>
  </si>
  <si>
    <t>西目屋村簡易水道事業特別会計</t>
  </si>
  <si>
    <t>西目屋村介護保険特別会計</t>
  </si>
  <si>
    <t>西目屋村後期高齢者医療特別会計</t>
  </si>
  <si>
    <t>西目屋村国民健康保険事業特別会計</t>
  </si>
  <si>
    <t>その他会計（赤字）</t>
  </si>
  <si>
    <t>その他会計（黒字）</t>
  </si>
  <si>
    <t>R01</t>
    <phoneticPr fontId="5"/>
  </si>
  <si>
    <t>R02</t>
    <phoneticPr fontId="5"/>
  </si>
  <si>
    <t>R03</t>
    <phoneticPr fontId="5"/>
  </si>
  <si>
    <t>R04</t>
    <phoneticPr fontId="5"/>
  </si>
  <si>
    <t>R05</t>
    <phoneticPr fontId="5"/>
  </si>
  <si>
    <t>公共施設解体基金</t>
    <rPh sb="0" eb="2">
      <t>コウキョウ</t>
    </rPh>
    <rPh sb="2" eb="4">
      <t>シセツ</t>
    </rPh>
    <rPh sb="4" eb="6">
      <t>カイタイ</t>
    </rPh>
    <rPh sb="6" eb="8">
      <t>キキン</t>
    </rPh>
    <phoneticPr fontId="5"/>
  </si>
  <si>
    <t>教育振興基金</t>
    <rPh sb="0" eb="2">
      <t>キョウイク</t>
    </rPh>
    <rPh sb="2" eb="4">
      <t>シンコウ</t>
    </rPh>
    <rPh sb="4" eb="6">
      <t>キキン</t>
    </rPh>
    <phoneticPr fontId="2"/>
  </si>
  <si>
    <t>好きです西目屋応援基金</t>
    <rPh sb="0" eb="1">
      <t>ス</t>
    </rPh>
    <rPh sb="4" eb="7">
      <t>ニシメヤ</t>
    </rPh>
    <rPh sb="7" eb="9">
      <t>オウエン</t>
    </rPh>
    <rPh sb="9" eb="11">
      <t>キキン</t>
    </rPh>
    <phoneticPr fontId="2"/>
  </si>
  <si>
    <t>ふたば施設管理基金</t>
    <rPh sb="3" eb="5">
      <t>シセツ</t>
    </rPh>
    <rPh sb="5" eb="7">
      <t>カンリ</t>
    </rPh>
    <rPh sb="7" eb="9">
      <t>キキン</t>
    </rPh>
    <phoneticPr fontId="2"/>
  </si>
  <si>
    <t>定住促進住宅基金</t>
    <rPh sb="0" eb="2">
      <t>テイジュウ</t>
    </rPh>
    <rPh sb="2" eb="6">
      <t>ソクシンジュウタク</t>
    </rPh>
    <rPh sb="6" eb="8">
      <t>キキン</t>
    </rPh>
    <phoneticPr fontId="2"/>
  </si>
  <si>
    <t>-</t>
    <phoneticPr fontId="2"/>
  </si>
  <si>
    <t>-</t>
    <phoneticPr fontId="2"/>
  </si>
  <si>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</si>
  <si>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</si>
  <si>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</si>
  <si>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</si>
  <si>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</si>
  <si>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</si>
  <si>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</si>
  <si>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</si>
  <si>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(一財)ブナの里白神公社</t>
    <rPh sb="1" eb="2">
      <t>イチ</t>
    </rPh>
    <rPh sb="2" eb="3">
      <t>ザイ</t>
    </rPh>
    <rPh sb="7" eb="8">
      <t>サト</t>
    </rPh>
    <rPh sb="8" eb="10">
      <t>シラカミ</t>
    </rPh>
    <rPh sb="10" eb="12">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</si>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</sst>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C368-4978-9E48-A6A732E5C7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175448</c:v>
                </c:pt>
                <c:pt idx="1">
                  <c:v>420133</c:v>
                </c:pt>
                <c:pt idx="2">
                  <c:v>261907</c:v>
                </c:pt>
                <c:pt idx="3">
                  <c:v>323114</c:v>
                </c:pt>
                <c:pt idx="4">
                  <c:v>301907</c:v>
                </c:pt>
              </c:numCache>
            </c:numRef>
          </c:val>
          <c:smooth val="0"/>
          <c:extLst>
            <c:ext xmlns:c16="http://schemas.microsoft.com/office/drawing/2014/chart" uri="{C3380CC4-5D6E-409C-BE32-E72D297353CC}">
              <c16:uniqueId val="{00000001-C368-4978-9E48-A6A732E5C7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6.65</c:v>
                </c:pt>
                <c:pt idx="1">
                  <c:v>9.0399999999999991</c:v>
                </c:pt>
                <c:pt idx="2">
                  <c:v>5.62</c:v>
                </c:pt>
                <c:pt idx="3">
                  <c:v>5.56</c:v>
                </c:pt>
                <c:pt idx="4">
                  <c:v>6.94</c:v>
                </c:pt>
              </c:numCache>
            </c:numRef>
          </c:val>
          <c:extLst>
            <c:ext xmlns:c16="http://schemas.microsoft.com/office/drawing/2014/chart" uri="{C3380CC4-5D6E-409C-BE32-E72D297353CC}">
              <c16:uniqueId val="{00000000-44A7-4DD1-A920-07016A4EDA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96.08</c:v>
                </c:pt>
                <c:pt idx="1">
                  <c:v>77.930000000000007</c:v>
                </c:pt>
                <c:pt idx="2">
                  <c:v>80.540000000000006</c:v>
                </c:pt>
                <c:pt idx="3">
                  <c:v>85</c:v>
                </c:pt>
                <c:pt idx="4">
                  <c:v>86.45</c:v>
                </c:pt>
              </c:numCache>
            </c:numRef>
          </c:val>
          <c:extLst>
            <c:ext xmlns:c16="http://schemas.microsoft.com/office/drawing/2014/chart" uri="{C3380CC4-5D6E-409C-BE32-E72D297353CC}">
              <c16:uniqueId val="{00000001-44A7-4DD1-A920-07016A4EDA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-16.11</c:v>
                </c:pt>
                <c:pt idx="1">
                  <c:v>-12.85</c:v>
                </c:pt>
                <c:pt idx="2">
                  <c:v>23.2</c:v>
                </c:pt>
                <c:pt idx="3">
                  <c:v>2.06</c:v>
                </c:pt>
                <c:pt idx="4">
                  <c:v>-0.92</c:v>
                </c:pt>
              </c:numCache>
            </c:numRef>
          </c:val>
          <c:smooth val="0"/>
          <c:extLst>
            <c:ext xmlns:c16="http://schemas.microsoft.com/office/drawing/2014/chart" uri="{C3380CC4-5D6E-409C-BE32-E72D297353CC}">
              <c16:uniqueId val="{00000002-44A7-4DD1-A920-07016A4EDA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F2-4251-94CD-1005C0C3CE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F2-4251-94CD-1005C0C3CE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F2-4251-94CD-1005C0C3CE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F2-4251-94CD-1005C0C3CE85}"/>
            </c:ext>
          </c:extLst>
        </c:ser>
        <c:ser>
          <c:idx val="4"/>
          <c:order val="4"/>
          <c:tx>
            <c:strRef>
              <c:f>データシート!$A$31</c:f>
              <c:strCache>
                <c:ptCount val="1"/>
                <c:pt idx="0">
                  <c:v>西目屋村国民健康保険事業特別会計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0.17</c:v>
                </c:pt>
                <c:pt idx="4">
                  <c:v>#N/A</c:v>
                </c:pt>
                <c:pt idx="5">
                  <c:v>0.05</c:v>
                </c:pt>
                <c:pt idx="6">
                  <c:v>#N/A</c:v>
                </c:pt>
                <c:pt idx="7">
                  <c:v>0.17</c:v>
                </c:pt>
                <c:pt idx="8">
                  <c:v>#N/A</c:v>
                </c:pt>
                <c:pt idx="9">
                  <c:v>0.04</c:v>
                </c:pt>
              </c:numCache>
            </c:numRef>
          </c:val>
          <c:extLst>
            <c:ext xmlns:c16="http://schemas.microsoft.com/office/drawing/2014/chart" uri="{C3380CC4-5D6E-409C-BE32-E72D297353CC}">
              <c16:uniqueId val="{00000004-40F2-4251-94CD-1005C0C3CE85}"/>
            </c:ext>
          </c:extLst>
        </c:ser>
        <c:ser>
          <c:idx val="5"/>
          <c:order val="5"/>
          <c:tx>
            <c:strRef>
              <c:f>データシート!$A$32</c:f>
              <c:strCache>
                <c:ptCount val="1"/>
                <c:pt idx="0">
                  <c:v>西目屋村後期高齢者医療特別会計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0.02</c:v>
                </c:pt>
                <c:pt idx="4">
                  <c:v>#N/A</c:v>
                </c:pt>
                <c:pt idx="5">
                  <c:v>7.0000000000000007E-2</c:v>
                </c:pt>
                <c:pt idx="6">
                  <c:v>#N/A</c:v>
                </c:pt>
                <c:pt idx="7">
                  <c:v>0.03</c:v>
                </c:pt>
                <c:pt idx="8">
                  <c:v>#N/A</c:v>
                </c:pt>
                <c:pt idx="9">
                  <c:v>7.0000000000000007E-2</c:v>
                </c:pt>
              </c:numCache>
            </c:numRef>
          </c:val>
          <c:extLst>
            <c:ext xmlns:c16="http://schemas.microsoft.com/office/drawing/2014/chart" uri="{C3380CC4-5D6E-409C-BE32-E72D297353CC}">
              <c16:uniqueId val="{00000005-40F2-4251-94CD-1005C0C3CE85}"/>
            </c:ext>
          </c:extLst>
        </c:ser>
        <c:ser>
          <c:idx val="6"/>
          <c:order val="6"/>
          <c:tx>
            <c:strRef>
              <c:f>データシート!$A$33</c:f>
              <c:strCache>
                <c:ptCount val="1"/>
                <c:pt idx="0">
                  <c:v>西目屋村介護保険特別会計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0.2</c:v>
                </c:pt>
                <c:pt idx="4">
                  <c:v>#N/A</c:v>
                </c:pt>
                <c:pt idx="5">
                  <c:v>0.17</c:v>
                </c:pt>
                <c:pt idx="6">
                  <c:v>#N/A</c:v>
                </c:pt>
                <c:pt idx="7">
                  <c:v>0.17</c:v>
                </c:pt>
                <c:pt idx="8">
                  <c:v>#N/A</c:v>
                </c:pt>
                <c:pt idx="9">
                  <c:v>0.17</c:v>
                </c:pt>
              </c:numCache>
            </c:numRef>
          </c:val>
          <c:extLst>
            <c:ext xmlns:c16="http://schemas.microsoft.com/office/drawing/2014/chart" uri="{C3380CC4-5D6E-409C-BE32-E72D297353CC}">
              <c16:uniqueId val="{00000006-40F2-4251-94CD-1005C0C3CE85}"/>
            </c:ext>
          </c:extLst>
        </c:ser>
        <c:ser>
          <c:idx val="7"/>
          <c:order val="7"/>
          <c:tx>
            <c:strRef>
              <c:f>データシート!$A$34</c:f>
              <c:strCache>
                <c:ptCount val="1"/>
                <c:pt idx="0">
                  <c:v>西目屋村簡易水道事業特別会計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0.26</c:v>
                </c:pt>
                <c:pt idx="2">
                  <c:v>#N/A</c:v>
                </c:pt>
                <c:pt idx="3">
                  <c:v>0.09</c:v>
                </c:pt>
                <c:pt idx="4">
                  <c:v>#N/A</c:v>
                </c:pt>
                <c:pt idx="5">
                  <c:v>0.1</c:v>
                </c:pt>
                <c:pt idx="6">
                  <c:v>#N/A</c:v>
                </c:pt>
                <c:pt idx="7">
                  <c:v>0.09</c:v>
                </c:pt>
                <c:pt idx="8">
                  <c:v>#N/A</c:v>
                </c:pt>
                <c:pt idx="9">
                  <c:v>1.29</c:v>
                </c:pt>
              </c:numCache>
            </c:numRef>
          </c:val>
          <c:extLst>
            <c:ext xmlns:c16="http://schemas.microsoft.com/office/drawing/2014/chart" uri="{C3380CC4-5D6E-409C-BE32-E72D297353CC}">
              <c16:uniqueId val="{00000007-40F2-4251-94CD-1005C0C3CE85}"/>
            </c:ext>
          </c:extLst>
        </c:ser>
        <c:ser>
          <c:idx val="8"/>
          <c:order val="8"/>
          <c:tx>
            <c:strRef>
              <c:f>データシート!$A$35</c:f>
              <c:strCache>
                <c:ptCount val="1"/>
                <c:pt idx="0">
                  <c:v>西目屋村農業集落排水事業特別会計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0.14000000000000001</c:v>
                </c:pt>
                <c:pt idx="2">
                  <c:v>#N/A</c:v>
                </c:pt>
                <c:pt idx="3">
                  <c:v>0.08</c:v>
                </c:pt>
                <c:pt idx="4">
                  <c:v>#N/A</c:v>
                </c:pt>
                <c:pt idx="5">
                  <c:v>0.08</c:v>
                </c:pt>
                <c:pt idx="6">
                  <c:v>#N/A</c:v>
                </c:pt>
                <c:pt idx="7">
                  <c:v>0.06</c:v>
                </c:pt>
                <c:pt idx="8">
                  <c:v>#N/A</c:v>
                </c:pt>
                <c:pt idx="9">
                  <c:v>1.5</c:v>
                </c:pt>
              </c:numCache>
            </c:numRef>
          </c:val>
          <c:extLst>
            <c:ext xmlns:c16="http://schemas.microsoft.com/office/drawing/2014/chart" uri="{C3380CC4-5D6E-409C-BE32-E72D297353CC}">
              <c16:uniqueId val="{00000008-40F2-4251-94CD-1005C0C3CE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6.64</c:v>
                </c:pt>
                <c:pt idx="2">
                  <c:v>#N/A</c:v>
                </c:pt>
                <c:pt idx="3">
                  <c:v>9.0299999999999994</c:v>
                </c:pt>
                <c:pt idx="4">
                  <c:v>#N/A</c:v>
                </c:pt>
                <c:pt idx="5">
                  <c:v>5.62</c:v>
                </c:pt>
                <c:pt idx="6">
                  <c:v>#N/A</c:v>
                </c:pt>
                <c:pt idx="7">
                  <c:v>5.55</c:v>
                </c:pt>
                <c:pt idx="8">
                  <c:v>#N/A</c:v>
                </c:pt>
                <c:pt idx="9">
                  <c:v>6.93</c:v>
                </c:pt>
              </c:numCache>
            </c:numRef>
          </c:val>
          <c:extLst>
            <c:ext xmlns:c16="http://schemas.microsoft.com/office/drawing/2014/chart" uri="{C3380CC4-5D6E-409C-BE32-E72D297353CC}">
              <c16:uniqueId val="{00000009-40F2-4251-94CD-1005C0C3CE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193</c:v>
                </c:pt>
                <c:pt idx="5">
                  <c:v>222</c:v>
                </c:pt>
                <c:pt idx="8">
                  <c:v>224</c:v>
                </c:pt>
                <c:pt idx="11">
                  <c:v>258</c:v>
                </c:pt>
                <c:pt idx="14">
                  <c:v>246</c:v>
                </c:pt>
              </c:numCache>
            </c:numRef>
          </c:val>
          <c:extLst>
            <c:ext xmlns:c16="http://schemas.microsoft.com/office/drawing/2014/chart" uri="{C3380CC4-5D6E-409C-BE32-E72D297353CC}">
              <c16:uniqueId val="{00000000-45CE-4781-8E96-1DB649228A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CE-4781-8E96-1DB649228A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2-45CE-4781-8E96-1DB649228A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3</c:v>
                </c:pt>
                <c:pt idx="12">
                  <c:v>3</c:v>
                </c:pt>
              </c:numCache>
            </c:numRef>
          </c:val>
          <c:extLst>
            <c:ext xmlns:c16="http://schemas.microsoft.com/office/drawing/2014/chart" uri="{C3380CC4-5D6E-409C-BE32-E72D297353CC}">
              <c16:uniqueId val="{00000003-45CE-4781-8E96-1DB649228A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c:v>
                </c:pt>
                <c:pt idx="3">
                  <c:v>122</c:v>
                </c:pt>
                <c:pt idx="6">
                  <c:v>112</c:v>
                </c:pt>
                <c:pt idx="9">
                  <c:v>123</c:v>
                </c:pt>
                <c:pt idx="12">
                  <c:v>116</c:v>
                </c:pt>
              </c:numCache>
            </c:numRef>
          </c:val>
          <c:extLst>
            <c:ext xmlns:c16="http://schemas.microsoft.com/office/drawing/2014/chart" uri="{C3380CC4-5D6E-409C-BE32-E72D297353CC}">
              <c16:uniqueId val="{00000004-45CE-4781-8E96-1DB649228A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CE-4781-8E96-1DB649228A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CE-4781-8E96-1DB649228A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c:v>
                </c:pt>
                <c:pt idx="3">
                  <c:v>191</c:v>
                </c:pt>
                <c:pt idx="6">
                  <c:v>221</c:v>
                </c:pt>
                <c:pt idx="9">
                  <c:v>224</c:v>
                </c:pt>
                <c:pt idx="12">
                  <c:v>207</c:v>
                </c:pt>
              </c:numCache>
            </c:numRef>
          </c:val>
          <c:extLst>
            <c:ext xmlns:c16="http://schemas.microsoft.com/office/drawing/2014/chart" uri="{C3380CC4-5D6E-409C-BE32-E72D297353CC}">
              <c16:uniqueId val="{00000007-45CE-4781-8E96-1DB649228A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c:v>
                </c:pt>
                <c:pt idx="2">
                  <c:v>#N/A</c:v>
                </c:pt>
                <c:pt idx="3">
                  <c:v>#N/A</c:v>
                </c:pt>
                <c:pt idx="4">
                  <c:v>113</c:v>
                </c:pt>
                <c:pt idx="5">
                  <c:v>#N/A</c:v>
                </c:pt>
                <c:pt idx="6">
                  <c:v>#N/A</c:v>
                </c:pt>
                <c:pt idx="7">
                  <c:v>131</c:v>
                </c:pt>
                <c:pt idx="8">
                  <c:v>#N/A</c:v>
                </c:pt>
                <c:pt idx="9">
                  <c:v>#N/A</c:v>
                </c:pt>
                <c:pt idx="10">
                  <c:v>113</c:v>
                </c:pt>
                <c:pt idx="11">
                  <c:v>#N/A</c:v>
                </c:pt>
                <c:pt idx="12">
                  <c:v>#N/A</c:v>
                </c:pt>
                <c:pt idx="13">
                  <c:v>101</c:v>
                </c:pt>
                <c:pt idx="14">
                  <c:v>#N/A</c:v>
                </c:pt>
              </c:numCache>
            </c:numRef>
          </c:val>
          <c:smooth val="0"/>
          <c:extLst>
            <c:ext xmlns:c16="http://schemas.microsoft.com/office/drawing/2014/chart" uri="{C3380CC4-5D6E-409C-BE32-E72D297353CC}">
              <c16:uniqueId val="{00000008-45CE-4781-8E96-1DB649228A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2232</c:v>
                </c:pt>
                <c:pt idx="5">
                  <c:v>2148</c:v>
                </c:pt>
                <c:pt idx="8">
                  <c:v>1900</c:v>
                </c:pt>
                <c:pt idx="11">
                  <c:v>2000</c:v>
                </c:pt>
                <c:pt idx="14">
                  <c:v>1977</c:v>
                </c:pt>
              </c:numCache>
            </c:numRef>
          </c:val>
          <c:extLst>
            <c:ext xmlns:c16="http://schemas.microsoft.com/office/drawing/2014/chart" uri="{C3380CC4-5D6E-409C-BE32-E72D297353CC}">
              <c16:uniqueId val="{00000000-3612-47FC-A44F-A02C41E80F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32</c:v>
                </c:pt>
                <c:pt idx="8">
                  <c:v>27</c:v>
                </c:pt>
                <c:pt idx="11">
                  <c:v>35</c:v>
                </c:pt>
                <c:pt idx="14">
                  <c:v>28</c:v>
                </c:pt>
              </c:numCache>
            </c:numRef>
          </c:val>
          <c:extLst>
            <c:ext xmlns:c16="http://schemas.microsoft.com/office/drawing/2014/chart" uri="{C3380CC4-5D6E-409C-BE32-E72D297353CC}">
              <c16:uniqueId val="{00000001-3612-47FC-A44F-A02C41E80F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1454</c:v>
                </c:pt>
                <c:pt idx="5">
                  <c:v>1107</c:v>
                </c:pt>
                <c:pt idx="8">
                  <c:v>1247</c:v>
                </c:pt>
                <c:pt idx="11">
                  <c:v>1380</c:v>
                </c:pt>
                <c:pt idx="14">
                  <c:v>1446</c:v>
                </c:pt>
              </c:numCache>
            </c:numRef>
          </c:val>
          <c:extLst>
            <c:ext xmlns:c16="http://schemas.microsoft.com/office/drawing/2014/chart" uri="{C3380CC4-5D6E-409C-BE32-E72D297353CC}">
              <c16:uniqueId val="{00000002-3612-47FC-A44F-A02C41E80F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12-47FC-A44F-A02C41E80F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12-47FC-A44F-A02C41E80F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12-47FC-A44F-A02C41E80F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c:v>
                </c:pt>
                <c:pt idx="3">
                  <c:v>91</c:v>
                </c:pt>
                <c:pt idx="6">
                  <c:v>118</c:v>
                </c:pt>
                <c:pt idx="9">
                  <c:v>116</c:v>
                </c:pt>
                <c:pt idx="12">
                  <c:v>125</c:v>
                </c:pt>
              </c:numCache>
            </c:numRef>
          </c:val>
          <c:extLst>
            <c:ext xmlns:c16="http://schemas.microsoft.com/office/drawing/2014/chart" uri="{C3380CC4-5D6E-409C-BE32-E72D297353CC}">
              <c16:uniqueId val="{00000006-3612-47FC-A44F-A02C41E80F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c:v>
                </c:pt>
                <c:pt idx="3">
                  <c:v>31</c:v>
                </c:pt>
                <c:pt idx="6">
                  <c:v>32</c:v>
                </c:pt>
                <c:pt idx="9">
                  <c:v>29</c:v>
                </c:pt>
                <c:pt idx="12">
                  <c:v>26</c:v>
                </c:pt>
              </c:numCache>
            </c:numRef>
          </c:val>
          <c:extLst>
            <c:ext xmlns:c16="http://schemas.microsoft.com/office/drawing/2014/chart" uri="{C3380CC4-5D6E-409C-BE32-E72D297353CC}">
              <c16:uniqueId val="{00000007-3612-47FC-A44F-A02C41E80F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1355</c:v>
                </c:pt>
                <c:pt idx="3">
                  <c:v>1242</c:v>
                </c:pt>
                <c:pt idx="6">
                  <c:v>1147</c:v>
                </c:pt>
                <c:pt idx="9">
                  <c:v>1064</c:v>
                </c:pt>
                <c:pt idx="12">
                  <c:v>981</c:v>
                </c:pt>
              </c:numCache>
            </c:numRef>
          </c:val>
          <c:extLst>
            <c:ext xmlns:c16="http://schemas.microsoft.com/office/drawing/2014/chart" uri="{C3380CC4-5D6E-409C-BE32-E72D297353CC}">
              <c16:uniqueId val="{00000008-3612-47FC-A44F-A02C41E80F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c:v>
                </c:pt>
                <c:pt idx="3">
                  <c:v>21</c:v>
                </c:pt>
                <c:pt idx="6">
                  <c:v>21</c:v>
                </c:pt>
                <c:pt idx="9">
                  <c:v>83</c:v>
                </c:pt>
                <c:pt idx="12">
                  <c:v>63</c:v>
                </c:pt>
              </c:numCache>
            </c:numRef>
          </c:val>
          <c:extLst>
            <c:ext xmlns:c16="http://schemas.microsoft.com/office/drawing/2014/chart" uri="{C3380CC4-5D6E-409C-BE32-E72D297353CC}">
              <c16:uniqueId val="{00000009-3612-47FC-A44F-A02C41E80F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2239</c:v>
                </c:pt>
                <c:pt idx="3">
                  <c:v>2355</c:v>
                </c:pt>
                <c:pt idx="6">
                  <c:v>2088</c:v>
                </c:pt>
                <c:pt idx="9">
                  <c:v>2154</c:v>
                </c:pt>
                <c:pt idx="12">
                  <c:v>2210</c:v>
                </c:pt>
              </c:numCache>
            </c:numRef>
          </c:val>
          <c:extLst>
            <c:ext xmlns:c16="http://schemas.microsoft.com/office/drawing/2014/chart" uri="{C3380CC4-5D6E-409C-BE32-E72D297353CC}">
              <c16:uniqueId val="{0000000A-3612-47FC-A44F-A02C41E80F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c:v>
                </c:pt>
                <c:pt idx="2">
                  <c:v>#N/A</c:v>
                </c:pt>
                <c:pt idx="3">
                  <c:v>#N/A</c:v>
                </c:pt>
                <c:pt idx="4">
                  <c:v>454</c:v>
                </c:pt>
                <c:pt idx="5">
                  <c:v>#N/A</c:v>
                </c:pt>
                <c:pt idx="6">
                  <c:v>#N/A</c:v>
                </c:pt>
                <c:pt idx="7">
                  <c:v>233</c:v>
                </c:pt>
                <c:pt idx="8">
                  <c:v>#N/A</c:v>
                </c:pt>
                <c:pt idx="9">
                  <c:v>#N/A</c:v>
                </c:pt>
                <c:pt idx="10">
                  <c:v>31</c:v>
                </c:pt>
                <c:pt idx="11">
                  <c:v>#N/A</c:v>
                </c:pt>
                <c:pt idx="12">
                  <c:v>#N/A</c:v>
                </c:pt>
                <c:pt idx="13">
                  <c:v>0</c:v>
                </c:pt>
                <c:pt idx="14">
                  <c:v>#N/A</c:v>
                </c:pt>
              </c:numCache>
            </c:numRef>
          </c:val>
          <c:smooth val="0"/>
          <c:extLst>
            <c:ext xmlns:c16="http://schemas.microsoft.com/office/drawing/2014/chart" uri="{C3380CC4-5D6E-409C-BE32-E72D297353CC}">
              <c16:uniqueId val="{0000000B-3612-47FC-A44F-A02C41E80F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1091</c:v>
                </c:pt>
                <c:pt idx="1">
                  <c:v>1160</c:v>
                </c:pt>
                <c:pt idx="2">
                  <c:v>1169</c:v>
                </c:pt>
              </c:numCache>
            </c:numRef>
          </c:val>
          <c:extLst>
            <c:ext xmlns:c16="http://schemas.microsoft.com/office/drawing/2014/chart" uri="{C3380CC4-5D6E-409C-BE32-E72D297353CC}">
              <c16:uniqueId val="{00000000-9F83-4548-8E52-9F202E0C4F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c:v>
                </c:pt>
                <c:pt idx="1">
                  <c:v>132</c:v>
                </c:pt>
                <c:pt idx="2">
                  <c:v>162</c:v>
                </c:pt>
              </c:numCache>
            </c:numRef>
          </c:val>
          <c:extLst>
            <c:ext xmlns:c16="http://schemas.microsoft.com/office/drawing/2014/chart" uri="{C3380CC4-5D6E-409C-BE32-E72D297353CC}">
              <c16:uniqueId val="{00000001-9F83-4548-8E52-9F202E0C4F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c:v>
                </c:pt>
                <c:pt idx="1">
                  <c:v>88</c:v>
                </c:pt>
                <c:pt idx="2">
                  <c:v>114</c:v>
                </c:pt>
              </c:numCache>
            </c:numRef>
          </c:val>
          <c:extLst>
            <c:ext xmlns:c16="http://schemas.microsoft.com/office/drawing/2014/chart" uri="{C3380CC4-5D6E-409C-BE32-E72D297353CC}">
              <c16:uniqueId val="{00000002-9F83-4548-8E52-9F202E0C4F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津軽ダム建設に伴う水没者の村外移転による人口の減少や高齢化の進展</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40.2%)</a:t>
          </a:r>
          <a:r>
            <a:rPr kumimoji="1" lang="ja-JP" altLang="ja-JP" sz="1100">
              <a:solidFill>
                <a:schemeClr val="dk1"/>
              </a:solidFill>
              <a:effectLst/>
              <a:latin typeface="+mn-lt"/>
              <a:ea typeface="+mn-ea"/>
              <a:cs typeface="+mn-cs"/>
            </a:rPr>
            <a:t>に加え、主要産業がないこと等により、財政基盤が弱く、類似団体平均を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分子となる経常経費充当一般財源等は、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元より導入した第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セクターへの指定管理料制度が引き続き大きなウエイトを占め、前年度より</a:t>
          </a:r>
          <a:r>
            <a:rPr kumimoji="1" lang="en-US" altLang="ja-JP" sz="1100">
              <a:solidFill>
                <a:schemeClr val="dk1"/>
              </a:solidFill>
              <a:effectLst/>
              <a:latin typeface="+mn-lt"/>
              <a:ea typeface="+mn-ea"/>
              <a:cs typeface="+mn-cs"/>
            </a:rPr>
            <a:t>31,404</a:t>
          </a:r>
          <a:r>
            <a:rPr kumimoji="1" lang="ja-JP" altLang="en-US" sz="1100">
              <a:solidFill>
                <a:schemeClr val="dk1"/>
              </a:solidFill>
              <a:effectLst/>
              <a:latin typeface="+mn-lt"/>
              <a:ea typeface="+mn-ea"/>
              <a:cs typeface="+mn-cs"/>
            </a:rPr>
            <a:t>千円増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1,179,124</a:t>
          </a:r>
          <a:r>
            <a:rPr kumimoji="1" lang="ja-JP" altLang="ja-JP" sz="1100">
              <a:solidFill>
                <a:schemeClr val="dk1"/>
              </a:solidFill>
              <a:effectLst/>
              <a:latin typeface="+mn-lt"/>
              <a:ea typeface="+mn-ea"/>
              <a:cs typeface="+mn-cs"/>
            </a:rPr>
            <a:t>千円となったことから、</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年度の経常収支比率は前年度比</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増え、</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依然として根本的な財政の硬直化が解消していないことから、</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年度より取り組んでいる行財政改革により、義務的経費の削減に努める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43802"/>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438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161502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63910"/>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161502</xdr:rowOff>
    </xdr:from>
    <xdr:to>
      <xdr:col>11</xdr:col>
      <xdr:colOff>31750</xdr:colOff>
      <xdr:row>67</xdr:row>
      <xdr:rowOff>108162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0575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110702</xdr:rowOff>
    </xdr:from>
    <xdr:to>
      <xdr:col>11</xdr:col>
      <xdr:colOff>82550</xdr:colOff>
      <xdr:row>66</xdr:row>
      <xdr:rowOff>40852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25629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57362</xdr:rowOff>
    </xdr:from>
    <xdr:to>
      <xdr:col>7</xdr:col>
      <xdr:colOff>31750</xdr:colOff>
      <xdr:row>67</xdr:row>
      <xdr:rowOff>158962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143739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人口が少ないことから、人口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人当たりの経費が高くなる傾向になる。今後も定員管理・給与の適正化及び経費の合理化に努める。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58499</xdr:rowOff>
    </xdr:from>
    <xdr:to>
      <xdr:col>23</xdr:col>
      <xdr:colOff>133350</xdr:colOff>
      <xdr:row>83</xdr:row>
      <xdr:rowOff>60889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88849"/>
          <a:ext cx="8382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38816</xdr:rowOff>
    </xdr:from>
    <xdr:to>
      <xdr:col>19</xdr:col>
      <xdr:colOff>133350</xdr:colOff>
      <xdr:row>83</xdr:row>
      <xdr:rowOff>60889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9166"/>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38816</xdr:rowOff>
    </xdr:from>
    <xdr:to>
      <xdr:col>15</xdr:col>
      <xdr:colOff>82550</xdr:colOff>
      <xdr:row>83</xdr:row>
      <xdr:rowOff>60158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69166"/>
          <a:ext cx="8890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25735</xdr:rowOff>
    </xdr:from>
    <xdr:to>
      <xdr:col>11</xdr:col>
      <xdr:colOff>31750</xdr:colOff>
      <xdr:row>83</xdr:row>
      <xdr:rowOff>60158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56085"/>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7699</xdr:rowOff>
    </xdr:from>
    <xdr:to>
      <xdr:col>23</xdr:col>
      <xdr:colOff>184150</xdr:colOff>
      <xdr:row>83</xdr:row>
      <xdr:rowOff>109299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151226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10089</xdr:rowOff>
    </xdr:from>
    <xdr:to>
      <xdr:col>19</xdr:col>
      <xdr:colOff>184150</xdr:colOff>
      <xdr:row>83</xdr:row>
      <xdr:rowOff>111689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96466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159466</xdr:rowOff>
    </xdr:from>
    <xdr:to>
      <xdr:col>15</xdr:col>
      <xdr:colOff>133350</xdr:colOff>
      <xdr:row>83</xdr:row>
      <xdr:rowOff>89616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74393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0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9358</xdr:rowOff>
    </xdr:from>
    <xdr:to>
      <xdr:col>11</xdr:col>
      <xdr:colOff>82550</xdr:colOff>
      <xdr:row>83</xdr:row>
      <xdr:rowOff>110958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95735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146385</xdr:rowOff>
    </xdr:from>
    <xdr:to>
      <xdr:col>7</xdr:col>
      <xdr:colOff>31750</xdr:colOff>
      <xdr:row>83</xdr:row>
      <xdr:rowOff>76535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61312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国との比較では</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ポイント、類似団体との比較でも</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ポイント下回っているが、今後も給与の適正化に努める。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160973</xdr:rowOff>
    </xdr:from>
    <xdr:to>
      <xdr:col>81</xdr:col>
      <xdr:colOff>44450</xdr:colOff>
      <xdr:row>85</xdr:row>
      <xdr:rowOff>86043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6277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86043</xdr:rowOff>
    </xdr:from>
    <xdr:to>
      <xdr:col>77</xdr:col>
      <xdr:colOff>44450</xdr:colOff>
      <xdr:row>85</xdr:row>
      <xdr:rowOff>158432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5929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158432</xdr:rowOff>
    </xdr:from>
    <xdr:to>
      <xdr:col>72</xdr:col>
      <xdr:colOff>203200</xdr:colOff>
      <xdr:row>86</xdr:row>
      <xdr:rowOff>35243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316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35243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497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110173</xdr:rowOff>
    </xdr:from>
    <xdr:to>
      <xdr:col>81</xdr:col>
      <xdr:colOff>95250</xdr:colOff>
      <xdr:row>85</xdr:row>
      <xdr:rowOff>40323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126700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35243</xdr:rowOff>
    </xdr:from>
    <xdr:to>
      <xdr:col>77</xdr:col>
      <xdr:colOff>95250</xdr:colOff>
      <xdr:row>85</xdr:row>
      <xdr:rowOff>136843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147020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7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155893</xdr:rowOff>
    </xdr:from>
    <xdr:to>
      <xdr:col>68</xdr:col>
      <xdr:colOff>203200</xdr:colOff>
      <xdr:row>86</xdr:row>
      <xdr:rowOff>86043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96220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人口が少ない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県内最小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ことから、人口千人当たりの職員数が多くなる傾向にある。類似団体との比較では</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人多い結果となっている。人口は少ないものの、仕事の種類は同じであることから、住民サービスの維持向上も考慮しながら、平成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月に策定した「西目屋村定員適正化計画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」に基づき計画期間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人削減を目標とする。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151479</xdr:rowOff>
    </xdr:from>
    <xdr:to>
      <xdr:col>81</xdr:col>
      <xdr:colOff>44450</xdr:colOff>
      <xdr:row>60</xdr:row>
      <xdr:rowOff>155099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3847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155099</xdr:rowOff>
    </xdr:from>
    <xdr:to>
      <xdr:col>77</xdr:col>
      <xdr:colOff>44450</xdr:colOff>
      <xdr:row>61</xdr:row>
      <xdr:rowOff>11097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42099"/>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165354</xdr:rowOff>
    </xdr:from>
    <xdr:to>
      <xdr:col>72</xdr:col>
      <xdr:colOff>203200</xdr:colOff>
      <xdr:row>61</xdr:row>
      <xdr:rowOff>11097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2354"/>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165354</xdr:rowOff>
    </xdr:from>
    <xdr:to>
      <xdr:col>68</xdr:col>
      <xdr:colOff>152400</xdr:colOff>
      <xdr:row>60</xdr:row>
      <xdr:rowOff>167163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52354"/>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100679</xdr:rowOff>
    </xdr:from>
    <xdr:to>
      <xdr:col>81</xdr:col>
      <xdr:colOff>95250</xdr:colOff>
      <xdr:row>61</xdr:row>
      <xdr:rowOff>30829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72756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104299</xdr:rowOff>
    </xdr:from>
    <xdr:to>
      <xdr:col>77</xdr:col>
      <xdr:colOff>95250</xdr:colOff>
      <xdr:row>61</xdr:row>
      <xdr:rowOff>34449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19226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131747</xdr:rowOff>
    </xdr:from>
    <xdr:to>
      <xdr:col>73</xdr:col>
      <xdr:colOff>44450</xdr:colOff>
      <xdr:row>61</xdr:row>
      <xdr:rowOff>61897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46674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114554</xdr:rowOff>
    </xdr:from>
    <xdr:to>
      <xdr:col>68</xdr:col>
      <xdr:colOff>203200</xdr:colOff>
      <xdr:row>61</xdr:row>
      <xdr:rowOff>44704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29481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116363</xdr:rowOff>
    </xdr:from>
    <xdr:to>
      <xdr:col>64</xdr:col>
      <xdr:colOff>152400</xdr:colOff>
      <xdr:row>61</xdr:row>
      <xdr:rowOff>46513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31290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8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分子となる地方債の元利償還金は前年度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16,309</a:t>
          </a:r>
          <a:r>
            <a:rPr kumimoji="1" lang="ja-JP" altLang="en-US" sz="1100">
              <a:solidFill>
                <a:schemeClr val="dk1"/>
              </a:solidFill>
              <a:effectLst/>
              <a:latin typeface="+mn-lt"/>
              <a:ea typeface="+mn-ea"/>
              <a:cs typeface="+mn-cs"/>
            </a:rPr>
            <a:t>千円の減となったため、</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ポイント下降した。類似団体との比較では、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ポイント上回っていることから引き続き公債費の適正化に努める。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95250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032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135467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43</xdr:row>
      <xdr:rowOff>167640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充当可能基金の増により、将来負担比率は算出されなかった。今後も事業実施の適正化を図り、財政の健全化に努める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116538</xdr:rowOff>
    </xdr:from>
    <xdr:to>
      <xdr:col>77</xdr:col>
      <xdr:colOff>44450</xdr:colOff>
      <xdr:row>14</xdr:row>
      <xdr:rowOff>147320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345388"/>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147320</xdr:rowOff>
    </xdr:from>
    <xdr:to>
      <xdr:col>72</xdr:col>
      <xdr:colOff>203200</xdr:colOff>
      <xdr:row>16</xdr:row>
      <xdr:rowOff>88235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47620"/>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123432</xdr:rowOff>
    </xdr:from>
    <xdr:to>
      <xdr:col>68</xdr:col>
      <xdr:colOff>152400</xdr:colOff>
      <xdr:row>16</xdr:row>
      <xdr:rowOff>88235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352282"/>
          <a:ext cx="889000" cy="4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65738</xdr:rowOff>
    </xdr:from>
    <xdr:to>
      <xdr:col>77</xdr:col>
      <xdr:colOff>95250</xdr:colOff>
      <xdr:row>13</xdr:row>
      <xdr:rowOff>167338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152115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8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11447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37435</xdr:rowOff>
    </xdr:from>
    <xdr:to>
      <xdr:col>68</xdr:col>
      <xdr:colOff>203200</xdr:colOff>
      <xdr:row>16</xdr:row>
      <xdr:rowOff>139035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123812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72632</xdr:rowOff>
    </xdr:from>
    <xdr:to>
      <xdr:col>64</xdr:col>
      <xdr:colOff>152400</xdr:colOff>
      <xdr:row>14</xdr:row>
      <xdr:rowOff>2782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159009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8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ポイント下回った。退職者の不補充等の効果が現われてきており、引き続き人件費の抑制に努める。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83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元年度より導入した第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セクター管理施設への指定管理料制度の導入及び水陸バス運行に係る運行委託料が大きなウエイトを占め、前年度比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となった。類似団体との比較では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ポイント上回っているため、今後とも行財政改革の実施により縮減に努める。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18</xdr:row>
      <xdr:rowOff>44704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13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80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19</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719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看板政策の一つとして、子ども医療費や保育料の完全無料化等子育て支援対策の充実を図ってきたことから、常に類似団体を上回ってきたが、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からは国の政策により村単独の部分が減少したこと、子どもの数が減少してきていることから減少傾向にあり、類似団体との比較では縮まってきている。少子化対策は喫緊の課題であることから、予算の選択と集中を進め、財源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その他にカウントされる維持補修費及び繰出金を合わせた決算額等は、前年度よりも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ポイント上回っており、</a:t>
          </a:r>
          <a:r>
            <a:rPr kumimoji="1" lang="ja-JP" altLang="en-US" sz="1100">
              <a:solidFill>
                <a:schemeClr val="dk1"/>
              </a:solidFill>
              <a:effectLst/>
              <a:latin typeface="+mn-lt"/>
              <a:ea typeface="+mn-ea"/>
              <a:cs typeface="+mn-cs"/>
            </a:rPr>
            <a:t>介護保険特別会計、</a:t>
          </a:r>
          <a:r>
            <a:rPr kumimoji="1" lang="ja-JP" altLang="ja-JP" sz="1100">
              <a:solidFill>
                <a:schemeClr val="dk1"/>
              </a:solidFill>
              <a:effectLst/>
              <a:latin typeface="+mn-lt"/>
              <a:ea typeface="+mn-ea"/>
              <a:cs typeface="+mn-cs"/>
            </a:rPr>
            <a:t>簡易水道事業及び農業集落排水事業特別会計に対する繰出金が大部分を占める状況にあることから、</a:t>
          </a:r>
          <a:r>
            <a:rPr kumimoji="1" lang="ja-JP" altLang="en-US" sz="1100">
              <a:solidFill>
                <a:schemeClr val="dk1"/>
              </a:solidFill>
              <a:effectLst/>
              <a:latin typeface="+mn-lt"/>
              <a:ea typeface="+mn-ea"/>
              <a:cs typeface="+mn-cs"/>
            </a:rPr>
            <a:t>介護予防の推進等や</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年度を最後に行っていない上下水道の料金改定も視野に、繰出金の抑制に努める。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161290</xdr:rowOff>
    </xdr:from>
    <xdr:to>
      <xdr:col>82</xdr:col>
      <xdr:colOff>107950</xdr:colOff>
      <xdr:row>59</xdr:row>
      <xdr:rowOff>86995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1053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161290</xdr:rowOff>
    </xdr:from>
    <xdr:to>
      <xdr:col>78</xdr:col>
      <xdr:colOff>69850</xdr:colOff>
      <xdr:row>59</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101053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104140</xdr:rowOff>
    </xdr:from>
    <xdr:to>
      <xdr:col>73</xdr:col>
      <xdr:colOff>180975</xdr:colOff>
      <xdr:row>60</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2196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58420</xdr:rowOff>
    </xdr:from>
    <xdr:to>
      <xdr:col>69</xdr:col>
      <xdr:colOff>92075</xdr:colOff>
      <xdr:row>60</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73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36195</xdr:rowOff>
    </xdr:from>
    <xdr:to>
      <xdr:col>82</xdr:col>
      <xdr:colOff>158750</xdr:colOff>
      <xdr:row>59</xdr:row>
      <xdr:rowOff>137795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8272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110490</xdr:rowOff>
    </xdr:from>
    <xdr:to>
      <xdr:col>78</xdr:col>
      <xdr:colOff>120650</xdr:colOff>
      <xdr:row>59</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25417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53340</xdr:rowOff>
    </xdr:from>
    <xdr:to>
      <xdr:col>74</xdr:col>
      <xdr:colOff>31750</xdr:colOff>
      <xdr:row>59</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144780</xdr:rowOff>
    </xdr:from>
    <xdr:to>
      <xdr:col>69</xdr:col>
      <xdr:colOff>142875</xdr:colOff>
      <xdr:row>60</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xdr:rowOff>
    </xdr:from>
    <xdr:to>
      <xdr:col>65</xdr:col>
      <xdr:colOff>53975</xdr:colOff>
      <xdr:row>59</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ポイント下回っている。今後も</a:t>
          </a:r>
          <a:r>
            <a:rPr kumimoji="1" lang="ja-JP" altLang="en-US" sz="1100">
              <a:solidFill>
                <a:schemeClr val="dk1"/>
              </a:solidFill>
              <a:effectLst/>
              <a:latin typeface="+mn-lt"/>
              <a:ea typeface="+mn-ea"/>
              <a:cs typeface="+mn-cs"/>
            </a:rPr>
            <a:t>必要性の低い補助金は見直しや廃止を行う方針である。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44704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75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76708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億超の繰上償還を行った後、公債費負担適正化計画に基づき、計画的な起債発行を行ってきたことから、</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を切る水準となっているが、Ｈ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～の集中投資に係る起債の償還が本格化することから、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年度に任意繰上償還（</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過疎対策事業債：</a:t>
          </a:r>
          <a:r>
            <a:rPr kumimoji="1" lang="en-US" altLang="ja-JP" sz="1100">
              <a:solidFill>
                <a:schemeClr val="dk1"/>
              </a:solidFill>
              <a:effectLst/>
              <a:latin typeface="+mn-lt"/>
              <a:ea typeface="+mn-ea"/>
              <a:cs typeface="+mn-cs"/>
            </a:rPr>
            <a:t>268,400</a:t>
          </a:r>
          <a:r>
            <a:rPr kumimoji="1" lang="ja-JP" altLang="ja-JP" sz="1100">
              <a:solidFill>
                <a:schemeClr val="dk1"/>
              </a:solidFill>
              <a:effectLst/>
              <a:latin typeface="+mn-lt"/>
              <a:ea typeface="+mn-ea"/>
              <a:cs typeface="+mn-cs"/>
            </a:rPr>
            <a:t>千円）を実施し、公債費負担の平準化を図った。今後とも将来負担を見通し、計画的な地方債発行に努める。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81280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69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0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ポイント上回っている。特に物件費、その他（他会計繰出金）が大きく上回っているた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、行政コストの削減、公共料金の改定を検討し、歳入・歳出両面で経常収支比率の改善に努める。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154759</xdr:rowOff>
    </xdr:from>
    <xdr:to>
      <xdr:col>82</xdr:col>
      <xdr:colOff>107950</xdr:colOff>
      <xdr:row>80</xdr:row>
      <xdr:rowOff>117202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0609"/>
          <a:ext cx="0" cy="1162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69686</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154759</xdr:rowOff>
    </xdr:from>
    <xdr:to>
      <xdr:col>82</xdr:col>
      <xdr:colOff>196850</xdr:colOff>
      <xdr:row>73</xdr:row>
      <xdr:rowOff>154759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164556</xdr:rowOff>
    </xdr:from>
    <xdr:to>
      <xdr:col>82</xdr:col>
      <xdr:colOff>107950</xdr:colOff>
      <xdr:row>78</xdr:row>
      <xdr:rowOff>123734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662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71500</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0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54973</xdr:rowOff>
    </xdr:from>
    <xdr:to>
      <xdr:col>82</xdr:col>
      <xdr:colOff>158750</xdr:colOff>
      <xdr:row>77</xdr:row>
      <xdr:rowOff>156573</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25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164556</xdr:rowOff>
    </xdr:from>
    <xdr:to>
      <xdr:col>78</xdr:col>
      <xdr:colOff>69850</xdr:colOff>
      <xdr:row>78</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66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79</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858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102326</xdr:rowOff>
    </xdr:from>
    <xdr:to>
      <xdr:col>74</xdr:col>
      <xdr:colOff>31750</xdr:colOff>
      <xdr:row>77</xdr:row>
      <xdr:rowOff>32476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42653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81</xdr:row>
      <xdr:rowOff>27395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82980"/>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113756</xdr:rowOff>
    </xdr:from>
    <xdr:to>
      <xdr:col>78</xdr:col>
      <xdr:colOff>120650</xdr:colOff>
      <xdr:row>78</xdr:row>
      <xdr:rowOff>43906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28683</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148045</xdr:rowOff>
    </xdr:from>
    <xdr:to>
      <xdr:col>65</xdr:col>
      <xdr:colOff>53975</xdr:colOff>
      <xdr:row>81</xdr:row>
      <xdr:rowOff>78195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62972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152586</xdr:rowOff>
    </xdr:from>
    <xdr:to>
      <xdr:col>29</xdr:col>
      <xdr:colOff>127000</xdr:colOff>
      <xdr:row>16</xdr:row>
      <xdr:rowOff>160299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3411"/>
          <a:ext cx="647700" cy="7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160299</xdr:rowOff>
    </xdr:from>
    <xdr:to>
      <xdr:col>26</xdr:col>
      <xdr:colOff>50800</xdr:colOff>
      <xdr:row>16</xdr:row>
      <xdr:rowOff>164435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51124"/>
          <a:ext cx="698500" cy="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164435</xdr:rowOff>
    </xdr:from>
    <xdr:to>
      <xdr:col>22</xdr:col>
      <xdr:colOff>114300</xdr:colOff>
      <xdr:row>17</xdr:row>
      <xdr:rowOff>2133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5260"/>
          <a:ext cx="698500" cy="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157630</xdr:rowOff>
    </xdr:from>
    <xdr:to>
      <xdr:col>18</xdr:col>
      <xdr:colOff>177800</xdr:colOff>
      <xdr:row>17</xdr:row>
      <xdr:rowOff>2133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48455"/>
          <a:ext cx="6985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101786</xdr:rowOff>
    </xdr:from>
    <xdr:to>
      <xdr:col>29</xdr:col>
      <xdr:colOff>177800</xdr:colOff>
      <xdr:row>17</xdr:row>
      <xdr:rowOff>31936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118313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109499</xdr:rowOff>
    </xdr:from>
    <xdr:to>
      <xdr:col>26</xdr:col>
      <xdr:colOff>101600</xdr:colOff>
      <xdr:row>17</xdr:row>
      <xdr:rowOff>39649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0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49826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113635</xdr:rowOff>
    </xdr:from>
    <xdr:to>
      <xdr:col>22</xdr:col>
      <xdr:colOff>165100</xdr:colOff>
      <xdr:row>17</xdr:row>
      <xdr:rowOff>43785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53962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122783</xdr:rowOff>
    </xdr:from>
    <xdr:to>
      <xdr:col>19</xdr:col>
      <xdr:colOff>38100</xdr:colOff>
      <xdr:row>17</xdr:row>
      <xdr:rowOff>52933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63110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8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106830</xdr:rowOff>
    </xdr:from>
    <xdr:to>
      <xdr:col>15</xdr:col>
      <xdr:colOff>101600</xdr:colOff>
      <xdr:row>17</xdr:row>
      <xdr:rowOff>36980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9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47157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9665</xdr:rowOff>
    </xdr:from>
    <xdr:to>
      <xdr:col>29</xdr:col>
      <xdr:colOff>127000</xdr:colOff>
      <xdr:row>35</xdr:row>
      <xdr:rowOff>38518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0015"/>
          <a:ext cx="6477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294825</xdr:rowOff>
    </xdr:from>
    <xdr:to>
      <xdr:col>26</xdr:col>
      <xdr:colOff>50800</xdr:colOff>
      <xdr:row>35</xdr:row>
      <xdr:rowOff>9665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62275"/>
          <a:ext cx="6985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294825</xdr:rowOff>
    </xdr:from>
    <xdr:to>
      <xdr:col>22</xdr:col>
      <xdr:colOff>114300</xdr:colOff>
      <xdr:row>35</xdr:row>
      <xdr:rowOff>17620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62275"/>
          <a:ext cx="698500" cy="6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17620</xdr:rowOff>
    </xdr:from>
    <xdr:to>
      <xdr:col>18</xdr:col>
      <xdr:colOff>177800</xdr:colOff>
      <xdr:row>35</xdr:row>
      <xdr:rowOff>33361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27970"/>
          <a:ext cx="6985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330618</xdr:rowOff>
    </xdr:from>
    <xdr:to>
      <xdr:col>29</xdr:col>
      <xdr:colOff>177800</xdr:colOff>
      <xdr:row>35</xdr:row>
      <xdr:rowOff>89318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9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175695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301765</xdr:rowOff>
    </xdr:from>
    <xdr:to>
      <xdr:col>26</xdr:col>
      <xdr:colOff>101600</xdr:colOff>
      <xdr:row>35</xdr:row>
      <xdr:rowOff>60465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6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70641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244025</xdr:rowOff>
    </xdr:from>
    <xdr:to>
      <xdr:col>22</xdr:col>
      <xdr:colOff>165100</xdr:colOff>
      <xdr:row>35</xdr:row>
      <xdr:rowOff>2725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12901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8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309720</xdr:rowOff>
    </xdr:from>
    <xdr:to>
      <xdr:col>19</xdr:col>
      <xdr:colOff>38100</xdr:colOff>
      <xdr:row>35</xdr:row>
      <xdr:rowOff>68420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78596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325461</xdr:rowOff>
    </xdr:from>
    <xdr:to>
      <xdr:col>15</xdr:col>
      <xdr:colOff>101600</xdr:colOff>
      <xdr:row>35</xdr:row>
      <xdr:rowOff>84161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9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94338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6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56568</xdr:rowOff>
    </xdr:from>
    <xdr:to>
      <xdr:col>24</xdr:col>
      <xdr:colOff>63500</xdr:colOff>
      <xdr:row>36</xdr:row>
      <xdr:rowOff>60140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28768"/>
          <a:ext cx="8382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56568</xdr:rowOff>
    </xdr:from>
    <xdr:to>
      <xdr:col>19</xdr:col>
      <xdr:colOff>177800</xdr:colOff>
      <xdr:row>36</xdr:row>
      <xdr:rowOff>59939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8768"/>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59939</xdr:rowOff>
    </xdr:from>
    <xdr:to>
      <xdr:col>15</xdr:col>
      <xdr:colOff>50800</xdr:colOff>
      <xdr:row>36</xdr:row>
      <xdr:rowOff>67954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2139"/>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40343</xdr:rowOff>
    </xdr:from>
    <xdr:to>
      <xdr:col>10</xdr:col>
      <xdr:colOff>114300</xdr:colOff>
      <xdr:row>36</xdr:row>
      <xdr:rowOff>67954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12543"/>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9340</xdr:rowOff>
    </xdr:from>
    <xdr:to>
      <xdr:col>24</xdr:col>
      <xdr:colOff>114300</xdr:colOff>
      <xdr:row>36</xdr:row>
      <xdr:rowOff>110940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32217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5768</xdr:rowOff>
    </xdr:from>
    <xdr:to>
      <xdr:col>20</xdr:col>
      <xdr:colOff>38100</xdr:colOff>
      <xdr:row>36</xdr:row>
      <xdr:rowOff>107368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123895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9139</xdr:rowOff>
    </xdr:from>
    <xdr:to>
      <xdr:col>15</xdr:col>
      <xdr:colOff>101600</xdr:colOff>
      <xdr:row>36</xdr:row>
      <xdr:rowOff>110739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127266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17154</xdr:rowOff>
    </xdr:from>
    <xdr:to>
      <xdr:col>10</xdr:col>
      <xdr:colOff>165100</xdr:colOff>
      <xdr:row>36</xdr:row>
      <xdr:rowOff>118754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135281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160993</xdr:rowOff>
    </xdr:from>
    <xdr:to>
      <xdr:col>6</xdr:col>
      <xdr:colOff>38100</xdr:colOff>
      <xdr:row>36</xdr:row>
      <xdr:rowOff>91143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107670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155043</xdr:rowOff>
    </xdr:from>
    <xdr:to>
      <xdr:col>24</xdr:col>
      <xdr:colOff>63500</xdr:colOff>
      <xdr:row>56</xdr:row>
      <xdr:rowOff>165257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56243"/>
          <a:ext cx="8382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165257</xdr:rowOff>
    </xdr:from>
    <xdr:to>
      <xdr:col>19</xdr:col>
      <xdr:colOff>177800</xdr:colOff>
      <xdr:row>57</xdr:row>
      <xdr:rowOff>21219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6457"/>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136766</xdr:rowOff>
    </xdr:from>
    <xdr:to>
      <xdr:col>15</xdr:col>
      <xdr:colOff>50800</xdr:colOff>
      <xdr:row>57</xdr:row>
      <xdr:rowOff>21219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37966"/>
          <a:ext cx="889000" cy="5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136766</xdr:rowOff>
    </xdr:from>
    <xdr:to>
      <xdr:col>10</xdr:col>
      <xdr:colOff>114300</xdr:colOff>
      <xdr:row>57</xdr:row>
      <xdr:rowOff>16108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37966"/>
          <a:ext cx="8890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104243</xdr:rowOff>
    </xdr:from>
    <xdr:to>
      <xdr:col>24</xdr:col>
      <xdr:colOff>114300</xdr:colOff>
      <xdr:row>57</xdr:row>
      <xdr:rowOff>34393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127120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114457</xdr:rowOff>
    </xdr:from>
    <xdr:to>
      <xdr:col>20</xdr:col>
      <xdr:colOff>38100</xdr:colOff>
      <xdr:row>57</xdr:row>
      <xdr:rowOff>44607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61134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9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141869</xdr:rowOff>
    </xdr:from>
    <xdr:to>
      <xdr:col>15</xdr:col>
      <xdr:colOff>101600</xdr:colOff>
      <xdr:row>57</xdr:row>
      <xdr:rowOff>72019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88546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85966</xdr:rowOff>
    </xdr:from>
    <xdr:to>
      <xdr:col>10</xdr:col>
      <xdr:colOff>165100</xdr:colOff>
      <xdr:row>57</xdr:row>
      <xdr:rowOff>16116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32643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136758</xdr:rowOff>
    </xdr:from>
    <xdr:to>
      <xdr:col>6</xdr:col>
      <xdr:colOff>38100</xdr:colOff>
      <xdr:row>57</xdr:row>
      <xdr:rowOff>66908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83435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109392</xdr:rowOff>
    </xdr:from>
    <xdr:to>
      <xdr:col>24</xdr:col>
      <xdr:colOff>63500</xdr:colOff>
      <xdr:row>77</xdr:row>
      <xdr:rowOff>163881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11042"/>
          <a:ext cx="8382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109392</xdr:rowOff>
    </xdr:from>
    <xdr:to>
      <xdr:col>19</xdr:col>
      <xdr:colOff>177800</xdr:colOff>
      <xdr:row>77</xdr:row>
      <xdr:rowOff>123236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1042"/>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123236</xdr:rowOff>
    </xdr:from>
    <xdr:to>
      <xdr:col>15</xdr:col>
      <xdr:colOff>50800</xdr:colOff>
      <xdr:row>78</xdr:row>
      <xdr:rowOff>1960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4886"/>
          <a:ext cx="889000" cy="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1960</xdr:rowOff>
    </xdr:from>
    <xdr:to>
      <xdr:col>10</xdr:col>
      <xdr:colOff>114300</xdr:colOff>
      <xdr:row>78</xdr:row>
      <xdr:rowOff>41521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5060"/>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113081</xdr:rowOff>
    </xdr:from>
    <xdr:to>
      <xdr:col>24</xdr:col>
      <xdr:colOff>114300</xdr:colOff>
      <xdr:row>78</xdr:row>
      <xdr:rowOff>43231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91508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58592</xdr:rowOff>
    </xdr:from>
    <xdr:to>
      <xdr:col>20</xdr:col>
      <xdr:colOff>38100</xdr:colOff>
      <xdr:row>77</xdr:row>
      <xdr:rowOff>160192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5269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72436</xdr:rowOff>
    </xdr:from>
    <xdr:to>
      <xdr:col>15</xdr:col>
      <xdr:colOff>101600</xdr:colOff>
      <xdr:row>78</xdr:row>
      <xdr:rowOff>2586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19113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122610</xdr:rowOff>
    </xdr:from>
    <xdr:to>
      <xdr:col>10</xdr:col>
      <xdr:colOff>165100</xdr:colOff>
      <xdr:row>78</xdr:row>
      <xdr:rowOff>52760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43887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162171</xdr:rowOff>
    </xdr:from>
    <xdr:to>
      <xdr:col>6</xdr:col>
      <xdr:colOff>38100</xdr:colOff>
      <xdr:row>78</xdr:row>
      <xdr:rowOff>92321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83448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40937</xdr:rowOff>
    </xdr:from>
    <xdr:to>
      <xdr:col>24</xdr:col>
      <xdr:colOff>63500</xdr:colOff>
      <xdr:row>92</xdr:row>
      <xdr:rowOff>148310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814337"/>
          <a:ext cx="838200" cy="1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136751</xdr:rowOff>
    </xdr:from>
    <xdr:to>
      <xdr:col>19</xdr:col>
      <xdr:colOff>177800</xdr:colOff>
      <xdr:row>92</xdr:row>
      <xdr:rowOff>148310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910151"/>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136751</xdr:rowOff>
    </xdr:from>
    <xdr:to>
      <xdr:col>15</xdr:col>
      <xdr:colOff>50800</xdr:colOff>
      <xdr:row>93</xdr:row>
      <xdr:rowOff>56581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910151"/>
          <a:ext cx="889000" cy="9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53952</xdr:rowOff>
    </xdr:from>
    <xdr:to>
      <xdr:col>10</xdr:col>
      <xdr:colOff>114300</xdr:colOff>
      <xdr:row>93</xdr:row>
      <xdr:rowOff>56581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599880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161587</xdr:rowOff>
    </xdr:from>
    <xdr:to>
      <xdr:col>24</xdr:col>
      <xdr:colOff>114300</xdr:colOff>
      <xdr:row>92</xdr:row>
      <xdr:rowOff>91737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7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13014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61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97510</xdr:rowOff>
    </xdr:from>
    <xdr:to>
      <xdr:col>20</xdr:col>
      <xdr:colOff>38100</xdr:colOff>
      <xdr:row>93</xdr:row>
      <xdr:rowOff>27660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44187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4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85951</xdr:rowOff>
    </xdr:from>
    <xdr:to>
      <xdr:col>15</xdr:col>
      <xdr:colOff>101600</xdr:colOff>
      <xdr:row>93</xdr:row>
      <xdr:rowOff>16101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32628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5781</xdr:rowOff>
    </xdr:from>
    <xdr:to>
      <xdr:col>10</xdr:col>
      <xdr:colOff>165100</xdr:colOff>
      <xdr:row>93</xdr:row>
      <xdr:rowOff>107381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9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123908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72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3152</xdr:rowOff>
    </xdr:from>
    <xdr:to>
      <xdr:col>6</xdr:col>
      <xdr:colOff>38100</xdr:colOff>
      <xdr:row>93</xdr:row>
      <xdr:rowOff>104752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121279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7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160253</xdr:rowOff>
    </xdr:from>
    <xdr:to>
      <xdr:col>55</xdr:col>
      <xdr:colOff>0</xdr:colOff>
      <xdr:row>37</xdr:row>
      <xdr:rowOff>26720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32453"/>
          <a:ext cx="838200" cy="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160253</xdr:rowOff>
    </xdr:from>
    <xdr:to>
      <xdr:col>50</xdr:col>
      <xdr:colOff>114300</xdr:colOff>
      <xdr:row>37</xdr:row>
      <xdr:rowOff>18104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245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36432</xdr:rowOff>
    </xdr:from>
    <xdr:to>
      <xdr:col>45</xdr:col>
      <xdr:colOff>177800</xdr:colOff>
      <xdr:row>37</xdr:row>
      <xdr:rowOff>18104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08632"/>
          <a:ext cx="889000" cy="1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36432</xdr:rowOff>
    </xdr:from>
    <xdr:to>
      <xdr:col>41</xdr:col>
      <xdr:colOff>50800</xdr:colOff>
      <xdr:row>37</xdr:row>
      <xdr:rowOff>118949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8632"/>
          <a:ext cx="889000" cy="2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147370</xdr:rowOff>
    </xdr:from>
    <xdr:to>
      <xdr:col>55</xdr:col>
      <xdr:colOff>50800</xdr:colOff>
      <xdr:row>37</xdr:row>
      <xdr:rowOff>77520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125797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109453</xdr:rowOff>
    </xdr:from>
    <xdr:to>
      <xdr:col>50</xdr:col>
      <xdr:colOff>165100</xdr:colOff>
      <xdr:row>37</xdr:row>
      <xdr:rowOff>39603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30730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138754</xdr:rowOff>
    </xdr:from>
    <xdr:to>
      <xdr:col>46</xdr:col>
      <xdr:colOff>38100</xdr:colOff>
      <xdr:row>37</xdr:row>
      <xdr:rowOff>68904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60031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157082</xdr:rowOff>
    </xdr:from>
    <xdr:to>
      <xdr:col>41</xdr:col>
      <xdr:colOff>101600</xdr:colOff>
      <xdr:row>36</xdr:row>
      <xdr:rowOff>87232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78359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68149</xdr:rowOff>
    </xdr:from>
    <xdr:to>
      <xdr:col>36</xdr:col>
      <xdr:colOff>165100</xdr:colOff>
      <xdr:row>37</xdr:row>
      <xdr:rowOff>169749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141137</xdr:rowOff>
    </xdr:from>
    <xdr:to>
      <xdr:col>55</xdr:col>
      <xdr:colOff>0</xdr:colOff>
      <xdr:row>57</xdr:row>
      <xdr:rowOff>157297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3787"/>
          <a:ext cx="838200" cy="1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141137</xdr:rowOff>
    </xdr:from>
    <xdr:to>
      <xdr:col>50</xdr:col>
      <xdr:colOff>114300</xdr:colOff>
      <xdr:row>58</xdr:row>
      <xdr:rowOff>16327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3787"/>
          <a:ext cx="889000" cy="4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67208</xdr:rowOff>
    </xdr:from>
    <xdr:to>
      <xdr:col>45</xdr:col>
      <xdr:colOff>177800</xdr:colOff>
      <xdr:row>58</xdr:row>
      <xdr:rowOff>16327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39858"/>
          <a:ext cx="889000" cy="1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67208</xdr:rowOff>
    </xdr:from>
    <xdr:to>
      <xdr:col>41</xdr:col>
      <xdr:colOff>50800</xdr:colOff>
      <xdr:row>58</xdr:row>
      <xdr:rowOff>82209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39858"/>
          <a:ext cx="889000" cy="18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106497</xdr:rowOff>
    </xdr:from>
    <xdr:to>
      <xdr:col>55</xdr:col>
      <xdr:colOff>50800</xdr:colOff>
      <xdr:row>58</xdr:row>
      <xdr:rowOff>36647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129374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90337</xdr:rowOff>
    </xdr:from>
    <xdr:to>
      <xdr:col>50</xdr:col>
      <xdr:colOff>165100</xdr:colOff>
      <xdr:row>58</xdr:row>
      <xdr:rowOff>20487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37014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3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136977</xdr:rowOff>
    </xdr:from>
    <xdr:to>
      <xdr:col>46</xdr:col>
      <xdr:colOff>38100</xdr:colOff>
      <xdr:row>58</xdr:row>
      <xdr:rowOff>67127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58254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16408</xdr:rowOff>
    </xdr:from>
    <xdr:to>
      <xdr:col>41</xdr:col>
      <xdr:colOff>101600</xdr:colOff>
      <xdr:row>57</xdr:row>
      <xdr:rowOff>118008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134535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31409</xdr:rowOff>
    </xdr:from>
    <xdr:to>
      <xdr:col>36</xdr:col>
      <xdr:colOff>165100</xdr:colOff>
      <xdr:row>58</xdr:row>
      <xdr:rowOff>133009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124136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6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122051</xdr:rowOff>
    </xdr:from>
    <xdr:to>
      <xdr:col>55</xdr:col>
      <xdr:colOff>0</xdr:colOff>
      <xdr:row>79</xdr:row>
      <xdr:rowOff>68188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5151"/>
          <a:ext cx="838200" cy="1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68188</xdr:rowOff>
    </xdr:from>
    <xdr:to>
      <xdr:col>50</xdr:col>
      <xdr:colOff>114300</xdr:colOff>
      <xdr:row>79</xdr:row>
      <xdr:rowOff>80936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2738"/>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66624</xdr:rowOff>
    </xdr:from>
    <xdr:to>
      <xdr:col>45</xdr:col>
      <xdr:colOff>177800</xdr:colOff>
      <xdr:row>79</xdr:row>
      <xdr:rowOff>80936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11174"/>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63892</xdr:rowOff>
    </xdr:from>
    <xdr:to>
      <xdr:col>41</xdr:col>
      <xdr:colOff>50800</xdr:colOff>
      <xdr:row>79</xdr:row>
      <xdr:rowOff>66624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08442"/>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71251</xdr:rowOff>
    </xdr:from>
    <xdr:to>
      <xdr:col>55</xdr:col>
      <xdr:colOff>50800</xdr:colOff>
      <xdr:row>79</xdr:row>
      <xdr:rowOff>1401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94128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9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17388</xdr:rowOff>
    </xdr:from>
    <xdr:to>
      <xdr:col>50</xdr:col>
      <xdr:colOff>165100</xdr:colOff>
      <xdr:row>79</xdr:row>
      <xdr:rowOff>118988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110115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30136</xdr:rowOff>
    </xdr:from>
    <xdr:to>
      <xdr:col>46</xdr:col>
      <xdr:colOff>38100</xdr:colOff>
      <xdr:row>79</xdr:row>
      <xdr:rowOff>131736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122863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15824</xdr:rowOff>
    </xdr:from>
    <xdr:to>
      <xdr:col>41</xdr:col>
      <xdr:colOff>101600</xdr:colOff>
      <xdr:row>79</xdr:row>
      <xdr:rowOff>117424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108551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13092</xdr:rowOff>
    </xdr:from>
    <xdr:to>
      <xdr:col>36</xdr:col>
      <xdr:colOff>165100</xdr:colOff>
      <xdr:row>79</xdr:row>
      <xdr:rowOff>114692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105819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142442</xdr:rowOff>
    </xdr:from>
    <xdr:to>
      <xdr:col>55</xdr:col>
      <xdr:colOff>0</xdr:colOff>
      <xdr:row>98</xdr:row>
      <xdr:rowOff>124964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73092"/>
          <a:ext cx="8382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142442</xdr:rowOff>
    </xdr:from>
    <xdr:to>
      <xdr:col>50</xdr:col>
      <xdr:colOff>114300</xdr:colOff>
      <xdr:row>98</xdr:row>
      <xdr:rowOff>47516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73092"/>
          <a:ext cx="8890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54725</xdr:rowOff>
    </xdr:from>
    <xdr:to>
      <xdr:col>45</xdr:col>
      <xdr:colOff>177800</xdr:colOff>
      <xdr:row>98</xdr:row>
      <xdr:rowOff>47516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85375"/>
          <a:ext cx="889000" cy="16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54725</xdr:rowOff>
    </xdr:from>
    <xdr:to>
      <xdr:col>41</xdr:col>
      <xdr:colOff>50800</xdr:colOff>
      <xdr:row>98</xdr:row>
      <xdr:rowOff>142328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85375"/>
          <a:ext cx="889000" cy="2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74164</xdr:rowOff>
    </xdr:from>
    <xdr:to>
      <xdr:col>55</xdr:col>
      <xdr:colOff>50800</xdr:colOff>
      <xdr:row>99</xdr:row>
      <xdr:rowOff>4314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52591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91642</xdr:rowOff>
    </xdr:from>
    <xdr:to>
      <xdr:col>50</xdr:col>
      <xdr:colOff>165100</xdr:colOff>
      <xdr:row>98</xdr:row>
      <xdr:rowOff>21792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38319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168166</xdr:rowOff>
    </xdr:from>
    <xdr:to>
      <xdr:col>46</xdr:col>
      <xdr:colOff>38100</xdr:colOff>
      <xdr:row>98</xdr:row>
      <xdr:rowOff>98316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114843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7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3925</xdr:rowOff>
    </xdr:from>
    <xdr:to>
      <xdr:col>41</xdr:col>
      <xdr:colOff>101600</xdr:colOff>
      <xdr:row>97</xdr:row>
      <xdr:rowOff>105525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122052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91528</xdr:rowOff>
    </xdr:from>
    <xdr:to>
      <xdr:col>36</xdr:col>
      <xdr:colOff>165100</xdr:colOff>
      <xdr:row>99</xdr:row>
      <xdr:rowOff>21678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12805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8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149732</xdr:rowOff>
    </xdr:from>
    <xdr:to>
      <xdr:col>85</xdr:col>
      <xdr:colOff>127000</xdr:colOff>
      <xdr:row>39</xdr:row>
      <xdr:rowOff>13046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64832"/>
          <a:ext cx="8382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13046</xdr:rowOff>
    </xdr:from>
    <xdr:to>
      <xdr:col>81</xdr:col>
      <xdr:colOff>50800</xdr:colOff>
      <xdr:row>39</xdr:row>
      <xdr:rowOff>43881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9596"/>
          <a:ext cx="889000" cy="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43881</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304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43855</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04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98932</xdr:rowOff>
    </xdr:from>
    <xdr:to>
      <xdr:col>85</xdr:col>
      <xdr:colOff>177800</xdr:colOff>
      <xdr:row>39</xdr:row>
      <xdr:rowOff>29082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58309</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133696</xdr:rowOff>
    </xdr:from>
    <xdr:to>
      <xdr:col>81</xdr:col>
      <xdr:colOff>101600</xdr:colOff>
      <xdr:row>39</xdr:row>
      <xdr:rowOff>63846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54973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164531</xdr:rowOff>
    </xdr:from>
    <xdr:to>
      <xdr:col>76</xdr:col>
      <xdr:colOff>165100</xdr:colOff>
      <xdr:row>39</xdr:row>
      <xdr:rowOff>94681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164505</xdr:rowOff>
    </xdr:from>
    <xdr:to>
      <xdr:col>67</xdr:col>
      <xdr:colOff>101600</xdr:colOff>
      <xdr:row>39</xdr:row>
      <xdr:rowOff>94655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85782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2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52341</xdr:rowOff>
    </xdr:from>
    <xdr:to>
      <xdr:col>85</xdr:col>
      <xdr:colOff>127000</xdr:colOff>
      <xdr:row>77</xdr:row>
      <xdr:rowOff>69262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53991"/>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13239</xdr:rowOff>
    </xdr:from>
    <xdr:to>
      <xdr:col>81</xdr:col>
      <xdr:colOff>50800</xdr:colOff>
      <xdr:row>77</xdr:row>
      <xdr:rowOff>52341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871989"/>
          <a:ext cx="889000" cy="3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13239</xdr:rowOff>
    </xdr:from>
    <xdr:to>
      <xdr:col>76</xdr:col>
      <xdr:colOff>114300</xdr:colOff>
      <xdr:row>77</xdr:row>
      <xdr:rowOff>112748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71989"/>
          <a:ext cx="889000" cy="4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112748</xdr:rowOff>
    </xdr:from>
    <xdr:to>
      <xdr:col>71</xdr:col>
      <xdr:colOff>177800</xdr:colOff>
      <xdr:row>77</xdr:row>
      <xdr:rowOff>138948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4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18462</xdr:rowOff>
    </xdr:from>
    <xdr:to>
      <xdr:col>85</xdr:col>
      <xdr:colOff>177800</xdr:colOff>
      <xdr:row>77</xdr:row>
      <xdr:rowOff>120062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168339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1541</xdr:rowOff>
    </xdr:from>
    <xdr:to>
      <xdr:col>81</xdr:col>
      <xdr:colOff>101600</xdr:colOff>
      <xdr:row>77</xdr:row>
      <xdr:rowOff>103141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119668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7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133889</xdr:rowOff>
    </xdr:from>
    <xdr:to>
      <xdr:col>76</xdr:col>
      <xdr:colOff>165100</xdr:colOff>
      <xdr:row>75</xdr:row>
      <xdr:rowOff>64039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80566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59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61948</xdr:rowOff>
    </xdr:from>
    <xdr:to>
      <xdr:col>72</xdr:col>
      <xdr:colOff>38100</xdr:colOff>
      <xdr:row>77</xdr:row>
      <xdr:rowOff>163548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154675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88148</xdr:rowOff>
    </xdr:from>
    <xdr:to>
      <xdr:col>67</xdr:col>
      <xdr:colOff>101600</xdr:colOff>
      <xdr:row>78</xdr:row>
      <xdr:rowOff>18298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9425</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95050</xdr:rowOff>
    </xdr:from>
    <xdr:to>
      <xdr:col>85</xdr:col>
      <xdr:colOff>127000</xdr:colOff>
      <xdr:row>97</xdr:row>
      <xdr:rowOff>139981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25700"/>
          <a:ext cx="838200" cy="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95050</xdr:rowOff>
    </xdr:from>
    <xdr:to>
      <xdr:col>81</xdr:col>
      <xdr:colOff>50800</xdr:colOff>
      <xdr:row>98</xdr:row>
      <xdr:rowOff>17142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25700"/>
          <a:ext cx="889000" cy="9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17142</xdr:rowOff>
    </xdr:from>
    <xdr:to>
      <xdr:col>76</xdr:col>
      <xdr:colOff>114300</xdr:colOff>
      <xdr:row>98</xdr:row>
      <xdr:rowOff>24206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9242"/>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24206</xdr:rowOff>
    </xdr:from>
    <xdr:to>
      <xdr:col>71</xdr:col>
      <xdr:colOff>177800</xdr:colOff>
      <xdr:row>98</xdr:row>
      <xdr:rowOff>108384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26306"/>
          <a:ext cx="889000" cy="8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89181</xdr:rowOff>
    </xdr:from>
    <xdr:to>
      <xdr:col>85</xdr:col>
      <xdr:colOff>177800</xdr:colOff>
      <xdr:row>98</xdr:row>
      <xdr:rowOff>19331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112058</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7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44250</xdr:rowOff>
    </xdr:from>
    <xdr:to>
      <xdr:col>81</xdr:col>
      <xdr:colOff>101600</xdr:colOff>
      <xdr:row>97</xdr:row>
      <xdr:rowOff>145850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162377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5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137792</xdr:rowOff>
    </xdr:from>
    <xdr:to>
      <xdr:col>76</xdr:col>
      <xdr:colOff>165100</xdr:colOff>
      <xdr:row>98</xdr:row>
      <xdr:rowOff>67942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84469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4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144856</xdr:rowOff>
    </xdr:from>
    <xdr:to>
      <xdr:col>72</xdr:col>
      <xdr:colOff>38100</xdr:colOff>
      <xdr:row>98</xdr:row>
      <xdr:rowOff>75006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91533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5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57584</xdr:rowOff>
    </xdr:from>
    <xdr:to>
      <xdr:col>67</xdr:col>
      <xdr:colOff>101600</xdr:colOff>
      <xdr:row>98</xdr:row>
      <xdr:rowOff>159184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4261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93834</xdr:rowOff>
    </xdr:from>
    <xdr:to>
      <xdr:col>116</xdr:col>
      <xdr:colOff>63500</xdr:colOff>
      <xdr:row>58</xdr:row>
      <xdr:rowOff>108738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37934"/>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93834</xdr:rowOff>
    </xdr:from>
    <xdr:to>
      <xdr:col>111</xdr:col>
      <xdr:colOff>177800</xdr:colOff>
      <xdr:row>58</xdr:row>
      <xdr:rowOff>102941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37934"/>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102941</xdr:rowOff>
    </xdr:from>
    <xdr:to>
      <xdr:col>107</xdr:col>
      <xdr:colOff>50800</xdr:colOff>
      <xdr:row>58</xdr:row>
      <xdr:rowOff>103654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4704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98049</xdr:rowOff>
    </xdr:from>
    <xdr:to>
      <xdr:col>102</xdr:col>
      <xdr:colOff>114300</xdr:colOff>
      <xdr:row>58</xdr:row>
      <xdr:rowOff>103654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42149"/>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57938</xdr:rowOff>
    </xdr:from>
    <xdr:to>
      <xdr:col>116</xdr:col>
      <xdr:colOff>114300</xdr:colOff>
      <xdr:row>58</xdr:row>
      <xdr:rowOff>159538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43034</xdr:rowOff>
    </xdr:from>
    <xdr:to>
      <xdr:col>112</xdr:col>
      <xdr:colOff>38100</xdr:colOff>
      <xdr:row>58</xdr:row>
      <xdr:rowOff>144634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135761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7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52141</xdr:rowOff>
    </xdr:from>
    <xdr:to>
      <xdr:col>107</xdr:col>
      <xdr:colOff>101600</xdr:colOff>
      <xdr:row>58</xdr:row>
      <xdr:rowOff>153741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144868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52854</xdr:rowOff>
    </xdr:from>
    <xdr:to>
      <xdr:col>102</xdr:col>
      <xdr:colOff>165100</xdr:colOff>
      <xdr:row>58</xdr:row>
      <xdr:rowOff>154454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145581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47249</xdr:rowOff>
    </xdr:from>
    <xdr:to>
      <xdr:col>98</xdr:col>
      <xdr:colOff>38100</xdr:colOff>
      <xdr:row>58</xdr:row>
      <xdr:rowOff>148849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139976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153698</xdr:rowOff>
    </xdr:from>
    <xdr:to>
      <xdr:col>116</xdr:col>
      <xdr:colOff>63500</xdr:colOff>
      <xdr:row>74</xdr:row>
      <xdr:rowOff>71730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69548"/>
          <a:ext cx="838200" cy="8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71730</xdr:rowOff>
    </xdr:from>
    <xdr:to>
      <xdr:col>111</xdr:col>
      <xdr:colOff>177800</xdr:colOff>
      <xdr:row>74</xdr:row>
      <xdr:rowOff>81948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59030"/>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81948</xdr:rowOff>
    </xdr:from>
    <xdr:to>
      <xdr:col>107</xdr:col>
      <xdr:colOff>50800</xdr:colOff>
      <xdr:row>74</xdr:row>
      <xdr:rowOff>94281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69248"/>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94281</xdr:rowOff>
    </xdr:from>
    <xdr:to>
      <xdr:col>102</xdr:col>
      <xdr:colOff>114300</xdr:colOff>
      <xdr:row>75</xdr:row>
      <xdr:rowOff>80081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81581"/>
          <a:ext cx="8890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102898</xdr:rowOff>
    </xdr:from>
    <xdr:to>
      <xdr:col>116</xdr:col>
      <xdr:colOff>114300</xdr:colOff>
      <xdr:row>74</xdr:row>
      <xdr:rowOff>33048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125775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20930</xdr:rowOff>
    </xdr:from>
    <xdr:to>
      <xdr:col>112</xdr:col>
      <xdr:colOff>38100</xdr:colOff>
      <xdr:row>74</xdr:row>
      <xdr:rowOff>122530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139057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48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31148</xdr:rowOff>
    </xdr:from>
    <xdr:to>
      <xdr:col>107</xdr:col>
      <xdr:colOff>101600</xdr:colOff>
      <xdr:row>74</xdr:row>
      <xdr:rowOff>132748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149275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49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43481</xdr:rowOff>
    </xdr:from>
    <xdr:to>
      <xdr:col>102</xdr:col>
      <xdr:colOff>165100</xdr:colOff>
      <xdr:row>74</xdr:row>
      <xdr:rowOff>145081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161608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29281</xdr:rowOff>
    </xdr:from>
    <xdr:to>
      <xdr:col>98</xdr:col>
      <xdr:colOff>38100</xdr:colOff>
      <xdr:row>75</xdr:row>
      <xdr:rowOff>130881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147408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6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157,961</a:t>
          </a:r>
          <a:r>
            <a:rPr kumimoji="1" lang="ja-JP" altLang="ja-JP" sz="1100">
              <a:solidFill>
                <a:schemeClr val="dk1"/>
              </a:solidFill>
              <a:effectLst/>
              <a:latin typeface="+mn-lt"/>
              <a:ea typeface="+mn-ea"/>
              <a:cs typeface="+mn-cs"/>
            </a:rPr>
            <a:t>円となっており、類似団体と比較して一人当たり</a:t>
          </a:r>
          <a:r>
            <a:rPr kumimoji="1" lang="en-US" altLang="ja-JP" sz="1100">
              <a:solidFill>
                <a:schemeClr val="dk1"/>
              </a:solidFill>
              <a:effectLst/>
              <a:latin typeface="+mn-lt"/>
              <a:ea typeface="+mn-ea"/>
              <a:cs typeface="+mn-cs"/>
            </a:rPr>
            <a:t>65,962</a:t>
          </a:r>
          <a:r>
            <a:rPr kumimoji="1" lang="ja-JP" altLang="ja-JP" sz="1100">
              <a:solidFill>
                <a:schemeClr val="dk1"/>
              </a:solidFill>
              <a:effectLst/>
              <a:latin typeface="+mn-lt"/>
              <a:ea typeface="+mn-ea"/>
              <a:cs typeface="+mn-cs"/>
            </a:rPr>
            <a:t>円高い状況となっている。これは、村の看板政策である子ども医療費や保育料の完全無料化に重点的に予算配分を行っている結果である。繰出金についても、住民一人当たり</a:t>
          </a:r>
          <a:r>
            <a:rPr kumimoji="1" lang="en-US" altLang="ja-JP" sz="1100">
              <a:solidFill>
                <a:schemeClr val="dk1"/>
              </a:solidFill>
              <a:effectLst/>
              <a:latin typeface="+mn-lt"/>
              <a:ea typeface="+mn-ea"/>
              <a:cs typeface="+mn-cs"/>
            </a:rPr>
            <a:t>241,326</a:t>
          </a:r>
          <a:r>
            <a:rPr kumimoji="1" lang="ja-JP" altLang="ja-JP" sz="1100">
              <a:solidFill>
                <a:schemeClr val="dk1"/>
              </a:solidFill>
              <a:effectLst/>
              <a:latin typeface="+mn-lt"/>
              <a:ea typeface="+mn-ea"/>
              <a:cs typeface="+mn-cs"/>
            </a:rPr>
            <a:t>円となっており、類似団体と比較して一人当</a:t>
          </a:r>
          <a:r>
            <a:rPr kumimoji="1" lang="en-US" altLang="ja-JP" sz="1100">
              <a:solidFill>
                <a:schemeClr val="dk1"/>
              </a:solidFill>
              <a:effectLst/>
              <a:latin typeface="+mn-lt"/>
              <a:ea typeface="+mn-ea"/>
              <a:cs typeface="+mn-cs"/>
            </a:rPr>
            <a:t>128,804</a:t>
          </a:r>
          <a:r>
            <a:rPr kumimoji="1" lang="ja-JP" altLang="ja-JP" sz="1100">
              <a:solidFill>
                <a:schemeClr val="dk1"/>
              </a:solidFill>
              <a:effectLst/>
              <a:latin typeface="+mn-lt"/>
              <a:ea typeface="+mn-ea"/>
              <a:cs typeface="+mn-cs"/>
            </a:rPr>
            <a:t>円高い状況となっている。これは、集落が点在しているという地理的要因により、上下水道施設が複数個所必要となり、その建設に要した地方債の償還財源としての繰出金が大きなウエイトを占め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18790</xdr:rowOff>
    </xdr:from>
    <xdr:to>
      <xdr:col>24</xdr:col>
      <xdr:colOff>63500</xdr:colOff>
      <xdr:row>36</xdr:row>
      <xdr:rowOff>46698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90990"/>
          <a:ext cx="8382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18790</xdr:rowOff>
    </xdr:from>
    <xdr:to>
      <xdr:col>19</xdr:col>
      <xdr:colOff>177800</xdr:colOff>
      <xdr:row>36</xdr:row>
      <xdr:rowOff>77273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90990"/>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77273</xdr:rowOff>
    </xdr:from>
    <xdr:to>
      <xdr:col>15</xdr:col>
      <xdr:colOff>50800</xdr:colOff>
      <xdr:row>36</xdr:row>
      <xdr:rowOff>88646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49473"/>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108001</xdr:rowOff>
    </xdr:from>
    <xdr:to>
      <xdr:col>10</xdr:col>
      <xdr:colOff>114300</xdr:colOff>
      <xdr:row>36</xdr:row>
      <xdr:rowOff>88646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08751"/>
          <a:ext cx="8890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167348</xdr:rowOff>
    </xdr:from>
    <xdr:to>
      <xdr:col>24</xdr:col>
      <xdr:colOff>114300</xdr:colOff>
      <xdr:row>36</xdr:row>
      <xdr:rowOff>97498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18775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1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139440</xdr:rowOff>
    </xdr:from>
    <xdr:to>
      <xdr:col>20</xdr:col>
      <xdr:colOff>38100</xdr:colOff>
      <xdr:row>36</xdr:row>
      <xdr:rowOff>69590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86117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26473</xdr:rowOff>
    </xdr:from>
    <xdr:to>
      <xdr:col>15</xdr:col>
      <xdr:colOff>101600</xdr:colOff>
      <xdr:row>36</xdr:row>
      <xdr:rowOff>128073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144600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37846</xdr:rowOff>
    </xdr:from>
    <xdr:to>
      <xdr:col>10</xdr:col>
      <xdr:colOff>165100</xdr:colOff>
      <xdr:row>36</xdr:row>
      <xdr:rowOff>139446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155973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57201</xdr:rowOff>
    </xdr:from>
    <xdr:to>
      <xdr:col>6</xdr:col>
      <xdr:colOff>38100</xdr:colOff>
      <xdr:row>35</xdr:row>
      <xdr:rowOff>158801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15895</xdr:rowOff>
    </xdr:from>
    <xdr:to>
      <xdr:col>24</xdr:col>
      <xdr:colOff>63500</xdr:colOff>
      <xdr:row>56</xdr:row>
      <xdr:rowOff>98411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17095"/>
          <a:ext cx="838200" cy="8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15895</xdr:rowOff>
    </xdr:from>
    <xdr:to>
      <xdr:col>19</xdr:col>
      <xdr:colOff>177800</xdr:colOff>
      <xdr:row>56</xdr:row>
      <xdr:rowOff>73017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17095"/>
          <a:ext cx="889000" cy="5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132112</xdr:rowOff>
    </xdr:from>
    <xdr:to>
      <xdr:col>15</xdr:col>
      <xdr:colOff>50800</xdr:colOff>
      <xdr:row>56</xdr:row>
      <xdr:rowOff>73017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61862"/>
          <a:ext cx="889000" cy="1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132112</xdr:rowOff>
    </xdr:from>
    <xdr:to>
      <xdr:col>10</xdr:col>
      <xdr:colOff>114300</xdr:colOff>
      <xdr:row>57</xdr:row>
      <xdr:rowOff>3505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61862"/>
          <a:ext cx="889000" cy="2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47611</xdr:rowOff>
    </xdr:from>
    <xdr:to>
      <xdr:col>24</xdr:col>
      <xdr:colOff>114300</xdr:colOff>
      <xdr:row>56</xdr:row>
      <xdr:rowOff>149211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70488</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136545</xdr:rowOff>
    </xdr:from>
    <xdr:to>
      <xdr:col>20</xdr:col>
      <xdr:colOff>38100</xdr:colOff>
      <xdr:row>56</xdr:row>
      <xdr:rowOff>66695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83222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4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22217</xdr:rowOff>
    </xdr:from>
    <xdr:to>
      <xdr:col>15</xdr:col>
      <xdr:colOff>101600</xdr:colOff>
      <xdr:row>56</xdr:row>
      <xdr:rowOff>123817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140344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81312</xdr:rowOff>
    </xdr:from>
    <xdr:to>
      <xdr:col>10</xdr:col>
      <xdr:colOff>165100</xdr:colOff>
      <xdr:row>56</xdr:row>
      <xdr:rowOff>11462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27989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8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124155</xdr:rowOff>
    </xdr:from>
    <xdr:to>
      <xdr:col>6</xdr:col>
      <xdr:colOff>38100</xdr:colOff>
      <xdr:row>57</xdr:row>
      <xdr:rowOff>54305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70832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8913</xdr:rowOff>
    </xdr:from>
    <xdr:to>
      <xdr:col>24</xdr:col>
      <xdr:colOff>63500</xdr:colOff>
      <xdr:row>76</xdr:row>
      <xdr:rowOff>65639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39113"/>
          <a:ext cx="8382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32530</xdr:rowOff>
    </xdr:from>
    <xdr:to>
      <xdr:col>19</xdr:col>
      <xdr:colOff>177800</xdr:colOff>
      <xdr:row>76</xdr:row>
      <xdr:rowOff>65639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2730"/>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32530</xdr:rowOff>
    </xdr:from>
    <xdr:to>
      <xdr:col>15</xdr:col>
      <xdr:colOff>50800</xdr:colOff>
      <xdr:row>76</xdr:row>
      <xdr:rowOff>53167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2730"/>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53167</xdr:rowOff>
    </xdr:from>
    <xdr:to>
      <xdr:col>10</xdr:col>
      <xdr:colOff>114300</xdr:colOff>
      <xdr:row>76</xdr:row>
      <xdr:rowOff>108595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83367"/>
          <a:ext cx="8890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129562</xdr:rowOff>
    </xdr:from>
    <xdr:to>
      <xdr:col>24</xdr:col>
      <xdr:colOff>114300</xdr:colOff>
      <xdr:row>76</xdr:row>
      <xdr:rowOff>59711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88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152439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3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14839</xdr:rowOff>
    </xdr:from>
    <xdr:to>
      <xdr:col>20</xdr:col>
      <xdr:colOff>38100</xdr:colOff>
      <xdr:row>76</xdr:row>
      <xdr:rowOff>116439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132966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2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153180</xdr:rowOff>
    </xdr:from>
    <xdr:to>
      <xdr:col>15</xdr:col>
      <xdr:colOff>101600</xdr:colOff>
      <xdr:row>76</xdr:row>
      <xdr:rowOff>83330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99858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2367</xdr:rowOff>
    </xdr:from>
    <xdr:to>
      <xdr:col>10</xdr:col>
      <xdr:colOff>165100</xdr:colOff>
      <xdr:row>76</xdr:row>
      <xdr:rowOff>103967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120494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0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57795</xdr:rowOff>
    </xdr:from>
    <xdr:to>
      <xdr:col>6</xdr:col>
      <xdr:colOff>38100</xdr:colOff>
      <xdr:row>76</xdr:row>
      <xdr:rowOff>159395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95272</xdr:rowOff>
    </xdr:from>
    <xdr:to>
      <xdr:col>24</xdr:col>
      <xdr:colOff>63500</xdr:colOff>
      <xdr:row>97</xdr:row>
      <xdr:rowOff>95338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25922"/>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95272</xdr:rowOff>
    </xdr:from>
    <xdr:to>
      <xdr:col>19</xdr:col>
      <xdr:colOff>177800</xdr:colOff>
      <xdr:row>97</xdr:row>
      <xdr:rowOff>143089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25922"/>
          <a:ext cx="889000" cy="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138725</xdr:rowOff>
    </xdr:from>
    <xdr:to>
      <xdr:col>15</xdr:col>
      <xdr:colOff>50800</xdr:colOff>
      <xdr:row>97</xdr:row>
      <xdr:rowOff>143089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69375"/>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138725</xdr:rowOff>
    </xdr:from>
    <xdr:to>
      <xdr:col>10</xdr:col>
      <xdr:colOff>114300</xdr:colOff>
      <xdr:row>97</xdr:row>
      <xdr:rowOff>164993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69375"/>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44538</xdr:rowOff>
    </xdr:from>
    <xdr:to>
      <xdr:col>24</xdr:col>
      <xdr:colOff>114300</xdr:colOff>
      <xdr:row>97</xdr:row>
      <xdr:rowOff>146138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67415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44472</xdr:rowOff>
    </xdr:from>
    <xdr:to>
      <xdr:col>20</xdr:col>
      <xdr:colOff>38100</xdr:colOff>
      <xdr:row>97</xdr:row>
      <xdr:rowOff>146072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162599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5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92289</xdr:rowOff>
    </xdr:from>
    <xdr:to>
      <xdr:col>15</xdr:col>
      <xdr:colOff>101600</xdr:colOff>
      <xdr:row>98</xdr:row>
      <xdr:rowOff>22439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13566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1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87925</xdr:rowOff>
    </xdr:from>
    <xdr:to>
      <xdr:col>10</xdr:col>
      <xdr:colOff>165100</xdr:colOff>
      <xdr:row>98</xdr:row>
      <xdr:rowOff>18075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34602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114193</xdr:rowOff>
    </xdr:from>
    <xdr:to>
      <xdr:col>6</xdr:col>
      <xdr:colOff>38100</xdr:colOff>
      <xdr:row>98</xdr:row>
      <xdr:rowOff>44343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60870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94524</xdr:rowOff>
    </xdr:from>
    <xdr:to>
      <xdr:col>55</xdr:col>
      <xdr:colOff>0</xdr:colOff>
      <xdr:row>39</xdr:row>
      <xdr:rowOff>94633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81074"/>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94633</xdr:rowOff>
    </xdr:from>
    <xdr:to>
      <xdr:col>50</xdr:col>
      <xdr:colOff>114300</xdr:colOff>
      <xdr:row>39</xdr:row>
      <xdr:rowOff>94742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8118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94742</xdr:rowOff>
    </xdr:from>
    <xdr:to>
      <xdr:col>45</xdr:col>
      <xdr:colOff>177800</xdr:colOff>
      <xdr:row>39</xdr:row>
      <xdr:rowOff>94742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1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94742</xdr:rowOff>
    </xdr:from>
    <xdr:to>
      <xdr:col>41</xdr:col>
      <xdr:colOff>50800</xdr:colOff>
      <xdr:row>39</xdr:row>
      <xdr:rowOff>94851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8129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43724</xdr:rowOff>
    </xdr:from>
    <xdr:to>
      <xdr:col>55</xdr:col>
      <xdr:colOff>50800</xdr:colOff>
      <xdr:row>39</xdr:row>
      <xdr:rowOff>145324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130101</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43833</xdr:rowOff>
    </xdr:from>
    <xdr:to>
      <xdr:col>50</xdr:col>
      <xdr:colOff>165100</xdr:colOff>
      <xdr:row>39</xdr:row>
      <xdr:rowOff>145433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136560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43942</xdr:rowOff>
    </xdr:from>
    <xdr:to>
      <xdr:col>46</xdr:col>
      <xdr:colOff>38100</xdr:colOff>
      <xdr:row>39</xdr:row>
      <xdr:rowOff>145542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136669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43942</xdr:rowOff>
    </xdr:from>
    <xdr:to>
      <xdr:col>41</xdr:col>
      <xdr:colOff>101600</xdr:colOff>
      <xdr:row>39</xdr:row>
      <xdr:rowOff>145542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136669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44051</xdr:rowOff>
    </xdr:from>
    <xdr:to>
      <xdr:col>36</xdr:col>
      <xdr:colOff>165100</xdr:colOff>
      <xdr:row>39</xdr:row>
      <xdr:rowOff>145651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136778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99043</xdr:rowOff>
    </xdr:from>
    <xdr:to>
      <xdr:col>55</xdr:col>
      <xdr:colOff>0</xdr:colOff>
      <xdr:row>57</xdr:row>
      <xdr:rowOff>104815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1693"/>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97124</xdr:rowOff>
    </xdr:from>
    <xdr:to>
      <xdr:col>50</xdr:col>
      <xdr:colOff>114300</xdr:colOff>
      <xdr:row>57</xdr:row>
      <xdr:rowOff>104815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69774"/>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90715</xdr:rowOff>
    </xdr:from>
    <xdr:to>
      <xdr:col>45</xdr:col>
      <xdr:colOff>177800</xdr:colOff>
      <xdr:row>57</xdr:row>
      <xdr:rowOff>97124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63365"/>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90715</xdr:rowOff>
    </xdr:from>
    <xdr:to>
      <xdr:col>41</xdr:col>
      <xdr:colOff>50800</xdr:colOff>
      <xdr:row>57</xdr:row>
      <xdr:rowOff>114416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63365"/>
          <a:ext cx="8890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48243</xdr:rowOff>
    </xdr:from>
    <xdr:to>
      <xdr:col>55</xdr:col>
      <xdr:colOff>50800</xdr:colOff>
      <xdr:row>57</xdr:row>
      <xdr:rowOff>149843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54015</xdr:rowOff>
    </xdr:from>
    <xdr:to>
      <xdr:col>50</xdr:col>
      <xdr:colOff>165100</xdr:colOff>
      <xdr:row>57</xdr:row>
      <xdr:rowOff>155615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146742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46324</xdr:rowOff>
    </xdr:from>
    <xdr:to>
      <xdr:col>46</xdr:col>
      <xdr:colOff>38100</xdr:colOff>
      <xdr:row>57</xdr:row>
      <xdr:rowOff>147924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164451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39915</xdr:rowOff>
    </xdr:from>
    <xdr:to>
      <xdr:col>41</xdr:col>
      <xdr:colOff>101600</xdr:colOff>
      <xdr:row>57</xdr:row>
      <xdr:rowOff>141515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158042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8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63616</xdr:rowOff>
    </xdr:from>
    <xdr:to>
      <xdr:col>36</xdr:col>
      <xdr:colOff>165100</xdr:colOff>
      <xdr:row>57</xdr:row>
      <xdr:rowOff>165216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156343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168382</xdr:rowOff>
    </xdr:from>
    <xdr:to>
      <xdr:col>55</xdr:col>
      <xdr:colOff>0</xdr:colOff>
      <xdr:row>75</xdr:row>
      <xdr:rowOff>77322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855682"/>
          <a:ext cx="8382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168382</xdr:rowOff>
    </xdr:from>
    <xdr:to>
      <xdr:col>50</xdr:col>
      <xdr:colOff>114300</xdr:colOff>
      <xdr:row>76</xdr:row>
      <xdr:rowOff>86254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855682"/>
          <a:ext cx="889000" cy="26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75494</xdr:rowOff>
    </xdr:from>
    <xdr:to>
      <xdr:col>45</xdr:col>
      <xdr:colOff>177800</xdr:colOff>
      <xdr:row>76</xdr:row>
      <xdr:rowOff>86254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934244"/>
          <a:ext cx="889000" cy="18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75494</xdr:rowOff>
    </xdr:from>
    <xdr:to>
      <xdr:col>41</xdr:col>
      <xdr:colOff>50800</xdr:colOff>
      <xdr:row>76</xdr:row>
      <xdr:rowOff>315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934244"/>
          <a:ext cx="889000" cy="9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26522</xdr:rowOff>
    </xdr:from>
    <xdr:to>
      <xdr:col>55</xdr:col>
      <xdr:colOff>50800</xdr:colOff>
      <xdr:row>75</xdr:row>
      <xdr:rowOff>128122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49399</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3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117582</xdr:rowOff>
    </xdr:from>
    <xdr:to>
      <xdr:col>50</xdr:col>
      <xdr:colOff>165100</xdr:colOff>
      <xdr:row>75</xdr:row>
      <xdr:rowOff>47732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64259</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5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35454</xdr:rowOff>
    </xdr:from>
    <xdr:to>
      <xdr:col>46</xdr:col>
      <xdr:colOff>38100</xdr:colOff>
      <xdr:row>76</xdr:row>
      <xdr:rowOff>137054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153581</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4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24694</xdr:rowOff>
    </xdr:from>
    <xdr:to>
      <xdr:col>41</xdr:col>
      <xdr:colOff>101600</xdr:colOff>
      <xdr:row>75</xdr:row>
      <xdr:rowOff>126294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8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142821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65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120965</xdr:rowOff>
    </xdr:from>
    <xdr:to>
      <xdr:col>36</xdr:col>
      <xdr:colOff>165100</xdr:colOff>
      <xdr:row>76</xdr:row>
      <xdr:rowOff>51115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67642</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75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75394</xdr:rowOff>
    </xdr:from>
    <xdr:to>
      <xdr:col>55</xdr:col>
      <xdr:colOff>0</xdr:colOff>
      <xdr:row>98</xdr:row>
      <xdr:rowOff>13484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6044"/>
          <a:ext cx="838200" cy="10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13484</xdr:rowOff>
    </xdr:from>
    <xdr:to>
      <xdr:col>50</xdr:col>
      <xdr:colOff>114300</xdr:colOff>
      <xdr:row>98</xdr:row>
      <xdr:rowOff>25214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15584"/>
          <a:ext cx="8890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25214</xdr:rowOff>
    </xdr:from>
    <xdr:to>
      <xdr:col>45</xdr:col>
      <xdr:colOff>177800</xdr:colOff>
      <xdr:row>98</xdr:row>
      <xdr:rowOff>61633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27314"/>
          <a:ext cx="889000" cy="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61633</xdr:rowOff>
    </xdr:from>
    <xdr:to>
      <xdr:col>41</xdr:col>
      <xdr:colOff>50800</xdr:colOff>
      <xdr:row>98</xdr:row>
      <xdr:rowOff>88764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63733"/>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24594</xdr:rowOff>
    </xdr:from>
    <xdr:to>
      <xdr:col>55</xdr:col>
      <xdr:colOff>50800</xdr:colOff>
      <xdr:row>97</xdr:row>
      <xdr:rowOff>126194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47471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134134</xdr:rowOff>
    </xdr:from>
    <xdr:to>
      <xdr:col>50</xdr:col>
      <xdr:colOff>165100</xdr:colOff>
      <xdr:row>98</xdr:row>
      <xdr:rowOff>64284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55411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5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145864</xdr:rowOff>
    </xdr:from>
    <xdr:to>
      <xdr:col>46</xdr:col>
      <xdr:colOff>38100</xdr:colOff>
      <xdr:row>98</xdr:row>
      <xdr:rowOff>76014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67141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6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10833</xdr:rowOff>
    </xdr:from>
    <xdr:to>
      <xdr:col>41</xdr:col>
      <xdr:colOff>101600</xdr:colOff>
      <xdr:row>98</xdr:row>
      <xdr:rowOff>112433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103560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37964</xdr:rowOff>
    </xdr:from>
    <xdr:to>
      <xdr:col>36</xdr:col>
      <xdr:colOff>165100</xdr:colOff>
      <xdr:row>98</xdr:row>
      <xdr:rowOff>139564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130691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3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105323</xdr:rowOff>
    </xdr:from>
    <xdr:to>
      <xdr:col>85</xdr:col>
      <xdr:colOff>127000</xdr:colOff>
      <xdr:row>37</xdr:row>
      <xdr:rowOff>46980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77523"/>
          <a:ext cx="838200" cy="1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46980</xdr:rowOff>
    </xdr:from>
    <xdr:to>
      <xdr:col>81</xdr:col>
      <xdr:colOff>50800</xdr:colOff>
      <xdr:row>37</xdr:row>
      <xdr:rowOff>62977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90630"/>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62977</xdr:rowOff>
    </xdr:from>
    <xdr:to>
      <xdr:col>76</xdr:col>
      <xdr:colOff>114300</xdr:colOff>
      <xdr:row>37</xdr:row>
      <xdr:rowOff>63288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06627"/>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57148</xdr:rowOff>
    </xdr:from>
    <xdr:to>
      <xdr:col>71</xdr:col>
      <xdr:colOff>177800</xdr:colOff>
      <xdr:row>37</xdr:row>
      <xdr:rowOff>63288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00798"/>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54523</xdr:rowOff>
    </xdr:from>
    <xdr:to>
      <xdr:col>85</xdr:col>
      <xdr:colOff>177800</xdr:colOff>
      <xdr:row>36</xdr:row>
      <xdr:rowOff>156123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77400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167630</xdr:rowOff>
    </xdr:from>
    <xdr:to>
      <xdr:col>81</xdr:col>
      <xdr:colOff>101600</xdr:colOff>
      <xdr:row>37</xdr:row>
      <xdr:rowOff>97780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114307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12177</xdr:rowOff>
    </xdr:from>
    <xdr:to>
      <xdr:col>76</xdr:col>
      <xdr:colOff>165100</xdr:colOff>
      <xdr:row>37</xdr:row>
      <xdr:rowOff>113777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104904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12488</xdr:rowOff>
    </xdr:from>
    <xdr:to>
      <xdr:col>72</xdr:col>
      <xdr:colOff>38100</xdr:colOff>
      <xdr:row>37</xdr:row>
      <xdr:rowOff>114088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105215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4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6348</xdr:rowOff>
    </xdr:from>
    <xdr:to>
      <xdr:col>67</xdr:col>
      <xdr:colOff>101600</xdr:colOff>
      <xdr:row>37</xdr:row>
      <xdr:rowOff>107948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124475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156757</xdr:rowOff>
    </xdr:from>
    <xdr:to>
      <xdr:col>85</xdr:col>
      <xdr:colOff>127000</xdr:colOff>
      <xdr:row>58</xdr:row>
      <xdr:rowOff>6285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29407"/>
          <a:ext cx="8382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156757</xdr:rowOff>
    </xdr:from>
    <xdr:to>
      <xdr:col>81</xdr:col>
      <xdr:colOff>50800</xdr:colOff>
      <xdr:row>57</xdr:row>
      <xdr:rowOff>161630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29407"/>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118492</xdr:rowOff>
    </xdr:from>
    <xdr:to>
      <xdr:col>76</xdr:col>
      <xdr:colOff>114300</xdr:colOff>
      <xdr:row>57</xdr:row>
      <xdr:rowOff>161630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91142"/>
          <a:ext cx="889000" cy="4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118492</xdr:rowOff>
    </xdr:from>
    <xdr:to>
      <xdr:col>71</xdr:col>
      <xdr:colOff>177800</xdr:colOff>
      <xdr:row>57</xdr:row>
      <xdr:rowOff>169679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91142"/>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126935</xdr:rowOff>
    </xdr:from>
    <xdr:to>
      <xdr:col>85</xdr:col>
      <xdr:colOff>177800</xdr:colOff>
      <xdr:row>58</xdr:row>
      <xdr:rowOff>57085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41862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105957</xdr:rowOff>
    </xdr:from>
    <xdr:to>
      <xdr:col>81</xdr:col>
      <xdr:colOff>101600</xdr:colOff>
      <xdr:row>58</xdr:row>
      <xdr:rowOff>36107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27234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110830</xdr:rowOff>
    </xdr:from>
    <xdr:to>
      <xdr:col>76</xdr:col>
      <xdr:colOff>165100</xdr:colOff>
      <xdr:row>58</xdr:row>
      <xdr:rowOff>40980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32107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67692</xdr:rowOff>
    </xdr:from>
    <xdr:to>
      <xdr:col>72</xdr:col>
      <xdr:colOff>38100</xdr:colOff>
      <xdr:row>57</xdr:row>
      <xdr:rowOff>169292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14369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6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118879</xdr:rowOff>
    </xdr:from>
    <xdr:to>
      <xdr:col>67</xdr:col>
      <xdr:colOff>101600</xdr:colOff>
      <xdr:row>58</xdr:row>
      <xdr:rowOff>49029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40156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149732</xdr:rowOff>
    </xdr:from>
    <xdr:to>
      <xdr:col>85</xdr:col>
      <xdr:colOff>127000</xdr:colOff>
      <xdr:row>79</xdr:row>
      <xdr:rowOff>13047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22832"/>
          <a:ext cx="8382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13047</xdr:rowOff>
    </xdr:from>
    <xdr:to>
      <xdr:col>81</xdr:col>
      <xdr:colOff>50800</xdr:colOff>
      <xdr:row>79</xdr:row>
      <xdr:rowOff>43881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57597"/>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43881</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84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43855</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84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98932</xdr:rowOff>
    </xdr:from>
    <xdr:to>
      <xdr:col>85</xdr:col>
      <xdr:colOff>177800</xdr:colOff>
      <xdr:row>79</xdr:row>
      <xdr:rowOff>29082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58309</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133697</xdr:rowOff>
    </xdr:from>
    <xdr:to>
      <xdr:col>81</xdr:col>
      <xdr:colOff>101600</xdr:colOff>
      <xdr:row>79</xdr:row>
      <xdr:rowOff>63847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54974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5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164531</xdr:rowOff>
    </xdr:from>
    <xdr:to>
      <xdr:col>76</xdr:col>
      <xdr:colOff>165100</xdr:colOff>
      <xdr:row>79</xdr:row>
      <xdr:rowOff>94681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85808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164505</xdr:rowOff>
    </xdr:from>
    <xdr:to>
      <xdr:col>67</xdr:col>
      <xdr:colOff>101600</xdr:colOff>
      <xdr:row>79</xdr:row>
      <xdr:rowOff>94655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85782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3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52341</xdr:rowOff>
    </xdr:from>
    <xdr:to>
      <xdr:col>85</xdr:col>
      <xdr:colOff>127000</xdr:colOff>
      <xdr:row>97</xdr:row>
      <xdr:rowOff>69262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82991"/>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12888</xdr:rowOff>
    </xdr:from>
    <xdr:to>
      <xdr:col>81</xdr:col>
      <xdr:colOff>50800</xdr:colOff>
      <xdr:row>97</xdr:row>
      <xdr:rowOff>52341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00638"/>
          <a:ext cx="889000" cy="3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12888</xdr:rowOff>
    </xdr:from>
    <xdr:to>
      <xdr:col>76</xdr:col>
      <xdr:colOff>114300</xdr:colOff>
      <xdr:row>97</xdr:row>
      <xdr:rowOff>112748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00638"/>
          <a:ext cx="889000" cy="4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112748</xdr:rowOff>
    </xdr:from>
    <xdr:to>
      <xdr:col>71</xdr:col>
      <xdr:colOff>177800</xdr:colOff>
      <xdr:row>97</xdr:row>
      <xdr:rowOff>138948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3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18462</xdr:rowOff>
    </xdr:from>
    <xdr:to>
      <xdr:col>85</xdr:col>
      <xdr:colOff>177800</xdr:colOff>
      <xdr:row>97</xdr:row>
      <xdr:rowOff>120062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168339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2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1541</xdr:rowOff>
    </xdr:from>
    <xdr:to>
      <xdr:col>81</xdr:col>
      <xdr:colOff>101600</xdr:colOff>
      <xdr:row>97</xdr:row>
      <xdr:rowOff>103141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119668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4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133538</xdr:rowOff>
    </xdr:from>
    <xdr:to>
      <xdr:col>76</xdr:col>
      <xdr:colOff>165100</xdr:colOff>
      <xdr:row>95</xdr:row>
      <xdr:rowOff>63688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80215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02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61948</xdr:rowOff>
    </xdr:from>
    <xdr:to>
      <xdr:col>72</xdr:col>
      <xdr:colOff>38100</xdr:colOff>
      <xdr:row>97</xdr:row>
      <xdr:rowOff>163548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154675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88148</xdr:rowOff>
    </xdr:from>
    <xdr:to>
      <xdr:col>67</xdr:col>
      <xdr:colOff>101600</xdr:colOff>
      <xdr:row>98</xdr:row>
      <xdr:rowOff>18298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9425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類似団体数値と比較して大きく上回っている科目として、総務費は積立金によるものである。人口が少ないため、数値が大きくなる傾向があり、類似団体と比較して</a:t>
          </a:r>
          <a:r>
            <a:rPr kumimoji="1" lang="en-US" altLang="ja-JP" sz="1100">
              <a:solidFill>
                <a:schemeClr val="dk1"/>
              </a:solidFill>
              <a:effectLst/>
              <a:latin typeface="+mn-lt"/>
              <a:ea typeface="+mn-ea"/>
              <a:cs typeface="+mn-cs"/>
            </a:rPr>
            <a:t>112,303</a:t>
          </a:r>
          <a:r>
            <a:rPr kumimoji="1" lang="ja-JP" altLang="ja-JP" sz="1100">
              <a:solidFill>
                <a:schemeClr val="dk1"/>
              </a:solidFill>
              <a:effectLst/>
              <a:latin typeface="+mn-lt"/>
              <a:ea typeface="+mn-ea"/>
              <a:cs typeface="+mn-cs"/>
            </a:rPr>
            <a:t>円高い数値となっている。また商工費は依然として高い状況となっており、</a:t>
          </a:r>
          <a:r>
            <a:rPr kumimoji="1" lang="ja-JP" altLang="en-US" sz="1100">
              <a:solidFill>
                <a:schemeClr val="dk1"/>
              </a:solidFill>
              <a:effectLst/>
              <a:latin typeface="+mn-lt"/>
              <a:ea typeface="+mn-ea"/>
              <a:cs typeface="+mn-cs"/>
            </a:rPr>
            <a:t>世界自然遺産</a:t>
          </a:r>
          <a:r>
            <a:rPr kumimoji="1" lang="ja-JP" altLang="ja-JP" sz="1100">
              <a:solidFill>
                <a:schemeClr val="dk1"/>
              </a:solidFill>
              <a:effectLst/>
              <a:latin typeface="+mn-lt"/>
              <a:ea typeface="+mn-ea"/>
              <a:cs typeface="+mn-cs"/>
            </a:rPr>
            <a:t>白神</a:t>
          </a:r>
          <a:r>
            <a:rPr kumimoji="1" lang="ja-JP" altLang="en-US" sz="1100">
              <a:solidFill>
                <a:schemeClr val="dk1"/>
              </a:solidFill>
              <a:effectLst/>
              <a:latin typeface="+mn-lt"/>
              <a:ea typeface="+mn-ea"/>
              <a:cs typeface="+mn-cs"/>
            </a:rPr>
            <a:t>山地を抱える村として</a:t>
          </a:r>
          <a:r>
            <a:rPr kumimoji="1" lang="ja-JP" altLang="ja-JP" sz="1100">
              <a:solidFill>
                <a:schemeClr val="dk1"/>
              </a:solidFill>
              <a:effectLst/>
              <a:latin typeface="+mn-lt"/>
              <a:ea typeface="+mn-ea"/>
              <a:cs typeface="+mn-cs"/>
            </a:rPr>
            <a:t>観光施設の改修事業や維持管理経費、指定管理料制度導入に基づく指定管理料が大きな要因となっている。さらにエネルギー価格の高騰や物価高も影響した結果、類似団体と比較し、一人当たり</a:t>
          </a:r>
          <a:r>
            <a:rPr kumimoji="1" lang="en-US" altLang="ja-JP" sz="1100">
              <a:solidFill>
                <a:schemeClr val="dk1"/>
              </a:solidFill>
              <a:effectLst/>
              <a:latin typeface="+mn-lt"/>
              <a:ea typeface="+mn-ea"/>
              <a:cs typeface="+mn-cs"/>
            </a:rPr>
            <a:t>101,657</a:t>
          </a:r>
          <a:r>
            <a:rPr kumimoji="1" lang="ja-JP" altLang="ja-JP" sz="1100">
              <a:solidFill>
                <a:schemeClr val="dk1"/>
              </a:solidFill>
              <a:effectLst/>
              <a:latin typeface="+mn-lt"/>
              <a:ea typeface="+mn-ea"/>
              <a:cs typeface="+mn-cs"/>
            </a:rPr>
            <a:t>円高い数値となった。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年度の実質単年度収支は赤字となったが、</a:t>
          </a:r>
          <a:r>
            <a:rPr kumimoji="1" lang="ja-JP" altLang="ja-JP" sz="1100">
              <a:solidFill>
                <a:schemeClr val="dk1"/>
              </a:solidFill>
              <a:effectLst/>
              <a:latin typeface="+mn-lt"/>
              <a:ea typeface="+mn-ea"/>
              <a:cs typeface="+mn-cs"/>
            </a:rPr>
            <a:t>財政調整基金の残高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微増とな</a:t>
          </a:r>
          <a:r>
            <a:rPr kumimoji="1" lang="ja-JP" altLang="en-US" sz="1100">
              <a:solidFill>
                <a:schemeClr val="dk1"/>
              </a:solidFill>
              <a:effectLst/>
              <a:latin typeface="+mn-lt"/>
              <a:ea typeface="+mn-ea"/>
              <a:cs typeface="+mn-cs"/>
            </a:rPr>
            <a:t>り、財政調整基金の取崩しにより、実質収支は黒字となった。現在行っている行財政改革により、令和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年度も財政調整基金の積み増し、実質単年度収支の黒字</a:t>
          </a:r>
          <a:r>
            <a:rPr kumimoji="1" lang="ja-JP" altLang="en-US" sz="1100">
              <a:solidFill>
                <a:schemeClr val="dk1"/>
              </a:solidFill>
              <a:effectLst/>
              <a:latin typeface="+mn-lt"/>
              <a:ea typeface="+mn-ea"/>
              <a:cs typeface="+mn-cs"/>
            </a:rPr>
            <a:t>化を目指す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特別会計については、一般会計からの繰り入れにより黒字を維持しており、近年の連結実質黒字額は標準財政規模比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程度で推移している。今後も交付税が同水準で交付され続ければ、連結実質黒字額も同水準を維持していけるものと思われるが、各会計の財源不足を減らすべく、保険料や使用料の見直し、医療費、介護</a:t>
          </a:r>
          <a:r>
            <a:rPr kumimoji="1" lang="ja-JP" altLang="en-US" sz="1100">
              <a:solidFill>
                <a:schemeClr val="dk1"/>
              </a:solidFill>
              <a:effectLst/>
              <a:latin typeface="+mn-lt"/>
              <a:ea typeface="+mn-ea"/>
              <a:cs typeface="+mn-cs"/>
            </a:rPr>
            <a:t>給付</a:t>
          </a:r>
          <a:r>
            <a:rPr kumimoji="1" lang="ja-JP" altLang="ja-JP" sz="1100">
              <a:solidFill>
                <a:schemeClr val="dk1"/>
              </a:solidFill>
              <a:effectLst/>
              <a:latin typeface="+mn-lt"/>
              <a:ea typeface="+mn-ea"/>
              <a:cs typeface="+mn-cs"/>
            </a:rPr>
            <a:t>費の抑制につながる取り組みを並行して進めていきたい。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元利償還金及び公営企業債の元利償還金に対する繰入金は減となったため、</a:t>
          </a:r>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百万円の減となった。今後の推移として、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に実施した任意繰上償還の効果もあり、実質公債費比率の分子は減少</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年度以降年々充当可能基金が減少したことから、Ｒ元年度において将来負担額が充当可能財源等を上回り、将来負担比率の数値計上となった。一般会計等に係る地方債現在高は、Ｈ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年度に旧小学校の改修や水陸両用バスの導入、Ｈ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年度に子育て定住エコタウン整備など大型事業があったことから増加に転じ、Ｒ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年度の庁舎移転事業により更なる公債費負担が予想されたことから、将来負担の軽減を目的としてＲ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に任意繰上償還を実施した。これによりＲ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のピーク以降、地方債残高は減少に転じる見込みであり、あわせて行財政改革の実施や建設事業実施の適正化により、充当可能基金の残高も増加していることから、</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の数値計上がなかった。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年度の庁舎移転事業と大型事業が続いており、財源不足分を財政調整基金の取り崩しにより補ってきた。Ｒ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年度は公債負担の軽減を目的とした任意繰上償還の実施により近年で最少額となったが、財政調整基金は積み増しできており、Ｒ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年度は基金残高は増加に転じた。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不測の財政出動に対応すべく、行財政改革の着実な実施により、基金取り崩しに依存しなくとも収支均衡のとれる財政構造への転換を急ぐ。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公共施設解体基金：公共施設の解体及び撤去に要する経費の財源に充てるための基金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ブナの里白神公社が管理する施設について、施設の維持管理費の増嵩による財源不足に対処し、健全な施設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定住促進住宅基金：定住促進住宅の建設、修繕または改良に要する費用に充てるための基金。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公共施設解体基金を施設解体のため、約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百万円取崩したが、過疎対策事業債ソフト分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は毎年度、限度額（過疎対策事業債ソフト分）まで積立て、好きです西目屋応援基金は、企業版ふるさと納税の活用も視野に、村の特産物、観光名所等のＰＲ強化と所得向上、賑わいづくり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％を財政調整基金が占める。普通交付税の増のほか、財源の裏付けのない事業を控えたことにより、取り崩しを最小限に留めることができ、結果として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百万円の積み増しとなった。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基金全体の今後の方針に同じ。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年度において、公債費負担の軽減を目的として任意繰上償還（Ｈ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千円）を実施したことにより、残高が大きく減少したが、Ｒ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年度同様、Ｒ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年度も、年度末不用額の一部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毎年、年度末不用額の一部を積立てしていく方針。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2490670</v>
      </c>
      <c r="BO4" s="449"/>
      <c r="BP4" s="449"/>
      <c r="BQ4" s="449"/>
      <c r="BR4" s="449"/>
      <c r="BS4" s="449"/>
      <c r="BT4" s="449"/>
      <c r="BU4" s="450"/>
      <c r="BV4" s="448">
        <v>2565877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5.6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2384186</v>
      </c>
      <c r="BO5" s="420"/>
      <c r="BP5" s="420"/>
      <c r="BQ5" s="420"/>
      <c r="BR5" s="420"/>
      <c r="BS5" s="420"/>
      <c r="BT5" s="420"/>
      <c r="BU5" s="421"/>
      <c r="BV5" s="419">
        <v>2477141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86.6</v>
      </c>
      <c r="CU5" s="417"/>
      <c r="CV5" s="417"/>
      <c r="CW5" s="417"/>
      <c r="CX5" s="417"/>
      <c r="CY5" s="417"/>
      <c r="CZ5" s="417"/>
      <c r="DA5" s="418"/>
      <c r="DB5" s="416">
        <v>83.7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106484</v>
      </c>
      <c r="BO6" s="420"/>
      <c r="BP6" s="420"/>
      <c r="BQ6" s="420"/>
      <c r="BR6" s="420"/>
      <c r="BS6" s="420"/>
      <c r="BT6" s="420"/>
      <c r="BU6" s="421"/>
      <c r="BV6" s="419">
        <v>88736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86.9</v>
      </c>
      <c r="CU6" s="563"/>
      <c r="CV6" s="563"/>
      <c r="CW6" s="563"/>
      <c r="CX6" s="563"/>
      <c r="CY6" s="563"/>
      <c r="CZ6" s="563"/>
      <c r="DA6" s="564"/>
      <c r="DB6" s="562">
        <v>84.4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12651</v>
      </c>
      <c r="BO7" s="420"/>
      <c r="BP7" s="420"/>
      <c r="BQ7" s="420"/>
      <c r="BR7" s="420"/>
      <c r="BS7" s="420"/>
      <c r="BT7" s="420"/>
      <c r="BU7" s="421"/>
      <c r="BV7" s="419">
        <v>12925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1352599</v>
      </c>
      <c r="CU7" s="420"/>
      <c r="CV7" s="420"/>
      <c r="CW7" s="420"/>
      <c r="CX7" s="420"/>
      <c r="CY7" s="420"/>
      <c r="CZ7" s="420"/>
      <c r="DA7" s="421"/>
      <c r="DB7" s="419">
        <v>1364491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93833</v>
      </c>
      <c r="BO8" s="420"/>
      <c r="BP8" s="420"/>
      <c r="BQ8" s="420"/>
      <c r="BR8" s="420"/>
      <c r="BS8" s="420"/>
      <c r="BT8" s="420"/>
      <c r="BU8" s="421"/>
      <c r="BV8" s="419">
        <v>75811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0.12</v>
      </c>
      <c r="CU8" s="523"/>
      <c r="CV8" s="523"/>
      <c r="CW8" s="523"/>
      <c r="CX8" s="523"/>
      <c r="CY8" s="523"/>
      <c r="CZ8" s="523"/>
      <c r="DA8" s="524"/>
      <c r="DB8" s="522">
        <v>0.13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1265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18022</v>
      </c>
      <c r="BO9" s="420"/>
      <c r="BP9" s="420"/>
      <c r="BQ9" s="420"/>
      <c r="BR9" s="420"/>
      <c r="BS9" s="420"/>
      <c r="BT9" s="420"/>
      <c r="BU9" s="421"/>
      <c r="BV9" s="419">
        <v>-376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1415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170029</v>
      </c>
      <c r="BO10" s="420"/>
      <c r="BP10" s="420"/>
      <c r="BQ10" s="420"/>
      <c r="BR10" s="420"/>
      <c r="BS10" s="420"/>
      <c r="BT10" s="420"/>
      <c r="BU10" s="421"/>
      <c r="BV10" s="419">
        <v>220037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200481</v>
      </c>
      <c r="BO12" s="420"/>
      <c r="BP12" s="420"/>
      <c r="BQ12" s="420"/>
      <c r="BR12" s="420"/>
      <c r="BS12" s="420"/>
      <c r="BT12" s="420"/>
      <c r="BU12" s="421"/>
      <c r="BV12" s="419">
        <v>191554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1242</v>
      </c>
      <c r="S13" s="507"/>
      <c r="T13" s="507"/>
      <c r="U13" s="507"/>
      <c r="V13" s="508"/>
      <c r="W13" s="509" t="s">
        <v>131</v>
      </c>
      <c r="X13" s="405"/>
      <c r="Y13" s="405"/>
      <c r="Z13" s="405"/>
      <c r="AA13" s="405"/>
      <c r="AB13" s="406"/>
      <c r="AC13" s="372">
        <v>167</v>
      </c>
      <c r="AD13" s="373"/>
      <c r="AE13" s="373"/>
      <c r="AF13" s="373"/>
      <c r="AG13" s="374"/>
      <c r="AH13" s="372">
        <v>222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-12430</v>
      </c>
      <c r="BO13" s="420"/>
      <c r="BP13" s="420"/>
      <c r="BQ13" s="420"/>
      <c r="BR13" s="420"/>
      <c r="BS13" s="420"/>
      <c r="BT13" s="420"/>
      <c r="BU13" s="421"/>
      <c r="BV13" s="419">
        <v>28107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10.199999999999999</v>
      </c>
      <c r="CU13" s="417"/>
      <c r="CV13" s="417"/>
      <c r="CW13" s="417"/>
      <c r="CX13" s="417"/>
      <c r="CY13" s="417"/>
      <c r="CZ13" s="417"/>
      <c r="DA13" s="418"/>
      <c r="DB13" s="416">
        <v>11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1272</v>
      </c>
      <c r="S14" s="507"/>
      <c r="T14" s="507"/>
      <c r="U14" s="507"/>
      <c r="V14" s="508"/>
      <c r="W14" s="510"/>
      <c r="X14" s="408"/>
      <c r="Y14" s="408"/>
      <c r="Z14" s="408"/>
      <c r="AA14" s="408"/>
      <c r="AB14" s="409"/>
      <c r="AC14" s="499">
        <v>25</v>
      </c>
      <c r="AD14" s="500"/>
      <c r="AE14" s="500"/>
      <c r="AF14" s="500"/>
      <c r="AG14" s="501"/>
      <c r="AH14" s="499">
        <v>27.7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2.8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1272</v>
      </c>
      <c r="S15" s="507"/>
      <c r="T15" s="507"/>
      <c r="U15" s="507"/>
      <c r="V15" s="508"/>
      <c r="W15" s="509" t="s">
        <v>137</v>
      </c>
      <c r="X15" s="405"/>
      <c r="Y15" s="405"/>
      <c r="Z15" s="405"/>
      <c r="AA15" s="405"/>
      <c r="AB15" s="406"/>
      <c r="AC15" s="372">
        <v>156</v>
      </c>
      <c r="AD15" s="373"/>
      <c r="AE15" s="373"/>
      <c r="AF15" s="373"/>
      <c r="AG15" s="374"/>
      <c r="AH15" s="372">
        <v>222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159564</v>
      </c>
      <c r="BO15" s="449"/>
      <c r="BP15" s="449"/>
      <c r="BQ15" s="449"/>
      <c r="BR15" s="449"/>
      <c r="BS15" s="449"/>
      <c r="BT15" s="449"/>
      <c r="BU15" s="450"/>
      <c r="BV15" s="448">
        <v>159665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23.3</v>
      </c>
      <c r="AD16" s="500"/>
      <c r="AE16" s="500"/>
      <c r="AF16" s="500"/>
      <c r="AG16" s="501"/>
      <c r="AH16" s="499">
        <v>27.7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1310108</v>
      </c>
      <c r="BO16" s="420"/>
      <c r="BP16" s="420"/>
      <c r="BQ16" s="420"/>
      <c r="BR16" s="420"/>
      <c r="BS16" s="420"/>
      <c r="BT16" s="420"/>
      <c r="BU16" s="421"/>
      <c r="BV16" s="419">
        <v>1302248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346</v>
      </c>
      <c r="AD17" s="373"/>
      <c r="AE17" s="373"/>
      <c r="AF17" s="373"/>
      <c r="AG17" s="374"/>
      <c r="AH17" s="372">
        <v>357</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197221</v>
      </c>
      <c r="BO17" s="420"/>
      <c r="BP17" s="420"/>
      <c r="BQ17" s="420"/>
      <c r="BR17" s="420"/>
      <c r="BS17" s="420"/>
      <c r="BT17" s="420"/>
      <c r="BU17" s="421"/>
      <c r="BV17" s="419">
        <v>198297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246.02</v>
      </c>
      <c r="M18" s="472"/>
      <c r="N18" s="472"/>
      <c r="O18" s="472"/>
      <c r="P18" s="472"/>
      <c r="Q18" s="472"/>
      <c r="R18" s="473"/>
      <c r="S18" s="473"/>
      <c r="T18" s="473"/>
      <c r="U18" s="473"/>
      <c r="V18" s="474"/>
      <c r="W18" s="490"/>
      <c r="X18" s="491"/>
      <c r="Y18" s="491"/>
      <c r="Z18" s="491"/>
      <c r="AA18" s="491"/>
      <c r="AB18" s="515"/>
      <c r="AC18" s="389">
        <v>51.7</v>
      </c>
      <c r="AD18" s="390"/>
      <c r="AE18" s="390"/>
      <c r="AF18" s="390"/>
      <c r="AG18" s="475"/>
      <c r="AH18" s="389">
        <v>44.6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1179124</v>
      </c>
      <c r="BO18" s="420"/>
      <c r="BP18" s="420"/>
      <c r="BQ18" s="420"/>
      <c r="BR18" s="420"/>
      <c r="BS18" s="420"/>
      <c r="BT18" s="420"/>
      <c r="BU18" s="421"/>
      <c r="BV18" s="419">
        <v>1147720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1830296</v>
      </c>
      <c r="BO19" s="420"/>
      <c r="BP19" s="420"/>
      <c r="BQ19" s="420"/>
      <c r="BR19" s="420"/>
      <c r="BS19" s="420"/>
      <c r="BT19" s="420"/>
      <c r="BU19" s="421"/>
      <c r="BV19" s="419">
        <v>1869321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437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2209996</v>
      </c>
      <c r="BO22" s="449"/>
      <c r="BP22" s="449"/>
      <c r="BQ22" s="449"/>
      <c r="BR22" s="449"/>
      <c r="BS22" s="449"/>
      <c r="BT22" s="449"/>
      <c r="BU22" s="450"/>
      <c r="BV22" s="448">
        <v>2153819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2104996</v>
      </c>
      <c r="BO23" s="420"/>
      <c r="BP23" s="420"/>
      <c r="BQ23" s="420"/>
      <c r="BR23" s="420"/>
      <c r="BS23" s="420"/>
      <c r="BT23" s="420"/>
      <c r="BU23" s="421"/>
      <c r="BV23" s="419">
        <v>2083819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6780</v>
      </c>
      <c r="R24" s="373"/>
      <c r="S24" s="373"/>
      <c r="T24" s="373"/>
      <c r="U24" s="373"/>
      <c r="V24" s="374"/>
      <c r="W24" s="462"/>
      <c r="X24" s="399"/>
      <c r="Y24" s="400"/>
      <c r="Z24" s="375" t="s">
        <v>161</v>
      </c>
      <c r="AA24" s="376"/>
      <c r="AB24" s="376"/>
      <c r="AC24" s="376"/>
      <c r="AD24" s="376"/>
      <c r="AE24" s="376"/>
      <c r="AF24" s="376"/>
      <c r="AG24" s="377"/>
      <c r="AH24" s="372">
        <v>35</v>
      </c>
      <c r="AI24" s="373"/>
      <c r="AJ24" s="373"/>
      <c r="AK24" s="373"/>
      <c r="AL24" s="374"/>
      <c r="AM24" s="372">
        <v>103040</v>
      </c>
      <c r="AN24" s="373"/>
      <c r="AO24" s="373"/>
      <c r="AP24" s="373"/>
      <c r="AQ24" s="373"/>
      <c r="AR24" s="374"/>
      <c r="AS24" s="372">
        <v>2944</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1654547</v>
      </c>
      <c r="BO24" s="420"/>
      <c r="BP24" s="420"/>
      <c r="BQ24" s="420"/>
      <c r="BR24" s="420"/>
      <c r="BS24" s="420"/>
      <c r="BT24" s="420"/>
      <c r="BU24" s="421"/>
      <c r="BV24" s="419">
        <v>1524093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5150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62613</v>
      </c>
      <c r="BO25" s="449"/>
      <c r="BP25" s="449"/>
      <c r="BQ25" s="449"/>
      <c r="BR25" s="449"/>
      <c r="BS25" s="449"/>
      <c r="BT25" s="449"/>
      <c r="BU25" s="450"/>
      <c r="BV25" s="448">
        <v>83484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4750</v>
      </c>
      <c r="R26" s="373"/>
      <c r="S26" s="373"/>
      <c r="T26" s="373"/>
      <c r="U26" s="373"/>
      <c r="V26" s="374"/>
      <c r="W26" s="462"/>
      <c r="X26" s="399"/>
      <c r="Y26" s="400"/>
      <c r="Z26" s="375" t="s">
        <v>167</v>
      </c>
      <c r="AA26" s="430"/>
      <c r="AB26" s="430"/>
      <c r="AC26" s="430"/>
      <c r="AD26" s="430"/>
      <c r="AE26" s="430"/>
      <c r="AF26" s="430"/>
      <c r="AG26" s="431"/>
      <c r="AH26" s="372">
        <v>2</v>
      </c>
      <c r="AI26" s="373"/>
      <c r="AJ26" s="373"/>
      <c r="AK26" s="373"/>
      <c r="AL26" s="374"/>
      <c r="AM26" s="372" t="s">
        <v>168</v>
      </c>
      <c r="AN26" s="373"/>
      <c r="AO26" s="373"/>
      <c r="AP26" s="373"/>
      <c r="AQ26" s="373"/>
      <c r="AR26" s="374"/>
      <c r="AS26" s="372" t="s">
        <v>168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2450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84</v>
      </c>
      <c r="BO27" s="454"/>
      <c r="BP27" s="454"/>
      <c r="BQ27" s="454"/>
      <c r="BR27" s="454"/>
      <c r="BS27" s="454"/>
      <c r="BT27" s="454"/>
      <c r="BU27" s="455"/>
      <c r="BV27" s="453">
        <v>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2170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1169311</v>
      </c>
      <c r="BO28" s="449"/>
      <c r="BP28" s="449"/>
      <c r="BQ28" s="449"/>
      <c r="BR28" s="449"/>
      <c r="BS28" s="449"/>
      <c r="BT28" s="449"/>
      <c r="BU28" s="450"/>
      <c r="BV28" s="448">
        <v>1159763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4</v>
      </c>
      <c r="M29" s="373"/>
      <c r="N29" s="373"/>
      <c r="O29" s="373"/>
      <c r="P29" s="374"/>
      <c r="Q29" s="372">
        <v>2080</v>
      </c>
      <c r="R29" s="373"/>
      <c r="S29" s="373"/>
      <c r="T29" s="373"/>
      <c r="U29" s="373"/>
      <c r="V29" s="374"/>
      <c r="W29" s="463"/>
      <c r="X29" s="464"/>
      <c r="Y29" s="465"/>
      <c r="Z29" s="375" t="s">
        <v>177</v>
      </c>
      <c r="AA29" s="376"/>
      <c r="AB29" s="376"/>
      <c r="AC29" s="376"/>
      <c r="AD29" s="376"/>
      <c r="AE29" s="376"/>
      <c r="AF29" s="376"/>
      <c r="AG29" s="377"/>
      <c r="AH29" s="372">
        <v>35</v>
      </c>
      <c r="AI29" s="373"/>
      <c r="AJ29" s="373"/>
      <c r="AK29" s="373"/>
      <c r="AL29" s="374"/>
      <c r="AM29" s="372">
        <v>103040</v>
      </c>
      <c r="AN29" s="373"/>
      <c r="AO29" s="373"/>
      <c r="AP29" s="373"/>
      <c r="AQ29" s="373"/>
      <c r="AR29" s="374"/>
      <c r="AS29" s="372">
        <v>2944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162444</v>
      </c>
      <c r="BO29" s="420"/>
      <c r="BP29" s="420"/>
      <c r="BQ29" s="420"/>
      <c r="BR29" s="420"/>
      <c r="BS29" s="420"/>
      <c r="BT29" s="420"/>
      <c r="BU29" s="421"/>
      <c r="BV29" s="419">
        <v>132439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89.3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113940</v>
      </c>
      <c r="BO30" s="454"/>
      <c r="BP30" s="454"/>
      <c r="BQ30" s="454"/>
      <c r="BR30" s="454"/>
      <c r="BS30" s="454"/>
      <c r="BT30" s="454"/>
      <c r="BU30" s="455"/>
      <c r="BV30" s="453">
        <v>87577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西目屋村国民健康保険事業特別会計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西目屋村簡易水道事業特別会計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青森県後期高齢者医療広域連合(一般会計)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(一財)ブナの里白神公社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西目屋村介護保険特別会計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西目屋村農業集落排水事業特別会計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青森県後期高齢者医療広域連合(特別会計)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西目屋村後期高齢者医療特別会計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青森県市町村総合事務組合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津軽広域連合(一般会計)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青森県交通災害共済組合(特別会計)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弘前地区消防事務組合(一般会計)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弘前地区環境整備事務組合(一般会計)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青森県市町村退職手当組合(一般会計)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aUTMFbvKNeDskYW1ZGCYtwTWb+0Ui61OInafT8k/jg9F6ITldkBc2iWMLWxrk2Dtb95jJZBAfTSk43WOa2QWg==" saltValue="2JjT0Kw0PO+FAE17CfcrQ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145665</v>
      </c>
      <c r="S5" s="677"/>
      <c r="T5" s="677"/>
      <c r="U5" s="677"/>
      <c r="V5" s="677"/>
      <c r="W5" s="677"/>
      <c r="X5" s="677"/>
      <c r="Y5" s="702"/>
      <c r="Z5" s="715">
        <v>5.8</v>
      </c>
      <c r="AA5" s="715"/>
      <c r="AB5" s="715"/>
      <c r="AC5" s="715"/>
      <c r="AD5" s="716">
        <v>145665</v>
      </c>
      <c r="AE5" s="716"/>
      <c r="AF5" s="716"/>
      <c r="AG5" s="716"/>
      <c r="AH5" s="716"/>
      <c r="AI5" s="716"/>
      <c r="AJ5" s="716"/>
      <c r="AK5" s="716"/>
      <c r="AL5" s="703">
        <v>10.7</v>
      </c>
      <c r="AM5" s="685"/>
      <c r="AN5" s="685"/>
      <c r="AO5" s="704"/>
      <c r="AP5" s="679" t="s">
        <v>216</v>
      </c>
      <c r="AQ5" s="680"/>
      <c r="AR5" s="680"/>
      <c r="AS5" s="680"/>
      <c r="AT5" s="680"/>
      <c r="AU5" s="680"/>
      <c r="AV5" s="680"/>
      <c r="AW5" s="680"/>
      <c r="AX5" s="680"/>
      <c r="AY5" s="680"/>
      <c r="AZ5" s="680"/>
      <c r="BA5" s="680"/>
      <c r="BB5" s="680"/>
      <c r="BC5" s="680"/>
      <c r="BD5" s="680"/>
      <c r="BE5" s="680"/>
      <c r="BF5" s="681"/>
      <c r="BG5" s="621">
        <v>144489</v>
      </c>
      <c r="BH5" s="622"/>
      <c r="BI5" s="622"/>
      <c r="BJ5" s="622"/>
      <c r="BK5" s="622"/>
      <c r="BL5" s="622"/>
      <c r="BM5" s="622"/>
      <c r="BN5" s="623"/>
      <c r="BO5" s="659">
        <v>99.2</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19621</v>
      </c>
      <c r="S6" s="622"/>
      <c r="T6" s="622"/>
      <c r="U6" s="622"/>
      <c r="V6" s="622"/>
      <c r="W6" s="622"/>
      <c r="X6" s="622"/>
      <c r="Y6" s="623"/>
      <c r="Z6" s="659">
        <v>0.8</v>
      </c>
      <c r="AA6" s="659"/>
      <c r="AB6" s="659"/>
      <c r="AC6" s="659"/>
      <c r="AD6" s="660">
        <v>19621</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144489</v>
      </c>
      <c r="BH6" s="622"/>
      <c r="BI6" s="622"/>
      <c r="BJ6" s="622"/>
      <c r="BK6" s="622"/>
      <c r="BL6" s="622"/>
      <c r="BM6" s="622"/>
      <c r="BN6" s="623"/>
      <c r="BO6" s="659">
        <v>99.2</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33387</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33387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28</v>
      </c>
      <c r="S7" s="622"/>
      <c r="T7" s="622"/>
      <c r="U7" s="622"/>
      <c r="V7" s="622"/>
      <c r="W7" s="622"/>
      <c r="X7" s="622"/>
      <c r="Y7" s="623"/>
      <c r="Z7" s="659">
        <v>0</v>
      </c>
      <c r="AA7" s="659"/>
      <c r="AB7" s="659"/>
      <c r="AC7" s="659"/>
      <c r="AD7" s="660">
        <v>28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33849</v>
      </c>
      <c r="BH7" s="622"/>
      <c r="BI7" s="622"/>
      <c r="BJ7" s="622"/>
      <c r="BK7" s="622"/>
      <c r="BL7" s="622"/>
      <c r="BM7" s="622"/>
      <c r="BN7" s="623"/>
      <c r="BO7" s="659">
        <v>23.2</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586529</v>
      </c>
      <c r="CS7" s="622"/>
      <c r="CT7" s="622"/>
      <c r="CU7" s="622"/>
      <c r="CV7" s="622"/>
      <c r="CW7" s="622"/>
      <c r="CX7" s="622"/>
      <c r="CY7" s="623"/>
      <c r="CZ7" s="659">
        <v>24.6</v>
      </c>
      <c r="DA7" s="659"/>
      <c r="DB7" s="659"/>
      <c r="DC7" s="659"/>
      <c r="DD7" s="627">
        <v>11333</v>
      </c>
      <c r="DE7" s="622"/>
      <c r="DF7" s="622"/>
      <c r="DG7" s="622"/>
      <c r="DH7" s="622"/>
      <c r="DI7" s="622"/>
      <c r="DJ7" s="622"/>
      <c r="DK7" s="622"/>
      <c r="DL7" s="622"/>
      <c r="DM7" s="622"/>
      <c r="DN7" s="622"/>
      <c r="DO7" s="622"/>
      <c r="DP7" s="623"/>
      <c r="DQ7" s="627">
        <v>486583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215</v>
      </c>
      <c r="S8" s="622"/>
      <c r="T8" s="622"/>
      <c r="U8" s="622"/>
      <c r="V8" s="622"/>
      <c r="W8" s="622"/>
      <c r="X8" s="622"/>
      <c r="Y8" s="623"/>
      <c r="Z8" s="659">
        <v>0</v>
      </c>
      <c r="AA8" s="659"/>
      <c r="AB8" s="659"/>
      <c r="AC8" s="659"/>
      <c r="AD8" s="660">
        <v>215</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1906</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358510</v>
      </c>
      <c r="CS8" s="622"/>
      <c r="CT8" s="622"/>
      <c r="CU8" s="622"/>
      <c r="CV8" s="622"/>
      <c r="CW8" s="622"/>
      <c r="CX8" s="622"/>
      <c r="CY8" s="623"/>
      <c r="CZ8" s="659">
        <v>15</v>
      </c>
      <c r="DA8" s="659"/>
      <c r="DB8" s="659"/>
      <c r="DC8" s="659"/>
      <c r="DD8" s="627" t="s">
        <v>122</v>
      </c>
      <c r="DE8" s="622"/>
      <c r="DF8" s="622"/>
      <c r="DG8" s="622"/>
      <c r="DH8" s="622"/>
      <c r="DI8" s="622"/>
      <c r="DJ8" s="622"/>
      <c r="DK8" s="622"/>
      <c r="DL8" s="622"/>
      <c r="DM8" s="622"/>
      <c r="DN8" s="622"/>
      <c r="DO8" s="622"/>
      <c r="DP8" s="623"/>
      <c r="DQ8" s="627">
        <v>218804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231</v>
      </c>
      <c r="S9" s="622"/>
      <c r="T9" s="622"/>
      <c r="U9" s="622"/>
      <c r="V9" s="622"/>
      <c r="W9" s="622"/>
      <c r="X9" s="622"/>
      <c r="Y9" s="623"/>
      <c r="Z9" s="659">
        <v>0</v>
      </c>
      <c r="AA9" s="659"/>
      <c r="AB9" s="659"/>
      <c r="AC9" s="659"/>
      <c r="AD9" s="660">
        <v>231</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29194</v>
      </c>
      <c r="BH9" s="622"/>
      <c r="BI9" s="622"/>
      <c r="BJ9" s="622"/>
      <c r="BK9" s="622"/>
      <c r="BL9" s="622"/>
      <c r="BM9" s="622"/>
      <c r="BN9" s="623"/>
      <c r="BO9" s="659">
        <v>20</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190382</v>
      </c>
      <c r="CS9" s="622"/>
      <c r="CT9" s="622"/>
      <c r="CU9" s="622"/>
      <c r="CV9" s="622"/>
      <c r="CW9" s="622"/>
      <c r="CX9" s="622"/>
      <c r="CY9" s="623"/>
      <c r="CZ9" s="659">
        <v>8</v>
      </c>
      <c r="DA9" s="659"/>
      <c r="DB9" s="659"/>
      <c r="DC9" s="659"/>
      <c r="DD9" s="627" t="s">
        <v>122</v>
      </c>
      <c r="DE9" s="622"/>
      <c r="DF9" s="622"/>
      <c r="DG9" s="622"/>
      <c r="DH9" s="622"/>
      <c r="DI9" s="622"/>
      <c r="DJ9" s="622"/>
      <c r="DK9" s="622"/>
      <c r="DL9" s="622"/>
      <c r="DM9" s="622"/>
      <c r="DN9" s="622"/>
      <c r="DO9" s="622"/>
      <c r="DP9" s="623"/>
      <c r="DQ9" s="627">
        <v>182085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2230</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31116</v>
      </c>
      <c r="S11" s="622"/>
      <c r="T11" s="622"/>
      <c r="U11" s="622"/>
      <c r="V11" s="622"/>
      <c r="W11" s="622"/>
      <c r="X11" s="622"/>
      <c r="Y11" s="623"/>
      <c r="Z11" s="624">
        <v>1.2</v>
      </c>
      <c r="AA11" s="625"/>
      <c r="AB11" s="625"/>
      <c r="AC11" s="626"/>
      <c r="AD11" s="627">
        <v>31116</v>
      </c>
      <c r="AE11" s="622"/>
      <c r="AF11" s="622"/>
      <c r="AG11" s="622"/>
      <c r="AH11" s="622"/>
      <c r="AI11" s="622"/>
      <c r="AJ11" s="622"/>
      <c r="AK11" s="623"/>
      <c r="AL11" s="624">
        <v>2.2999999999999998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519</v>
      </c>
      <c r="BH11" s="622"/>
      <c r="BI11" s="622"/>
      <c r="BJ11" s="622"/>
      <c r="BK11" s="622"/>
      <c r="BL11" s="622"/>
      <c r="BM11" s="622"/>
      <c r="BN11" s="623"/>
      <c r="BO11" s="659">
        <v>0.4</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212557</v>
      </c>
      <c r="CS11" s="622"/>
      <c r="CT11" s="622"/>
      <c r="CU11" s="622"/>
      <c r="CV11" s="622"/>
      <c r="CW11" s="622"/>
      <c r="CX11" s="622"/>
      <c r="CY11" s="623"/>
      <c r="CZ11" s="659">
        <v>8.9</v>
      </c>
      <c r="DA11" s="659"/>
      <c r="DB11" s="659"/>
      <c r="DC11" s="659"/>
      <c r="DD11" s="627">
        <v>47485</v>
      </c>
      <c r="DE11" s="622"/>
      <c r="DF11" s="622"/>
      <c r="DG11" s="622"/>
      <c r="DH11" s="622"/>
      <c r="DI11" s="622"/>
      <c r="DJ11" s="622"/>
      <c r="DK11" s="622"/>
      <c r="DL11" s="622"/>
      <c r="DM11" s="622"/>
      <c r="DN11" s="622"/>
      <c r="DO11" s="622"/>
      <c r="DP11" s="623"/>
      <c r="DQ11" s="627">
        <v>144539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103397</v>
      </c>
      <c r="BH12" s="622"/>
      <c r="BI12" s="622"/>
      <c r="BJ12" s="622"/>
      <c r="BK12" s="622"/>
      <c r="BL12" s="622"/>
      <c r="BM12" s="622"/>
      <c r="BN12" s="623"/>
      <c r="BO12" s="659">
        <v>71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212844</v>
      </c>
      <c r="CS12" s="622"/>
      <c r="CT12" s="622"/>
      <c r="CU12" s="622"/>
      <c r="CV12" s="622"/>
      <c r="CW12" s="622"/>
      <c r="CX12" s="622"/>
      <c r="CY12" s="623"/>
      <c r="CZ12" s="659">
        <v>8.9</v>
      </c>
      <c r="DA12" s="659"/>
      <c r="DB12" s="659"/>
      <c r="DC12" s="659"/>
      <c r="DD12" s="627">
        <v>60218</v>
      </c>
      <c r="DE12" s="622"/>
      <c r="DF12" s="622"/>
      <c r="DG12" s="622"/>
      <c r="DH12" s="622"/>
      <c r="DI12" s="622"/>
      <c r="DJ12" s="622"/>
      <c r="DK12" s="622"/>
      <c r="DL12" s="622"/>
      <c r="DM12" s="622"/>
      <c r="DN12" s="622"/>
      <c r="DO12" s="622"/>
      <c r="DP12" s="623"/>
      <c r="DQ12" s="627">
        <v>171360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67966</v>
      </c>
      <c r="BH13" s="622"/>
      <c r="BI13" s="622"/>
      <c r="BJ13" s="622"/>
      <c r="BK13" s="622"/>
      <c r="BL13" s="622"/>
      <c r="BM13" s="622"/>
      <c r="BN13" s="623"/>
      <c r="BO13" s="659">
        <v>46.7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278684</v>
      </c>
      <c r="CS13" s="622"/>
      <c r="CT13" s="622"/>
      <c r="CU13" s="622"/>
      <c r="CV13" s="622"/>
      <c r="CW13" s="622"/>
      <c r="CX13" s="622"/>
      <c r="CY13" s="623"/>
      <c r="CZ13" s="659">
        <v>11.7</v>
      </c>
      <c r="DA13" s="659"/>
      <c r="DB13" s="659"/>
      <c r="DC13" s="659"/>
      <c r="DD13" s="627">
        <v>221322</v>
      </c>
      <c r="DE13" s="622"/>
      <c r="DF13" s="622"/>
      <c r="DG13" s="622"/>
      <c r="DH13" s="622"/>
      <c r="DI13" s="622"/>
      <c r="DJ13" s="622"/>
      <c r="DK13" s="622"/>
      <c r="DL13" s="622"/>
      <c r="DM13" s="622"/>
      <c r="DN13" s="622"/>
      <c r="DO13" s="622"/>
      <c r="DP13" s="623"/>
      <c r="DQ13" s="627">
        <v>91665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90</v>
      </c>
      <c r="S14" s="622"/>
      <c r="T14" s="622"/>
      <c r="U14" s="622"/>
      <c r="V14" s="622"/>
      <c r="W14" s="622"/>
      <c r="X14" s="622"/>
      <c r="Y14" s="623"/>
      <c r="Z14" s="659">
        <v>0</v>
      </c>
      <c r="AA14" s="659"/>
      <c r="AB14" s="659"/>
      <c r="AC14" s="659"/>
      <c r="AD14" s="660">
        <v>90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5944</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102489</v>
      </c>
      <c r="CS14" s="622"/>
      <c r="CT14" s="622"/>
      <c r="CU14" s="622"/>
      <c r="CV14" s="622"/>
      <c r="CW14" s="622"/>
      <c r="CX14" s="622"/>
      <c r="CY14" s="623"/>
      <c r="CZ14" s="659">
        <v>4.3</v>
      </c>
      <c r="DA14" s="659"/>
      <c r="DB14" s="659"/>
      <c r="DC14" s="659"/>
      <c r="DD14" s="627">
        <v>27192</v>
      </c>
      <c r="DE14" s="622"/>
      <c r="DF14" s="622"/>
      <c r="DG14" s="622"/>
      <c r="DH14" s="622"/>
      <c r="DI14" s="622"/>
      <c r="DJ14" s="622"/>
      <c r="DK14" s="622"/>
      <c r="DL14" s="622"/>
      <c r="DM14" s="622"/>
      <c r="DN14" s="622"/>
      <c r="DO14" s="622"/>
      <c r="DP14" s="623"/>
      <c r="DQ14" s="627">
        <v>76639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1299</v>
      </c>
      <c r="BH15" s="622"/>
      <c r="BI15" s="622"/>
      <c r="BJ15" s="622"/>
      <c r="BK15" s="622"/>
      <c r="BL15" s="622"/>
      <c r="BM15" s="622"/>
      <c r="BN15" s="623"/>
      <c r="BO15" s="659">
        <v>0.9</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136662</v>
      </c>
      <c r="CS15" s="622"/>
      <c r="CT15" s="622"/>
      <c r="CU15" s="622"/>
      <c r="CV15" s="622"/>
      <c r="CW15" s="622"/>
      <c r="CX15" s="622"/>
      <c r="CY15" s="623"/>
      <c r="CZ15" s="659">
        <v>5.7</v>
      </c>
      <c r="DA15" s="659"/>
      <c r="DB15" s="659"/>
      <c r="DC15" s="659"/>
      <c r="DD15" s="627">
        <v>7418</v>
      </c>
      <c r="DE15" s="622"/>
      <c r="DF15" s="622"/>
      <c r="DG15" s="622"/>
      <c r="DH15" s="622"/>
      <c r="DI15" s="622"/>
      <c r="DJ15" s="622"/>
      <c r="DK15" s="622"/>
      <c r="DL15" s="622"/>
      <c r="DM15" s="622"/>
      <c r="DN15" s="622"/>
      <c r="DO15" s="622"/>
      <c r="DP15" s="623"/>
      <c r="DQ15" s="627">
        <v>114331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1545</v>
      </c>
      <c r="S16" s="622"/>
      <c r="T16" s="622"/>
      <c r="U16" s="622"/>
      <c r="V16" s="622"/>
      <c r="W16" s="622"/>
      <c r="X16" s="622"/>
      <c r="Y16" s="623"/>
      <c r="Z16" s="659">
        <v>0.1</v>
      </c>
      <c r="AA16" s="659"/>
      <c r="AB16" s="659"/>
      <c r="AC16" s="659"/>
      <c r="AD16" s="660">
        <v>1545</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64709</v>
      </c>
      <c r="CS16" s="622"/>
      <c r="CT16" s="622"/>
      <c r="CU16" s="622"/>
      <c r="CV16" s="622"/>
      <c r="CW16" s="622"/>
      <c r="CX16" s="622"/>
      <c r="CY16" s="623"/>
      <c r="CZ16" s="659">
        <v>2.7</v>
      </c>
      <c r="DA16" s="659"/>
      <c r="DB16" s="659"/>
      <c r="DC16" s="659"/>
      <c r="DD16" s="627" t="s">
        <v>122</v>
      </c>
      <c r="DE16" s="622"/>
      <c r="DF16" s="622"/>
      <c r="DG16" s="622"/>
      <c r="DH16" s="622"/>
      <c r="DI16" s="622"/>
      <c r="DJ16" s="622"/>
      <c r="DK16" s="622"/>
      <c r="DL16" s="622"/>
      <c r="DM16" s="622"/>
      <c r="DN16" s="622"/>
      <c r="DO16" s="622"/>
      <c r="DP16" s="623"/>
      <c r="DQ16" s="627">
        <v>3849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1840</v>
      </c>
      <c r="S17" s="622"/>
      <c r="T17" s="622"/>
      <c r="U17" s="622"/>
      <c r="V17" s="622"/>
      <c r="W17" s="622"/>
      <c r="X17" s="622"/>
      <c r="Y17" s="623"/>
      <c r="Z17" s="659">
        <v>0.1</v>
      </c>
      <c r="AA17" s="659"/>
      <c r="AB17" s="659"/>
      <c r="AC17" s="659"/>
      <c r="AD17" s="660">
        <v>1840</v>
      </c>
      <c r="AE17" s="660"/>
      <c r="AF17" s="660"/>
      <c r="AG17" s="660"/>
      <c r="AH17" s="660"/>
      <c r="AI17" s="660"/>
      <c r="AJ17" s="660"/>
      <c r="AK17" s="660"/>
      <c r="AL17" s="624">
        <v>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207383</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200520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707</v>
      </c>
      <c r="S18" s="622"/>
      <c r="T18" s="622"/>
      <c r="U18" s="622"/>
      <c r="V18" s="622"/>
      <c r="W18" s="622"/>
      <c r="X18" s="622"/>
      <c r="Y18" s="623"/>
      <c r="Z18" s="659">
        <v>0</v>
      </c>
      <c r="AA18" s="659"/>
      <c r="AB18" s="659"/>
      <c r="AC18" s="659"/>
      <c r="AD18" s="660">
        <v>707</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707</v>
      </c>
      <c r="S19" s="622"/>
      <c r="T19" s="622"/>
      <c r="U19" s="622"/>
      <c r="V19" s="622"/>
      <c r="W19" s="622"/>
      <c r="X19" s="622"/>
      <c r="Y19" s="623"/>
      <c r="Z19" s="659">
        <v>0</v>
      </c>
      <c r="AA19" s="659"/>
      <c r="AB19" s="659"/>
      <c r="AC19" s="659"/>
      <c r="AD19" s="660">
        <v>707</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1176</v>
      </c>
      <c r="BH19" s="622"/>
      <c r="BI19" s="622"/>
      <c r="BJ19" s="622"/>
      <c r="BK19" s="622"/>
      <c r="BL19" s="622"/>
      <c r="BM19" s="622"/>
      <c r="BN19" s="623"/>
      <c r="BO19" s="659">
        <v>0.8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1176</v>
      </c>
      <c r="BH20" s="622"/>
      <c r="BI20" s="622"/>
      <c r="BJ20" s="622"/>
      <c r="BK20" s="622"/>
      <c r="BL20" s="622"/>
      <c r="BM20" s="622"/>
      <c r="BN20" s="623"/>
      <c r="BO20" s="659">
        <v>0.8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2384186</v>
      </c>
      <c r="CS20" s="622"/>
      <c r="CT20" s="622"/>
      <c r="CU20" s="622"/>
      <c r="CV20" s="622"/>
      <c r="CW20" s="622"/>
      <c r="CX20" s="622"/>
      <c r="CY20" s="623"/>
      <c r="CZ20" s="659">
        <v>100</v>
      </c>
      <c r="DA20" s="659"/>
      <c r="DB20" s="659"/>
      <c r="DC20" s="659"/>
      <c r="DD20" s="627">
        <v>374968</v>
      </c>
      <c r="DE20" s="622"/>
      <c r="DF20" s="622"/>
      <c r="DG20" s="622"/>
      <c r="DH20" s="622"/>
      <c r="DI20" s="622"/>
      <c r="DJ20" s="622"/>
      <c r="DK20" s="622"/>
      <c r="DL20" s="622"/>
      <c r="DM20" s="622"/>
      <c r="DN20" s="622"/>
      <c r="DO20" s="622"/>
      <c r="DP20" s="623"/>
      <c r="DQ20" s="627">
        <v>1723812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1327043</v>
      </c>
      <c r="S21" s="622"/>
      <c r="T21" s="622"/>
      <c r="U21" s="622"/>
      <c r="V21" s="622"/>
      <c r="W21" s="622"/>
      <c r="X21" s="622"/>
      <c r="Y21" s="623"/>
      <c r="Z21" s="659">
        <v>53.3</v>
      </c>
      <c r="AA21" s="659"/>
      <c r="AB21" s="659"/>
      <c r="AC21" s="659"/>
      <c r="AD21" s="660">
        <v>1150544</v>
      </c>
      <c r="AE21" s="660"/>
      <c r="AF21" s="660"/>
      <c r="AG21" s="660"/>
      <c r="AH21" s="660"/>
      <c r="AI21" s="660"/>
      <c r="AJ21" s="660"/>
      <c r="AK21" s="660"/>
      <c r="AL21" s="624">
        <v>84.8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1176</v>
      </c>
      <c r="BH21" s="622"/>
      <c r="BI21" s="622"/>
      <c r="BJ21" s="622"/>
      <c r="BK21" s="622"/>
      <c r="BL21" s="622"/>
      <c r="BM21" s="622"/>
      <c r="BN21" s="623"/>
      <c r="BO21" s="659">
        <v>0.8</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1150544</v>
      </c>
      <c r="S22" s="622"/>
      <c r="T22" s="622"/>
      <c r="U22" s="622"/>
      <c r="V22" s="622"/>
      <c r="W22" s="622"/>
      <c r="X22" s="622"/>
      <c r="Y22" s="623"/>
      <c r="Z22" s="659">
        <v>46.2</v>
      </c>
      <c r="AA22" s="659"/>
      <c r="AB22" s="659"/>
      <c r="AC22" s="659"/>
      <c r="AD22" s="660">
        <v>1150544</v>
      </c>
      <c r="AE22" s="660"/>
      <c r="AF22" s="660"/>
      <c r="AG22" s="660"/>
      <c r="AH22" s="660"/>
      <c r="AI22" s="660"/>
      <c r="AJ22" s="660"/>
      <c r="AK22" s="660"/>
      <c r="AL22" s="624">
        <v>84.8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176498</v>
      </c>
      <c r="S23" s="622"/>
      <c r="T23" s="622"/>
      <c r="U23" s="622"/>
      <c r="V23" s="622"/>
      <c r="W23" s="622"/>
      <c r="X23" s="622"/>
      <c r="Y23" s="623"/>
      <c r="Z23" s="659">
        <v>7.1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728682</v>
      </c>
      <c r="CS24" s="677"/>
      <c r="CT24" s="677"/>
      <c r="CU24" s="677"/>
      <c r="CV24" s="677"/>
      <c r="CW24" s="677"/>
      <c r="CX24" s="677"/>
      <c r="CY24" s="702"/>
      <c r="CZ24" s="703">
        <v>30.6</v>
      </c>
      <c r="DA24" s="685"/>
      <c r="DB24" s="685"/>
      <c r="DC24" s="705"/>
      <c r="DD24" s="701">
        <v>592087</v>
      </c>
      <c r="DE24" s="677"/>
      <c r="DF24" s="677"/>
      <c r="DG24" s="677"/>
      <c r="DH24" s="677"/>
      <c r="DI24" s="677"/>
      <c r="DJ24" s="677"/>
      <c r="DK24" s="702"/>
      <c r="DL24" s="701">
        <v>564028</v>
      </c>
      <c r="DM24" s="677"/>
      <c r="DN24" s="677"/>
      <c r="DO24" s="677"/>
      <c r="DP24" s="677"/>
      <c r="DQ24" s="677"/>
      <c r="DR24" s="677"/>
      <c r="DS24" s="677"/>
      <c r="DT24" s="677"/>
      <c r="DU24" s="677"/>
      <c r="DV24" s="702"/>
      <c r="DW24" s="703">
        <v>41.4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1528101</v>
      </c>
      <c r="S25" s="622"/>
      <c r="T25" s="622"/>
      <c r="U25" s="622"/>
      <c r="V25" s="622"/>
      <c r="W25" s="622"/>
      <c r="X25" s="622"/>
      <c r="Y25" s="623"/>
      <c r="Z25" s="659">
        <v>61.4</v>
      </c>
      <c r="AA25" s="659"/>
      <c r="AB25" s="659"/>
      <c r="AC25" s="659"/>
      <c r="AD25" s="660">
        <v>1351602</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325111</v>
      </c>
      <c r="CS25" s="634"/>
      <c r="CT25" s="634"/>
      <c r="CU25" s="634"/>
      <c r="CV25" s="634"/>
      <c r="CW25" s="634"/>
      <c r="CX25" s="634"/>
      <c r="CY25" s="635"/>
      <c r="CZ25" s="624">
        <v>13.6</v>
      </c>
      <c r="DA25" s="636"/>
      <c r="DB25" s="636"/>
      <c r="DC25" s="637"/>
      <c r="DD25" s="627">
        <v>314913</v>
      </c>
      <c r="DE25" s="634"/>
      <c r="DF25" s="634"/>
      <c r="DG25" s="634"/>
      <c r="DH25" s="634"/>
      <c r="DI25" s="634"/>
      <c r="DJ25" s="634"/>
      <c r="DK25" s="635"/>
      <c r="DL25" s="627">
        <v>313168</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190487</v>
      </c>
      <c r="CS26" s="622"/>
      <c r="CT26" s="622"/>
      <c r="CU26" s="622"/>
      <c r="CV26" s="622"/>
      <c r="CW26" s="622"/>
      <c r="CX26" s="622"/>
      <c r="CY26" s="623"/>
      <c r="CZ26" s="624">
        <v>8</v>
      </c>
      <c r="DA26" s="636"/>
      <c r="DB26" s="636"/>
      <c r="DC26" s="637"/>
      <c r="DD26" s="627">
        <v>187130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2476</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145665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196188</v>
      </c>
      <c r="CS27" s="634"/>
      <c r="CT27" s="634"/>
      <c r="CU27" s="634"/>
      <c r="CV27" s="634"/>
      <c r="CW27" s="634"/>
      <c r="CX27" s="634"/>
      <c r="CY27" s="635"/>
      <c r="CZ27" s="624">
        <v>8.1999999999999993</v>
      </c>
      <c r="DA27" s="636"/>
      <c r="DB27" s="636"/>
      <c r="DC27" s="637"/>
      <c r="DD27" s="627">
        <v>76654</v>
      </c>
      <c r="DE27" s="634"/>
      <c r="DF27" s="634"/>
      <c r="DG27" s="634"/>
      <c r="DH27" s="634"/>
      <c r="DI27" s="634"/>
      <c r="DJ27" s="634"/>
      <c r="DK27" s="635"/>
      <c r="DL27" s="627">
        <v>50340</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24643</v>
      </c>
      <c r="S28" s="622"/>
      <c r="T28" s="622"/>
      <c r="U28" s="622"/>
      <c r="V28" s="622"/>
      <c r="W28" s="622"/>
      <c r="X28" s="622"/>
      <c r="Y28" s="623"/>
      <c r="Z28" s="659">
        <v>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207383</v>
      </c>
      <c r="CS28" s="622"/>
      <c r="CT28" s="622"/>
      <c r="CU28" s="622"/>
      <c r="CV28" s="622"/>
      <c r="CW28" s="622"/>
      <c r="CX28" s="622"/>
      <c r="CY28" s="623"/>
      <c r="CZ28" s="624">
        <v>8.6999999999999993</v>
      </c>
      <c r="DA28" s="636"/>
      <c r="DB28" s="636"/>
      <c r="DC28" s="637"/>
      <c r="DD28" s="627">
        <v>200520</v>
      </c>
      <c r="DE28" s="622"/>
      <c r="DF28" s="622"/>
      <c r="DG28" s="622"/>
      <c r="DH28" s="622"/>
      <c r="DI28" s="622"/>
      <c r="DJ28" s="622"/>
      <c r="DK28" s="623"/>
      <c r="DL28" s="627">
        <v>200520</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940</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207383</v>
      </c>
      <c r="CS29" s="634"/>
      <c r="CT29" s="634"/>
      <c r="CU29" s="634"/>
      <c r="CV29" s="634"/>
      <c r="CW29" s="634"/>
      <c r="CX29" s="634"/>
      <c r="CY29" s="635"/>
      <c r="CZ29" s="624">
        <v>8.6999999999999993</v>
      </c>
      <c r="DA29" s="636"/>
      <c r="DB29" s="636"/>
      <c r="DC29" s="637"/>
      <c r="DD29" s="627">
        <v>200520</v>
      </c>
      <c r="DE29" s="634"/>
      <c r="DF29" s="634"/>
      <c r="DG29" s="634"/>
      <c r="DH29" s="634"/>
      <c r="DI29" s="634"/>
      <c r="DJ29" s="634"/>
      <c r="DK29" s="635"/>
      <c r="DL29" s="627">
        <v>200520</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191832</v>
      </c>
      <c r="S30" s="622"/>
      <c r="T30" s="622"/>
      <c r="U30" s="622"/>
      <c r="V30" s="622"/>
      <c r="W30" s="622"/>
      <c r="X30" s="622"/>
      <c r="Y30" s="623"/>
      <c r="Z30" s="659">
        <v>7.7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203557</v>
      </c>
      <c r="CS30" s="622"/>
      <c r="CT30" s="622"/>
      <c r="CU30" s="622"/>
      <c r="CV30" s="622"/>
      <c r="CW30" s="622"/>
      <c r="CX30" s="622"/>
      <c r="CY30" s="623"/>
      <c r="CZ30" s="624">
        <v>8.5</v>
      </c>
      <c r="DA30" s="636"/>
      <c r="DB30" s="636"/>
      <c r="DC30" s="637"/>
      <c r="DD30" s="627">
        <v>196694</v>
      </c>
      <c r="DE30" s="622"/>
      <c r="DF30" s="622"/>
      <c r="DG30" s="622"/>
      <c r="DH30" s="622"/>
      <c r="DI30" s="622"/>
      <c r="DJ30" s="622"/>
      <c r="DK30" s="623"/>
      <c r="DL30" s="627">
        <v>196694</v>
      </c>
      <c r="DM30" s="622"/>
      <c r="DN30" s="622"/>
      <c r="DO30" s="622"/>
      <c r="DP30" s="622"/>
      <c r="DQ30" s="622"/>
      <c r="DR30" s="622"/>
      <c r="DS30" s="622"/>
      <c r="DT30" s="622"/>
      <c r="DU30" s="622"/>
      <c r="DV30" s="623"/>
      <c r="DW30" s="624">
        <v>14.4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1943</v>
      </c>
      <c r="S31" s="622"/>
      <c r="T31" s="622"/>
      <c r="U31" s="622"/>
      <c r="V31" s="622"/>
      <c r="W31" s="622"/>
      <c r="X31" s="622"/>
      <c r="Y31" s="623"/>
      <c r="Z31" s="659">
        <v>0.1</v>
      </c>
      <c r="AA31" s="659"/>
      <c r="AB31" s="659"/>
      <c r="AC31" s="659"/>
      <c r="AD31" s="660">
        <v>1943</v>
      </c>
      <c r="AE31" s="660"/>
      <c r="AF31" s="660"/>
      <c r="AG31" s="660"/>
      <c r="AH31" s="660"/>
      <c r="AI31" s="660"/>
      <c r="AJ31" s="660"/>
      <c r="AK31" s="660"/>
      <c r="AL31" s="624">
        <v>0.1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97.5</v>
      </c>
      <c r="BN31" s="684"/>
      <c r="BO31" s="684"/>
      <c r="BP31" s="684"/>
      <c r="BQ31" s="686"/>
      <c r="BR31" s="683">
        <v>99.4</v>
      </c>
      <c r="BS31" s="684"/>
      <c r="BT31" s="684"/>
      <c r="BU31" s="684"/>
      <c r="BV31" s="684"/>
      <c r="BW31" s="684"/>
      <c r="BX31" s="685">
        <v>97.2</v>
      </c>
      <c r="BY31" s="684"/>
      <c r="BZ31" s="684"/>
      <c r="CA31" s="684"/>
      <c r="CB31" s="686"/>
      <c r="CD31" s="642"/>
      <c r="CE31" s="643"/>
      <c r="CF31" s="618" t="s">
        <v>300</v>
      </c>
      <c r="CG31" s="619"/>
      <c r="CH31" s="619"/>
      <c r="CI31" s="619"/>
      <c r="CJ31" s="619"/>
      <c r="CK31" s="619"/>
      <c r="CL31" s="619"/>
      <c r="CM31" s="619"/>
      <c r="CN31" s="619"/>
      <c r="CO31" s="619"/>
      <c r="CP31" s="619"/>
      <c r="CQ31" s="620"/>
      <c r="CR31" s="621">
        <v>3826</v>
      </c>
      <c r="CS31" s="634"/>
      <c r="CT31" s="634"/>
      <c r="CU31" s="634"/>
      <c r="CV31" s="634"/>
      <c r="CW31" s="634"/>
      <c r="CX31" s="634"/>
      <c r="CY31" s="635"/>
      <c r="CZ31" s="624">
        <v>0.2</v>
      </c>
      <c r="DA31" s="636"/>
      <c r="DB31" s="636"/>
      <c r="DC31" s="637"/>
      <c r="DD31" s="627">
        <v>3826</v>
      </c>
      <c r="DE31" s="634"/>
      <c r="DF31" s="634"/>
      <c r="DG31" s="634"/>
      <c r="DH31" s="634"/>
      <c r="DI31" s="634"/>
      <c r="DJ31" s="634"/>
      <c r="DK31" s="635"/>
      <c r="DL31" s="627">
        <v>3826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128407</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97</v>
      </c>
      <c r="BN32" s="634"/>
      <c r="BO32" s="634"/>
      <c r="BP32" s="634"/>
      <c r="BQ32" s="657"/>
      <c r="BR32" s="687">
        <v>98.9</v>
      </c>
      <c r="BS32" s="634"/>
      <c r="BT32" s="634"/>
      <c r="BU32" s="634"/>
      <c r="BV32" s="634"/>
      <c r="BW32" s="634"/>
      <c r="BX32" s="625">
        <v>95.3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4702</v>
      </c>
      <c r="S33" s="622"/>
      <c r="T33" s="622"/>
      <c r="U33" s="622"/>
      <c r="V33" s="622"/>
      <c r="W33" s="622"/>
      <c r="X33" s="622"/>
      <c r="Y33" s="623"/>
      <c r="Z33" s="659">
        <v>0.2</v>
      </c>
      <c r="AA33" s="659"/>
      <c r="AB33" s="659"/>
      <c r="AC33" s="659"/>
      <c r="AD33" s="660">
        <v>1310</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96.5</v>
      </c>
      <c r="BN33" s="606"/>
      <c r="BO33" s="606"/>
      <c r="BP33" s="606"/>
      <c r="BQ33" s="669"/>
      <c r="BR33" s="682">
        <v>99.3</v>
      </c>
      <c r="BS33" s="606"/>
      <c r="BT33" s="606"/>
      <c r="BU33" s="606"/>
      <c r="BV33" s="606"/>
      <c r="BW33" s="606"/>
      <c r="BX33" s="652">
        <v>96.8</v>
      </c>
      <c r="BY33" s="606"/>
      <c r="BZ33" s="606"/>
      <c r="CA33" s="606"/>
      <c r="CB33" s="669"/>
      <c r="CD33" s="618" t="s">
        <v>307</v>
      </c>
      <c r="CE33" s="619"/>
      <c r="CF33" s="619"/>
      <c r="CG33" s="619"/>
      <c r="CH33" s="619"/>
      <c r="CI33" s="619"/>
      <c r="CJ33" s="619"/>
      <c r="CK33" s="619"/>
      <c r="CL33" s="619"/>
      <c r="CM33" s="619"/>
      <c r="CN33" s="619"/>
      <c r="CO33" s="619"/>
      <c r="CP33" s="619"/>
      <c r="CQ33" s="620"/>
      <c r="CR33" s="621">
        <v>1215827</v>
      </c>
      <c r="CS33" s="634"/>
      <c r="CT33" s="634"/>
      <c r="CU33" s="634"/>
      <c r="CV33" s="634"/>
      <c r="CW33" s="634"/>
      <c r="CX33" s="634"/>
      <c r="CY33" s="635"/>
      <c r="CZ33" s="624">
        <v>51</v>
      </c>
      <c r="DA33" s="636"/>
      <c r="DB33" s="636"/>
      <c r="DC33" s="637"/>
      <c r="DD33" s="627">
        <v>1039068</v>
      </c>
      <c r="DE33" s="634"/>
      <c r="DF33" s="634"/>
      <c r="DG33" s="634"/>
      <c r="DH33" s="634"/>
      <c r="DI33" s="634"/>
      <c r="DJ33" s="634"/>
      <c r="DK33" s="635"/>
      <c r="DL33" s="627">
        <v>615096</v>
      </c>
      <c r="DM33" s="634"/>
      <c r="DN33" s="634"/>
      <c r="DO33" s="634"/>
      <c r="DP33" s="634"/>
      <c r="DQ33" s="634"/>
      <c r="DR33" s="634"/>
      <c r="DS33" s="634"/>
      <c r="DT33" s="634"/>
      <c r="DU33" s="634"/>
      <c r="DV33" s="635"/>
      <c r="DW33" s="624">
        <v>45.2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34141</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394855</v>
      </c>
      <c r="CS34" s="622"/>
      <c r="CT34" s="622"/>
      <c r="CU34" s="622"/>
      <c r="CV34" s="622"/>
      <c r="CW34" s="622"/>
      <c r="CX34" s="622"/>
      <c r="CY34" s="623"/>
      <c r="CZ34" s="624">
        <v>16.600000000000001</v>
      </c>
      <c r="DA34" s="636"/>
      <c r="DB34" s="636"/>
      <c r="DC34" s="637"/>
      <c r="DD34" s="627">
        <v>332970</v>
      </c>
      <c r="DE34" s="622"/>
      <c r="DF34" s="622"/>
      <c r="DG34" s="622"/>
      <c r="DH34" s="622"/>
      <c r="DI34" s="622"/>
      <c r="DJ34" s="622"/>
      <c r="DK34" s="623"/>
      <c r="DL34" s="627">
        <v>247735</v>
      </c>
      <c r="DM34" s="622"/>
      <c r="DN34" s="622"/>
      <c r="DO34" s="622"/>
      <c r="DP34" s="622"/>
      <c r="DQ34" s="622"/>
      <c r="DR34" s="622"/>
      <c r="DS34" s="622"/>
      <c r="DT34" s="622"/>
      <c r="DU34" s="622"/>
      <c r="DV34" s="623"/>
      <c r="DW34" s="624">
        <v>18.2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216003</v>
      </c>
      <c r="S35" s="622"/>
      <c r="T35" s="622"/>
      <c r="U35" s="622"/>
      <c r="V35" s="622"/>
      <c r="W35" s="622"/>
      <c r="X35" s="622"/>
      <c r="Y35" s="623"/>
      <c r="Z35" s="659">
        <v>8.6999999999999993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40006</v>
      </c>
      <c r="CS35" s="634"/>
      <c r="CT35" s="634"/>
      <c r="CU35" s="634"/>
      <c r="CV35" s="634"/>
      <c r="CW35" s="634"/>
      <c r="CX35" s="634"/>
      <c r="CY35" s="635"/>
      <c r="CZ35" s="624">
        <v>1.7</v>
      </c>
      <c r="DA35" s="636"/>
      <c r="DB35" s="636"/>
      <c r="DC35" s="637"/>
      <c r="DD35" s="627">
        <v>38757</v>
      </c>
      <c r="DE35" s="634"/>
      <c r="DF35" s="634"/>
      <c r="DG35" s="634"/>
      <c r="DH35" s="634"/>
      <c r="DI35" s="634"/>
      <c r="DJ35" s="634"/>
      <c r="DK35" s="635"/>
      <c r="DL35" s="627">
        <v>38201</v>
      </c>
      <c r="DM35" s="634"/>
      <c r="DN35" s="634"/>
      <c r="DO35" s="634"/>
      <c r="DP35" s="634"/>
      <c r="DQ35" s="634"/>
      <c r="DR35" s="634"/>
      <c r="DS35" s="634"/>
      <c r="DT35" s="634"/>
      <c r="DU35" s="634"/>
      <c r="DV35" s="635"/>
      <c r="DW35" s="624">
        <v>2.8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48737</v>
      </c>
      <c r="S36" s="622"/>
      <c r="T36" s="622"/>
      <c r="U36" s="622"/>
      <c r="V36" s="622"/>
      <c r="W36" s="622"/>
      <c r="X36" s="622"/>
      <c r="Y36" s="623"/>
      <c r="Z36" s="659">
        <v>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299727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592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235119</v>
      </c>
      <c r="CS36" s="622"/>
      <c r="CT36" s="622"/>
      <c r="CU36" s="622"/>
      <c r="CV36" s="622"/>
      <c r="CW36" s="622"/>
      <c r="CX36" s="622"/>
      <c r="CY36" s="623"/>
      <c r="CZ36" s="624">
        <v>9.9</v>
      </c>
      <c r="DA36" s="636"/>
      <c r="DB36" s="636"/>
      <c r="DC36" s="637"/>
      <c r="DD36" s="627">
        <v>182384</v>
      </c>
      <c r="DE36" s="622"/>
      <c r="DF36" s="622"/>
      <c r="DG36" s="622"/>
      <c r="DH36" s="622"/>
      <c r="DI36" s="622"/>
      <c r="DJ36" s="622"/>
      <c r="DK36" s="623"/>
      <c r="DL36" s="627">
        <v>145973</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49011</v>
      </c>
      <c r="S37" s="622"/>
      <c r="T37" s="622"/>
      <c r="U37" s="622"/>
      <c r="V37" s="622"/>
      <c r="W37" s="622"/>
      <c r="X37" s="622"/>
      <c r="Y37" s="623"/>
      <c r="Z37" s="659">
        <v>2</v>
      </c>
      <c r="AA37" s="659"/>
      <c r="AB37" s="659"/>
      <c r="AC37" s="659"/>
      <c r="AD37" s="660">
        <v>1746</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130717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-2370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74054</v>
      </c>
      <c r="CS37" s="634"/>
      <c r="CT37" s="634"/>
      <c r="CU37" s="634"/>
      <c r="CV37" s="634"/>
      <c r="CW37" s="634"/>
      <c r="CX37" s="634"/>
      <c r="CY37" s="635"/>
      <c r="CZ37" s="624">
        <v>3.1</v>
      </c>
      <c r="DA37" s="636"/>
      <c r="DB37" s="636"/>
      <c r="DC37" s="637"/>
      <c r="DD37" s="627">
        <v>74054</v>
      </c>
      <c r="DE37" s="634"/>
      <c r="DF37" s="634"/>
      <c r="DG37" s="634"/>
      <c r="DH37" s="634"/>
      <c r="DI37" s="634"/>
      <c r="DJ37" s="634"/>
      <c r="DK37" s="635"/>
      <c r="DL37" s="627">
        <v>72387</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259734</v>
      </c>
      <c r="S38" s="622"/>
      <c r="T38" s="622"/>
      <c r="U38" s="622"/>
      <c r="V38" s="622"/>
      <c r="W38" s="622"/>
      <c r="X38" s="622"/>
      <c r="Y38" s="623"/>
      <c r="Z38" s="659">
        <v>10.4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49771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185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299727</v>
      </c>
      <c r="CS38" s="622"/>
      <c r="CT38" s="622"/>
      <c r="CU38" s="622"/>
      <c r="CV38" s="622"/>
      <c r="CW38" s="622"/>
      <c r="CX38" s="622"/>
      <c r="CY38" s="623"/>
      <c r="CZ38" s="624">
        <v>12.6</v>
      </c>
      <c r="DA38" s="636"/>
      <c r="DB38" s="636"/>
      <c r="DC38" s="637"/>
      <c r="DD38" s="627">
        <v>284954</v>
      </c>
      <c r="DE38" s="622"/>
      <c r="DF38" s="622"/>
      <c r="DG38" s="622"/>
      <c r="DH38" s="622"/>
      <c r="DI38" s="622"/>
      <c r="DJ38" s="622"/>
      <c r="DK38" s="623"/>
      <c r="DL38" s="627">
        <v>183187</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264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241915</v>
      </c>
      <c r="CS39" s="634"/>
      <c r="CT39" s="634"/>
      <c r="CU39" s="634"/>
      <c r="CV39" s="634"/>
      <c r="CW39" s="634"/>
      <c r="CX39" s="634"/>
      <c r="CY39" s="635"/>
      <c r="CZ39" s="624">
        <v>10.1</v>
      </c>
      <c r="DA39" s="636"/>
      <c r="DB39" s="636"/>
      <c r="DC39" s="637"/>
      <c r="DD39" s="627">
        <v>199997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4834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4205</v>
      </c>
      <c r="CS40" s="622"/>
      <c r="CT40" s="622"/>
      <c r="CU40" s="622"/>
      <c r="CV40" s="622"/>
      <c r="CW40" s="622"/>
      <c r="CX40" s="622"/>
      <c r="CY40" s="623"/>
      <c r="CZ40" s="624">
        <v>0.2</v>
      </c>
      <c r="DA40" s="636"/>
      <c r="DB40" s="636"/>
      <c r="DC40" s="637"/>
      <c r="DD40" s="627">
        <v>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2490670</v>
      </c>
      <c r="S41" s="646"/>
      <c r="T41" s="646"/>
      <c r="U41" s="646"/>
      <c r="V41" s="646"/>
      <c r="W41" s="646"/>
      <c r="X41" s="646"/>
      <c r="Y41" s="649"/>
      <c r="Z41" s="650">
        <v>100</v>
      </c>
      <c r="AA41" s="650"/>
      <c r="AB41" s="650"/>
      <c r="AC41" s="650"/>
      <c r="AD41" s="651">
        <v>1356601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22429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96810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439677</v>
      </c>
      <c r="CS42" s="634"/>
      <c r="CT42" s="634"/>
      <c r="CU42" s="634"/>
      <c r="CV42" s="634"/>
      <c r="CW42" s="634"/>
      <c r="CX42" s="634"/>
      <c r="CY42" s="635"/>
      <c r="CZ42" s="624">
        <v>18.399999999999999</v>
      </c>
      <c r="DA42" s="636"/>
      <c r="DB42" s="636"/>
      <c r="DC42" s="637"/>
      <c r="DD42" s="627">
        <v>92657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10924</v>
      </c>
      <c r="CS43" s="634"/>
      <c r="CT43" s="634"/>
      <c r="CU43" s="634"/>
      <c r="CV43" s="634"/>
      <c r="CW43" s="634"/>
      <c r="CX43" s="634"/>
      <c r="CY43" s="635"/>
      <c r="CZ43" s="624">
        <v>0.5</v>
      </c>
      <c r="DA43" s="636"/>
      <c r="DB43" s="636"/>
      <c r="DC43" s="637"/>
      <c r="DD43" s="627">
        <v>10924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374968</v>
      </c>
      <c r="CS44" s="622"/>
      <c r="CT44" s="622"/>
      <c r="CU44" s="622"/>
      <c r="CV44" s="622"/>
      <c r="CW44" s="622"/>
      <c r="CX44" s="622"/>
      <c r="CY44" s="623"/>
      <c r="CZ44" s="624">
        <v>15.7</v>
      </c>
      <c r="DA44" s="625"/>
      <c r="DB44" s="625"/>
      <c r="DC44" s="626"/>
      <c r="DD44" s="627">
        <v>88808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54577</v>
      </c>
      <c r="CS45" s="634"/>
      <c r="CT45" s="634"/>
      <c r="CU45" s="634"/>
      <c r="CV45" s="634"/>
      <c r="CW45" s="634"/>
      <c r="CX45" s="634"/>
      <c r="CY45" s="635"/>
      <c r="CZ45" s="624">
        <v>2.2999999999999998</v>
      </c>
      <c r="DA45" s="636"/>
      <c r="DB45" s="636"/>
      <c r="DC45" s="637"/>
      <c r="DD45" s="627">
        <v>2805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285840</v>
      </c>
      <c r="CS46" s="622"/>
      <c r="CT46" s="622"/>
      <c r="CU46" s="622"/>
      <c r="CV46" s="622"/>
      <c r="CW46" s="622"/>
      <c r="CX46" s="622"/>
      <c r="CY46" s="623"/>
      <c r="CZ46" s="624">
        <v>12</v>
      </c>
      <c r="DA46" s="625"/>
      <c r="DB46" s="625"/>
      <c r="DC46" s="626"/>
      <c r="DD46" s="627">
        <v>84552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64709</v>
      </c>
      <c r="CS47" s="634"/>
      <c r="CT47" s="634"/>
      <c r="CU47" s="634"/>
      <c r="CV47" s="634"/>
      <c r="CW47" s="634"/>
      <c r="CX47" s="634"/>
      <c r="CY47" s="635"/>
      <c r="CZ47" s="624">
        <v>2.7</v>
      </c>
      <c r="DA47" s="636"/>
      <c r="DB47" s="636"/>
      <c r="DC47" s="637"/>
      <c r="DD47" s="627">
        <v>3849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2384186</v>
      </c>
      <c r="CS49" s="606"/>
      <c r="CT49" s="606"/>
      <c r="CU49" s="606"/>
      <c r="CV49" s="606"/>
      <c r="CW49" s="606"/>
      <c r="CX49" s="606"/>
      <c r="CY49" s="607"/>
      <c r="CZ49" s="608">
        <v>100</v>
      </c>
      <c r="DA49" s="609"/>
      <c r="DB49" s="609"/>
      <c r="DC49" s="610"/>
      <c r="DD49" s="611">
        <v>1723812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q+2+Z8EJDNtXyL7HuiJ72165xkexK0YXILLHWt4R4fUizFajrLMULUjFn343ZjWdw+kah4v9+KXmkuSoLK/Zw==" saltValue="O6RHBGAj3ZS4IPNUyMCK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7" zoomScaleNormal="57"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2491</v>
      </c>
      <c r="R7" s="1103"/>
      <c r="S7" s="1103"/>
      <c r="T7" s="1103"/>
      <c r="U7" s="1103"/>
      <c r="V7" s="1103">
        <v>2384</v>
      </c>
      <c r="W7" s="1103"/>
      <c r="X7" s="1103"/>
      <c r="Y7" s="1103"/>
      <c r="Z7" s="1103"/>
      <c r="AA7" s="1103">
        <v>106</v>
      </c>
      <c r="AB7" s="1103"/>
      <c r="AC7" s="1103"/>
      <c r="AD7" s="1103"/>
      <c r="AE7" s="1104"/>
      <c r="AF7" s="1105">
        <v>94</v>
      </c>
      <c r="AG7" s="1106"/>
      <c r="AH7" s="1106"/>
      <c r="AI7" s="1106"/>
      <c r="AJ7" s="1107"/>
      <c r="AK7" s="1108" t="s">
        <v>551</v>
      </c>
      <c r="AL7" s="1109"/>
      <c r="AM7" s="1109"/>
      <c r="AN7" s="1109"/>
      <c r="AO7" s="1109"/>
      <c r="AP7" s="1109">
        <v>2210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0</v>
      </c>
      <c r="CI7" s="1097"/>
      <c r="CJ7" s="1097"/>
      <c r="CK7" s="1097"/>
      <c r="CL7" s="1098"/>
      <c r="CM7" s="1096">
        <v>33</v>
      </c>
      <c r="CN7" s="1097"/>
      <c r="CO7" s="1097"/>
      <c r="CP7" s="1097"/>
      <c r="CQ7" s="1098"/>
      <c r="CR7" s="1096">
        <v>10</v>
      </c>
      <c r="CS7" s="1097"/>
      <c r="CT7" s="1097"/>
      <c r="CU7" s="1097"/>
      <c r="CV7" s="1098"/>
      <c r="CW7" s="1096">
        <v>20</v>
      </c>
      <c r="CX7" s="1097"/>
      <c r="CY7" s="1097"/>
      <c r="CZ7" s="1097"/>
      <c r="DA7" s="1098"/>
      <c r="DB7" s="1096" t="s">
        <v>485</v>
      </c>
      <c r="DC7" s="1097"/>
      <c r="DD7" s="1097"/>
      <c r="DE7" s="1097"/>
      <c r="DF7" s="1098"/>
      <c r="DG7" s="1096" t="s">
        <v>485</v>
      </c>
      <c r="DH7" s="1097"/>
      <c r="DI7" s="1097"/>
      <c r="DJ7" s="1097"/>
      <c r="DK7" s="1098"/>
      <c r="DL7" s="1096" t="s">
        <v>485</v>
      </c>
      <c r="DM7" s="1097"/>
      <c r="DN7" s="1097"/>
      <c r="DO7" s="1097"/>
      <c r="DP7" s="1098"/>
      <c r="DQ7" s="1096" t="s">
        <v>485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2491</v>
      </c>
      <c r="R23" s="1061"/>
      <c r="S23" s="1061"/>
      <c r="T23" s="1061"/>
      <c r="U23" s="1061"/>
      <c r="V23" s="1061">
        <v>2384</v>
      </c>
      <c r="W23" s="1061"/>
      <c r="X23" s="1061"/>
      <c r="Y23" s="1061"/>
      <c r="Z23" s="1061"/>
      <c r="AA23" s="1061">
        <v>106</v>
      </c>
      <c r="AB23" s="1061"/>
      <c r="AC23" s="1061"/>
      <c r="AD23" s="1061"/>
      <c r="AE23" s="1068"/>
      <c r="AF23" s="1069">
        <v>94</v>
      </c>
      <c r="AG23" s="1061"/>
      <c r="AH23" s="1061"/>
      <c r="AI23" s="1061"/>
      <c r="AJ23" s="1070"/>
      <c r="AK23" s="1071"/>
      <c r="AL23" s="1072"/>
      <c r="AM23" s="1072"/>
      <c r="AN23" s="1072"/>
      <c r="AO23" s="1072"/>
      <c r="AP23" s="1061">
        <v>2210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170</v>
      </c>
      <c r="R28" s="1051"/>
      <c r="S28" s="1051"/>
      <c r="T28" s="1051"/>
      <c r="U28" s="1051"/>
      <c r="V28" s="1051">
        <v>170</v>
      </c>
      <c r="W28" s="1051"/>
      <c r="X28" s="1051"/>
      <c r="Y28" s="1051"/>
      <c r="Z28" s="1051"/>
      <c r="AA28" s="1051">
        <v>1</v>
      </c>
      <c r="AB28" s="1051"/>
      <c r="AC28" s="1051"/>
      <c r="AD28" s="1051"/>
      <c r="AE28" s="1052"/>
      <c r="AF28" s="1053">
        <v>1</v>
      </c>
      <c r="AG28" s="1051"/>
      <c r="AH28" s="1051"/>
      <c r="AI28" s="1051"/>
      <c r="AJ28" s="1054"/>
      <c r="AK28" s="1042">
        <v>24</v>
      </c>
      <c r="AL28" s="1043"/>
      <c r="AM28" s="1043"/>
      <c r="AN28" s="1043"/>
      <c r="AO28" s="1043"/>
      <c r="AP28" s="1043" t="s">
        <v>561</v>
      </c>
      <c r="AQ28" s="1043"/>
      <c r="AR28" s="1043"/>
      <c r="AS28" s="1043"/>
      <c r="AT28" s="1043"/>
      <c r="AU28" s="1043" t="s">
        <v>485</v>
      </c>
      <c r="AV28" s="1043"/>
      <c r="AW28" s="1043"/>
      <c r="AX28" s="1043"/>
      <c r="AY28" s="1043"/>
      <c r="AZ28" s="1044" t="s">
        <v>485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291</v>
      </c>
      <c r="R29" s="1039"/>
      <c r="S29" s="1039"/>
      <c r="T29" s="1039"/>
      <c r="U29" s="1039"/>
      <c r="V29" s="1039">
        <v>288</v>
      </c>
      <c r="W29" s="1039"/>
      <c r="X29" s="1039"/>
      <c r="Y29" s="1039"/>
      <c r="Z29" s="1039"/>
      <c r="AA29" s="1039">
        <v>2</v>
      </c>
      <c r="AB29" s="1039"/>
      <c r="AC29" s="1039"/>
      <c r="AD29" s="1039"/>
      <c r="AE29" s="1040"/>
      <c r="AF29" s="1035">
        <v>2</v>
      </c>
      <c r="AG29" s="1036"/>
      <c r="AH29" s="1036"/>
      <c r="AI29" s="1036"/>
      <c r="AJ29" s="1037"/>
      <c r="AK29" s="980">
        <v>65</v>
      </c>
      <c r="AL29" s="971"/>
      <c r="AM29" s="971"/>
      <c r="AN29" s="971"/>
      <c r="AO29" s="971"/>
      <c r="AP29" s="971" t="s">
        <v>561</v>
      </c>
      <c r="AQ29" s="971"/>
      <c r="AR29" s="971"/>
      <c r="AS29" s="971"/>
      <c r="AT29" s="971"/>
      <c r="AU29" s="971" t="s">
        <v>485</v>
      </c>
      <c r="AV29" s="971"/>
      <c r="AW29" s="971"/>
      <c r="AX29" s="971"/>
      <c r="AY29" s="971"/>
      <c r="AZ29" s="1041" t="s">
        <v>485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20</v>
      </c>
      <c r="R30" s="1039"/>
      <c r="S30" s="1039"/>
      <c r="T30" s="1039"/>
      <c r="U30" s="1039"/>
      <c r="V30" s="1039">
        <v>19</v>
      </c>
      <c r="W30" s="1039"/>
      <c r="X30" s="1039"/>
      <c r="Y30" s="1039"/>
      <c r="Z30" s="1039"/>
      <c r="AA30" s="1039">
        <v>1</v>
      </c>
      <c r="AB30" s="1039"/>
      <c r="AC30" s="1039"/>
      <c r="AD30" s="1039"/>
      <c r="AE30" s="1040"/>
      <c r="AF30" s="1035">
        <v>1</v>
      </c>
      <c r="AG30" s="1036"/>
      <c r="AH30" s="1036"/>
      <c r="AI30" s="1036"/>
      <c r="AJ30" s="1037"/>
      <c r="AK30" s="980">
        <v>7</v>
      </c>
      <c r="AL30" s="971"/>
      <c r="AM30" s="971"/>
      <c r="AN30" s="971"/>
      <c r="AO30" s="971"/>
      <c r="AP30" s="971" t="s">
        <v>561</v>
      </c>
      <c r="AQ30" s="971"/>
      <c r="AR30" s="971"/>
      <c r="AS30" s="971"/>
      <c r="AT30" s="971"/>
      <c r="AU30" s="971" t="s">
        <v>485</v>
      </c>
      <c r="AV30" s="971"/>
      <c r="AW30" s="971"/>
      <c r="AX30" s="971"/>
      <c r="AY30" s="971"/>
      <c r="AZ30" s="1041" t="s">
        <v>485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166</v>
      </c>
      <c r="R31" s="1039"/>
      <c r="S31" s="1039"/>
      <c r="T31" s="1039"/>
      <c r="U31" s="1039"/>
      <c r="V31" s="1039">
        <v>148</v>
      </c>
      <c r="W31" s="1039"/>
      <c r="X31" s="1039"/>
      <c r="Y31" s="1039"/>
      <c r="Z31" s="1039"/>
      <c r="AA31" s="1039">
        <v>18</v>
      </c>
      <c r="AB31" s="1039"/>
      <c r="AC31" s="1039"/>
      <c r="AD31" s="1039"/>
      <c r="AE31" s="1040"/>
      <c r="AF31" s="1035">
        <v>18</v>
      </c>
      <c r="AG31" s="1036"/>
      <c r="AH31" s="1036"/>
      <c r="AI31" s="1036"/>
      <c r="AJ31" s="1037"/>
      <c r="AK31" s="980">
        <v>131</v>
      </c>
      <c r="AL31" s="971"/>
      <c r="AM31" s="971"/>
      <c r="AN31" s="971"/>
      <c r="AO31" s="971"/>
      <c r="AP31" s="971">
        <v>778</v>
      </c>
      <c r="AQ31" s="971"/>
      <c r="AR31" s="971"/>
      <c r="AS31" s="971"/>
      <c r="AT31" s="971"/>
      <c r="AU31" s="971">
        <v>778</v>
      </c>
      <c r="AV31" s="971"/>
      <c r="AW31" s="971"/>
      <c r="AX31" s="971"/>
      <c r="AY31" s="971"/>
      <c r="AZ31" s="1041" t="s">
        <v>561</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78</v>
      </c>
      <c r="R32" s="1039"/>
      <c r="S32" s="1039"/>
      <c r="T32" s="1039"/>
      <c r="U32" s="1039"/>
      <c r="V32" s="1039">
        <v>57</v>
      </c>
      <c r="W32" s="1039"/>
      <c r="X32" s="1039"/>
      <c r="Y32" s="1039"/>
      <c r="Z32" s="1039"/>
      <c r="AA32" s="1039">
        <v>20</v>
      </c>
      <c r="AB32" s="1039"/>
      <c r="AC32" s="1039"/>
      <c r="AD32" s="1039"/>
      <c r="AE32" s="1040"/>
      <c r="AF32" s="1035">
        <v>20</v>
      </c>
      <c r="AG32" s="1036"/>
      <c r="AH32" s="1036"/>
      <c r="AI32" s="1036"/>
      <c r="AJ32" s="1037"/>
      <c r="AK32" s="980">
        <v>50</v>
      </c>
      <c r="AL32" s="971"/>
      <c r="AM32" s="971"/>
      <c r="AN32" s="971"/>
      <c r="AO32" s="971"/>
      <c r="AP32" s="971">
        <v>203</v>
      </c>
      <c r="AQ32" s="971"/>
      <c r="AR32" s="971"/>
      <c r="AS32" s="971"/>
      <c r="AT32" s="971"/>
      <c r="AU32" s="971">
        <v>203</v>
      </c>
      <c r="AV32" s="971"/>
      <c r="AW32" s="971"/>
      <c r="AX32" s="971"/>
      <c r="AY32" s="971"/>
      <c r="AZ32" s="1041" t="s">
        <v>561</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42</v>
      </c>
      <c r="AG63" s="959"/>
      <c r="AH63" s="959"/>
      <c r="AI63" s="959"/>
      <c r="AJ63" s="1022"/>
      <c r="AK63" s="1023"/>
      <c r="AL63" s="963"/>
      <c r="AM63" s="963"/>
      <c r="AN63" s="963"/>
      <c r="AO63" s="963"/>
      <c r="AP63" s="959">
        <v>981</v>
      </c>
      <c r="AQ63" s="959"/>
      <c r="AR63" s="959"/>
      <c r="AS63" s="959"/>
      <c r="AT63" s="959"/>
      <c r="AU63" s="959">
        <v>981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617</v>
      </c>
      <c r="R68" s="982"/>
      <c r="S68" s="982"/>
      <c r="T68" s="982"/>
      <c r="U68" s="982"/>
      <c r="V68" s="982">
        <v>567</v>
      </c>
      <c r="W68" s="982"/>
      <c r="X68" s="982"/>
      <c r="Y68" s="982"/>
      <c r="Z68" s="982"/>
      <c r="AA68" s="982">
        <v>51</v>
      </c>
      <c r="AB68" s="982"/>
      <c r="AC68" s="982"/>
      <c r="AD68" s="982"/>
      <c r="AE68" s="982"/>
      <c r="AF68" s="982">
        <v>51</v>
      </c>
      <c r="AG68" s="982"/>
      <c r="AH68" s="982"/>
      <c r="AI68" s="982"/>
      <c r="AJ68" s="982"/>
      <c r="AK68" s="982">
        <v>39</v>
      </c>
      <c r="AL68" s="982"/>
      <c r="AM68" s="982"/>
      <c r="AN68" s="982"/>
      <c r="AO68" s="982"/>
      <c r="AP68" s="982" t="s">
        <v>562</v>
      </c>
      <c r="AQ68" s="982"/>
      <c r="AR68" s="982"/>
      <c r="AS68" s="982"/>
      <c r="AT68" s="982"/>
      <c r="AU68" s="982" t="s">
        <v>562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177493</v>
      </c>
      <c r="R69" s="971"/>
      <c r="S69" s="971"/>
      <c r="T69" s="971"/>
      <c r="U69" s="971"/>
      <c r="V69" s="971">
        <v>175048</v>
      </c>
      <c r="W69" s="971"/>
      <c r="X69" s="971"/>
      <c r="Y69" s="971"/>
      <c r="Z69" s="971"/>
      <c r="AA69" s="971">
        <v>2445</v>
      </c>
      <c r="AB69" s="971"/>
      <c r="AC69" s="971"/>
      <c r="AD69" s="971"/>
      <c r="AE69" s="971"/>
      <c r="AF69" s="971">
        <v>2442</v>
      </c>
      <c r="AG69" s="971"/>
      <c r="AH69" s="971"/>
      <c r="AI69" s="971"/>
      <c r="AJ69" s="971"/>
      <c r="AK69" s="971">
        <v>6094</v>
      </c>
      <c r="AL69" s="971"/>
      <c r="AM69" s="971"/>
      <c r="AN69" s="971"/>
      <c r="AO69" s="971"/>
      <c r="AP69" s="971" t="s">
        <v>562</v>
      </c>
      <c r="AQ69" s="971"/>
      <c r="AR69" s="971"/>
      <c r="AS69" s="971"/>
      <c r="AT69" s="971"/>
      <c r="AU69" s="971" t="s">
        <v>562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895</v>
      </c>
      <c r="R70" s="971"/>
      <c r="S70" s="971"/>
      <c r="T70" s="971"/>
      <c r="U70" s="971"/>
      <c r="V70" s="971">
        <v>875</v>
      </c>
      <c r="W70" s="971"/>
      <c r="X70" s="971"/>
      <c r="Y70" s="971"/>
      <c r="Z70" s="971"/>
      <c r="AA70" s="971">
        <v>20</v>
      </c>
      <c r="AB70" s="971"/>
      <c r="AC70" s="971"/>
      <c r="AD70" s="971"/>
      <c r="AE70" s="971"/>
      <c r="AF70" s="971">
        <v>20</v>
      </c>
      <c r="AG70" s="971"/>
      <c r="AH70" s="971"/>
      <c r="AI70" s="971"/>
      <c r="AJ70" s="971"/>
      <c r="AK70" s="971">
        <v>60</v>
      </c>
      <c r="AL70" s="971"/>
      <c r="AM70" s="971"/>
      <c r="AN70" s="971"/>
      <c r="AO70" s="971"/>
      <c r="AP70" s="971" t="s">
        <v>563</v>
      </c>
      <c r="AQ70" s="971"/>
      <c r="AR70" s="971"/>
      <c r="AS70" s="971"/>
      <c r="AT70" s="971"/>
      <c r="AU70" s="971" t="s">
        <v>563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405</v>
      </c>
      <c r="R71" s="971"/>
      <c r="S71" s="971"/>
      <c r="T71" s="971"/>
      <c r="U71" s="971"/>
      <c r="V71" s="971">
        <v>341</v>
      </c>
      <c r="W71" s="971"/>
      <c r="X71" s="971"/>
      <c r="Y71" s="971"/>
      <c r="Z71" s="971"/>
      <c r="AA71" s="971">
        <v>63</v>
      </c>
      <c r="AB71" s="971"/>
      <c r="AC71" s="971"/>
      <c r="AD71" s="971"/>
      <c r="AE71" s="971"/>
      <c r="AF71" s="971">
        <v>63</v>
      </c>
      <c r="AG71" s="971"/>
      <c r="AH71" s="971"/>
      <c r="AI71" s="971"/>
      <c r="AJ71" s="971"/>
      <c r="AK71" s="971">
        <v>62</v>
      </c>
      <c r="AL71" s="971"/>
      <c r="AM71" s="971"/>
      <c r="AN71" s="971"/>
      <c r="AO71" s="971"/>
      <c r="AP71" s="971" t="s">
        <v>563</v>
      </c>
      <c r="AQ71" s="971"/>
      <c r="AR71" s="971"/>
      <c r="AS71" s="971"/>
      <c r="AT71" s="971"/>
      <c r="AU71" s="971" t="s">
        <v>563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127</v>
      </c>
      <c r="R72" s="971"/>
      <c r="S72" s="971"/>
      <c r="T72" s="971"/>
      <c r="U72" s="971"/>
      <c r="V72" s="971">
        <v>122</v>
      </c>
      <c r="W72" s="971"/>
      <c r="X72" s="971"/>
      <c r="Y72" s="971"/>
      <c r="Z72" s="971"/>
      <c r="AA72" s="971">
        <v>5</v>
      </c>
      <c r="AB72" s="971"/>
      <c r="AC72" s="971"/>
      <c r="AD72" s="971"/>
      <c r="AE72" s="971"/>
      <c r="AF72" s="971">
        <v>5</v>
      </c>
      <c r="AG72" s="971"/>
      <c r="AH72" s="971"/>
      <c r="AI72" s="971"/>
      <c r="AJ72" s="971"/>
      <c r="AK72" s="971">
        <v>10</v>
      </c>
      <c r="AL72" s="971"/>
      <c r="AM72" s="971"/>
      <c r="AN72" s="971"/>
      <c r="AO72" s="971"/>
      <c r="AP72" s="971" t="s">
        <v>563</v>
      </c>
      <c r="AQ72" s="971"/>
      <c r="AR72" s="971"/>
      <c r="AS72" s="971"/>
      <c r="AT72" s="971"/>
      <c r="AU72" s="971" t="s">
        <v>563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4794</v>
      </c>
      <c r="R73" s="971"/>
      <c r="S73" s="971"/>
      <c r="T73" s="971"/>
      <c r="U73" s="971"/>
      <c r="V73" s="971">
        <v>4626</v>
      </c>
      <c r="W73" s="971"/>
      <c r="X73" s="971"/>
      <c r="Y73" s="971"/>
      <c r="Z73" s="971"/>
      <c r="AA73" s="971">
        <v>168</v>
      </c>
      <c r="AB73" s="971"/>
      <c r="AC73" s="971"/>
      <c r="AD73" s="971"/>
      <c r="AE73" s="971"/>
      <c r="AF73" s="971">
        <v>168</v>
      </c>
      <c r="AG73" s="971"/>
      <c r="AH73" s="971"/>
      <c r="AI73" s="971"/>
      <c r="AJ73" s="971"/>
      <c r="AK73" s="971">
        <v>183</v>
      </c>
      <c r="AL73" s="971"/>
      <c r="AM73" s="971"/>
      <c r="AN73" s="971"/>
      <c r="AO73" s="971"/>
      <c r="AP73" s="971">
        <v>1891</v>
      </c>
      <c r="AQ73" s="971"/>
      <c r="AR73" s="971"/>
      <c r="AS73" s="971"/>
      <c r="AT73" s="971"/>
      <c r="AU73" s="971">
        <v>26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2313</v>
      </c>
      <c r="R74" s="971"/>
      <c r="S74" s="971"/>
      <c r="T74" s="971"/>
      <c r="U74" s="971"/>
      <c r="V74" s="971">
        <v>2266</v>
      </c>
      <c r="W74" s="971"/>
      <c r="X74" s="971"/>
      <c r="Y74" s="971"/>
      <c r="Z74" s="971"/>
      <c r="AA74" s="971">
        <v>47</v>
      </c>
      <c r="AB74" s="971"/>
      <c r="AC74" s="971"/>
      <c r="AD74" s="971"/>
      <c r="AE74" s="971"/>
      <c r="AF74" s="971">
        <v>47</v>
      </c>
      <c r="AG74" s="971"/>
      <c r="AH74" s="971"/>
      <c r="AI74" s="971"/>
      <c r="AJ74" s="971"/>
      <c r="AK74" s="971">
        <v>131</v>
      </c>
      <c r="AL74" s="971"/>
      <c r="AM74" s="971"/>
      <c r="AN74" s="971"/>
      <c r="AO74" s="971"/>
      <c r="AP74" s="971">
        <v>1250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5908</v>
      </c>
      <c r="R75" s="979"/>
      <c r="S75" s="979"/>
      <c r="T75" s="979"/>
      <c r="U75" s="980"/>
      <c r="V75" s="981">
        <v>3386</v>
      </c>
      <c r="W75" s="979"/>
      <c r="X75" s="979"/>
      <c r="Y75" s="979"/>
      <c r="Z75" s="980"/>
      <c r="AA75" s="981">
        <v>2522</v>
      </c>
      <c r="AB75" s="979"/>
      <c r="AC75" s="979"/>
      <c r="AD75" s="979"/>
      <c r="AE75" s="980"/>
      <c r="AF75" s="981">
        <v>2522</v>
      </c>
      <c r="AG75" s="979"/>
      <c r="AH75" s="979"/>
      <c r="AI75" s="979"/>
      <c r="AJ75" s="980"/>
      <c r="AK75" s="981" t="s">
        <v>564</v>
      </c>
      <c r="AL75" s="979"/>
      <c r="AM75" s="979"/>
      <c r="AN75" s="979"/>
      <c r="AO75" s="980"/>
      <c r="AP75" s="981" t="s">
        <v>563</v>
      </c>
      <c r="AQ75" s="979"/>
      <c r="AR75" s="979"/>
      <c r="AS75" s="979"/>
      <c r="AT75" s="980"/>
      <c r="AU75" s="981" t="s">
        <v>563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5318</v>
      </c>
      <c r="AG88" s="959"/>
      <c r="AH88" s="959"/>
      <c r="AI88" s="959"/>
      <c r="AJ88" s="959"/>
      <c r="AK88" s="963"/>
      <c r="AL88" s="963"/>
      <c r="AM88" s="963"/>
      <c r="AN88" s="963"/>
      <c r="AO88" s="963"/>
      <c r="AP88" s="959">
        <v>3141</v>
      </c>
      <c r="AQ88" s="959"/>
      <c r="AR88" s="959"/>
      <c r="AS88" s="959"/>
      <c r="AT88" s="959"/>
      <c r="AU88" s="959">
        <v>26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v>20</v>
      </c>
      <c r="CX102" s="953"/>
      <c r="CY102" s="953"/>
      <c r="CZ102" s="953"/>
      <c r="DA102" s="954"/>
      <c r="DB102" s="952" t="s">
        <v>566</v>
      </c>
      <c r="DC102" s="953"/>
      <c r="DD102" s="953"/>
      <c r="DE102" s="953"/>
      <c r="DF102" s="954"/>
      <c r="DG102" s="952" t="s">
        <v>566</v>
      </c>
      <c r="DH102" s="953"/>
      <c r="DI102" s="953"/>
      <c r="DJ102" s="953"/>
      <c r="DK102" s="954"/>
      <c r="DL102" s="952" t="s">
        <v>566</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221276</v>
      </c>
      <c r="AB110" s="889"/>
      <c r="AC110" s="889"/>
      <c r="AD110" s="889"/>
      <c r="AE110" s="890"/>
      <c r="AF110" s="891">
        <v>223691</v>
      </c>
      <c r="AG110" s="889"/>
      <c r="AH110" s="889"/>
      <c r="AI110" s="889"/>
      <c r="AJ110" s="890"/>
      <c r="AK110" s="891">
        <v>207383</v>
      </c>
      <c r="AL110" s="889"/>
      <c r="AM110" s="889"/>
      <c r="AN110" s="889"/>
      <c r="AO110" s="890"/>
      <c r="AP110" s="892">
        <v>18.7</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2087714</v>
      </c>
      <c r="BR110" s="842"/>
      <c r="BS110" s="842"/>
      <c r="BT110" s="842"/>
      <c r="BU110" s="842"/>
      <c r="BV110" s="842">
        <v>2153819</v>
      </c>
      <c r="BW110" s="842"/>
      <c r="BX110" s="842"/>
      <c r="BY110" s="842"/>
      <c r="BZ110" s="842"/>
      <c r="CA110" s="842">
        <v>2209996</v>
      </c>
      <c r="CB110" s="842"/>
      <c r="CC110" s="842"/>
      <c r="CD110" s="842"/>
      <c r="CE110" s="842"/>
      <c r="CF110" s="866">
        <v>198.8</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20871</v>
      </c>
      <c r="BR111" s="817"/>
      <c r="BS111" s="817"/>
      <c r="BT111" s="817"/>
      <c r="BU111" s="817"/>
      <c r="BV111" s="817">
        <v>83484</v>
      </c>
      <c r="BW111" s="817"/>
      <c r="BX111" s="817"/>
      <c r="BY111" s="817"/>
      <c r="BZ111" s="817"/>
      <c r="CA111" s="817">
        <v>62613</v>
      </c>
      <c r="CB111" s="817"/>
      <c r="CC111" s="817"/>
      <c r="CD111" s="817"/>
      <c r="CE111" s="817"/>
      <c r="CF111" s="875">
        <v>5.6</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1147215</v>
      </c>
      <c r="BR112" s="817"/>
      <c r="BS112" s="817"/>
      <c r="BT112" s="817"/>
      <c r="BU112" s="817"/>
      <c r="BV112" s="817">
        <v>1063672</v>
      </c>
      <c r="BW112" s="817"/>
      <c r="BX112" s="817"/>
      <c r="BY112" s="817"/>
      <c r="BZ112" s="817"/>
      <c r="CA112" s="817">
        <v>981007</v>
      </c>
      <c r="CB112" s="817"/>
      <c r="CC112" s="817"/>
      <c r="CD112" s="817"/>
      <c r="CE112" s="817"/>
      <c r="CF112" s="875">
        <v>88.2</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112309</v>
      </c>
      <c r="AB113" s="919"/>
      <c r="AC113" s="919"/>
      <c r="AD113" s="919"/>
      <c r="AE113" s="920"/>
      <c r="AF113" s="921">
        <v>123292</v>
      </c>
      <c r="AG113" s="919"/>
      <c r="AH113" s="919"/>
      <c r="AI113" s="919"/>
      <c r="AJ113" s="920"/>
      <c r="AK113" s="921">
        <v>115590</v>
      </c>
      <c r="AL113" s="919"/>
      <c r="AM113" s="919"/>
      <c r="AN113" s="919"/>
      <c r="AO113" s="920"/>
      <c r="AP113" s="922">
        <v>10.4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32055</v>
      </c>
      <c r="BR113" s="817"/>
      <c r="BS113" s="817"/>
      <c r="BT113" s="817"/>
      <c r="BU113" s="817"/>
      <c r="BV113" s="817">
        <v>29316</v>
      </c>
      <c r="BW113" s="817"/>
      <c r="BX113" s="817"/>
      <c r="BY113" s="817"/>
      <c r="BZ113" s="817"/>
      <c r="CA113" s="817">
        <v>26474</v>
      </c>
      <c r="CB113" s="817"/>
      <c r="CC113" s="817"/>
      <c r="CD113" s="817"/>
      <c r="CE113" s="817"/>
      <c r="CF113" s="875">
        <v>2.4</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985</v>
      </c>
      <c r="AB114" s="780"/>
      <c r="AC114" s="780"/>
      <c r="AD114" s="780"/>
      <c r="AE114" s="781"/>
      <c r="AF114" s="782">
        <v>2958</v>
      </c>
      <c r="AG114" s="780"/>
      <c r="AH114" s="780"/>
      <c r="AI114" s="780"/>
      <c r="AJ114" s="781"/>
      <c r="AK114" s="782">
        <v>3363</v>
      </c>
      <c r="AL114" s="780"/>
      <c r="AM114" s="780"/>
      <c r="AN114" s="780"/>
      <c r="AO114" s="781"/>
      <c r="AP114" s="824">
        <v>0.3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118298</v>
      </c>
      <c r="BR114" s="817"/>
      <c r="BS114" s="817"/>
      <c r="BT114" s="817"/>
      <c r="BU114" s="817"/>
      <c r="BV114" s="817">
        <v>116032</v>
      </c>
      <c r="BW114" s="817"/>
      <c r="BX114" s="817"/>
      <c r="BY114" s="817"/>
      <c r="BZ114" s="817"/>
      <c r="CA114" s="817">
        <v>124523</v>
      </c>
      <c r="CB114" s="817"/>
      <c r="CC114" s="817"/>
      <c r="CD114" s="817"/>
      <c r="CE114" s="817"/>
      <c r="CF114" s="875">
        <v>11.2</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20871</v>
      </c>
      <c r="AB115" s="919"/>
      <c r="AC115" s="919"/>
      <c r="AD115" s="919"/>
      <c r="AE115" s="920"/>
      <c r="AF115" s="921">
        <v>20871</v>
      </c>
      <c r="AG115" s="919"/>
      <c r="AH115" s="919"/>
      <c r="AI115" s="919"/>
      <c r="AJ115" s="920"/>
      <c r="AK115" s="921">
        <v>20871</v>
      </c>
      <c r="AL115" s="919"/>
      <c r="AM115" s="919"/>
      <c r="AN115" s="919"/>
      <c r="AO115" s="920"/>
      <c r="AP115" s="922">
        <v>1.9</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355441</v>
      </c>
      <c r="AB117" s="903"/>
      <c r="AC117" s="903"/>
      <c r="AD117" s="903"/>
      <c r="AE117" s="904"/>
      <c r="AF117" s="905">
        <v>370812</v>
      </c>
      <c r="AG117" s="903"/>
      <c r="AH117" s="903"/>
      <c r="AI117" s="903"/>
      <c r="AJ117" s="904"/>
      <c r="AK117" s="905">
        <v>347207</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20871</v>
      </c>
      <c r="DH118" s="780"/>
      <c r="DI118" s="780"/>
      <c r="DJ118" s="780"/>
      <c r="DK118" s="781"/>
      <c r="DL118" s="782">
        <v>83484</v>
      </c>
      <c r="DM118" s="780"/>
      <c r="DN118" s="780"/>
      <c r="DO118" s="780"/>
      <c r="DP118" s="781"/>
      <c r="DQ118" s="782">
        <v>62613</v>
      </c>
      <c r="DR118" s="780"/>
      <c r="DS118" s="780"/>
      <c r="DT118" s="780"/>
      <c r="DU118" s="781"/>
      <c r="DV118" s="824">
        <v>5.6</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3406153</v>
      </c>
      <c r="BR119" s="845"/>
      <c r="BS119" s="845"/>
      <c r="BT119" s="845"/>
      <c r="BU119" s="845"/>
      <c r="BV119" s="845">
        <v>3446323</v>
      </c>
      <c r="BW119" s="845"/>
      <c r="BX119" s="845"/>
      <c r="BY119" s="845"/>
      <c r="BZ119" s="845"/>
      <c r="CA119" s="845">
        <v>3404613</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1246631</v>
      </c>
      <c r="BR120" s="842"/>
      <c r="BS120" s="842"/>
      <c r="BT120" s="842"/>
      <c r="BU120" s="842"/>
      <c r="BV120" s="842">
        <v>1379779</v>
      </c>
      <c r="BW120" s="842"/>
      <c r="BX120" s="842"/>
      <c r="BY120" s="842"/>
      <c r="BZ120" s="842"/>
      <c r="CA120" s="842">
        <v>1445695</v>
      </c>
      <c r="CB120" s="842"/>
      <c r="CC120" s="842"/>
      <c r="CD120" s="842"/>
      <c r="CE120" s="842"/>
      <c r="CF120" s="866">
        <v>130</v>
      </c>
      <c r="CG120" s="867"/>
      <c r="CH120" s="867"/>
      <c r="CI120" s="867"/>
      <c r="CJ120" s="867"/>
      <c r="CK120" s="868" t="s">
        <v>444</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905388</v>
      </c>
      <c r="DH120" s="842"/>
      <c r="DI120" s="842"/>
      <c r="DJ120" s="842"/>
      <c r="DK120" s="842"/>
      <c r="DL120" s="842">
        <v>846748</v>
      </c>
      <c r="DM120" s="842"/>
      <c r="DN120" s="842"/>
      <c r="DO120" s="842"/>
      <c r="DP120" s="842"/>
      <c r="DQ120" s="842">
        <v>778201</v>
      </c>
      <c r="DR120" s="842"/>
      <c r="DS120" s="842"/>
      <c r="DT120" s="842"/>
      <c r="DU120" s="842"/>
      <c r="DV120" s="843">
        <v>70</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26679</v>
      </c>
      <c r="BR121" s="817"/>
      <c r="BS121" s="817"/>
      <c r="BT121" s="817"/>
      <c r="BU121" s="817"/>
      <c r="BV121" s="817">
        <v>35355</v>
      </c>
      <c r="BW121" s="817"/>
      <c r="BX121" s="817"/>
      <c r="BY121" s="817"/>
      <c r="BZ121" s="817"/>
      <c r="CA121" s="817">
        <v>27884</v>
      </c>
      <c r="CB121" s="817"/>
      <c r="CC121" s="817"/>
      <c r="CD121" s="817"/>
      <c r="CE121" s="817"/>
      <c r="CF121" s="875">
        <v>2.5</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241827</v>
      </c>
      <c r="DH121" s="817"/>
      <c r="DI121" s="817"/>
      <c r="DJ121" s="817"/>
      <c r="DK121" s="817"/>
      <c r="DL121" s="817">
        <v>216924</v>
      </c>
      <c r="DM121" s="817"/>
      <c r="DN121" s="817"/>
      <c r="DO121" s="817"/>
      <c r="DP121" s="817"/>
      <c r="DQ121" s="817">
        <v>202806</v>
      </c>
      <c r="DR121" s="817"/>
      <c r="DS121" s="817"/>
      <c r="DT121" s="817"/>
      <c r="DU121" s="817"/>
      <c r="DV121" s="794">
        <v>18.2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1899948</v>
      </c>
      <c r="BR122" s="845"/>
      <c r="BS122" s="845"/>
      <c r="BT122" s="845"/>
      <c r="BU122" s="845"/>
      <c r="BV122" s="845">
        <v>1999712</v>
      </c>
      <c r="BW122" s="845"/>
      <c r="BX122" s="845"/>
      <c r="BY122" s="845"/>
      <c r="BZ122" s="845"/>
      <c r="CA122" s="845">
        <v>1976523</v>
      </c>
      <c r="CB122" s="845"/>
      <c r="CC122" s="845"/>
      <c r="CD122" s="845"/>
      <c r="CE122" s="845"/>
      <c r="CF122" s="846">
        <v>177.8</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3173258</v>
      </c>
      <c r="BR123" s="833"/>
      <c r="BS123" s="833"/>
      <c r="BT123" s="833"/>
      <c r="BU123" s="833"/>
      <c r="BV123" s="833">
        <v>3414846</v>
      </c>
      <c r="BW123" s="833"/>
      <c r="BX123" s="833"/>
      <c r="BY123" s="833"/>
      <c r="BZ123" s="833"/>
      <c r="CA123" s="833">
        <v>3450102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20.399999999999999</v>
      </c>
      <c r="BR124" s="831"/>
      <c r="BS124" s="831"/>
      <c r="BT124" s="831"/>
      <c r="BU124" s="831"/>
      <c r="BV124" s="831">
        <v>2.8</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20871</v>
      </c>
      <c r="AB126" s="780"/>
      <c r="AC126" s="780"/>
      <c r="AD126" s="780"/>
      <c r="AE126" s="781"/>
      <c r="AF126" s="782">
        <v>20871</v>
      </c>
      <c r="AG126" s="780"/>
      <c r="AH126" s="780"/>
      <c r="AI126" s="780"/>
      <c r="AJ126" s="781"/>
      <c r="AK126" s="782">
        <v>20871</v>
      </c>
      <c r="AL126" s="780"/>
      <c r="AM126" s="780"/>
      <c r="AN126" s="780"/>
      <c r="AO126" s="781"/>
      <c r="AP126" s="824">
        <v>1.9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6080</v>
      </c>
      <c r="AB128" s="801"/>
      <c r="AC128" s="801"/>
      <c r="AD128" s="801"/>
      <c r="AE128" s="802"/>
      <c r="AF128" s="803">
        <v>6468</v>
      </c>
      <c r="AG128" s="801"/>
      <c r="AH128" s="801"/>
      <c r="AI128" s="801"/>
      <c r="AJ128" s="802"/>
      <c r="AK128" s="803">
        <v>4636</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1354941</v>
      </c>
      <c r="AB129" s="780"/>
      <c r="AC129" s="780"/>
      <c r="AD129" s="780"/>
      <c r="AE129" s="781"/>
      <c r="AF129" s="782">
        <v>1364491</v>
      </c>
      <c r="AG129" s="780"/>
      <c r="AH129" s="780"/>
      <c r="AI129" s="780"/>
      <c r="AJ129" s="781"/>
      <c r="AK129" s="782">
        <v>1352599</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218229</v>
      </c>
      <c r="AB130" s="780"/>
      <c r="AC130" s="780"/>
      <c r="AD130" s="780"/>
      <c r="AE130" s="781"/>
      <c r="AF130" s="782">
        <v>252200</v>
      </c>
      <c r="AG130" s="780"/>
      <c r="AH130" s="780"/>
      <c r="AI130" s="780"/>
      <c r="AJ130" s="781"/>
      <c r="AK130" s="782">
        <v>240909</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10.199999999999999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1136712</v>
      </c>
      <c r="AB131" s="764"/>
      <c r="AC131" s="764"/>
      <c r="AD131" s="764"/>
      <c r="AE131" s="765"/>
      <c r="AF131" s="766">
        <v>1112291</v>
      </c>
      <c r="AG131" s="764"/>
      <c r="AH131" s="764"/>
      <c r="AI131" s="764"/>
      <c r="AJ131" s="765"/>
      <c r="AK131" s="766">
        <v>1111690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11.5360795</v>
      </c>
      <c r="AB132" s="745"/>
      <c r="AC132" s="745"/>
      <c r="AD132" s="745"/>
      <c r="AE132" s="746"/>
      <c r="AF132" s="747">
        <v>10.08225365</v>
      </c>
      <c r="AG132" s="745"/>
      <c r="AH132" s="745"/>
      <c r="AI132" s="745"/>
      <c r="AJ132" s="746"/>
      <c r="AK132" s="747">
        <v>9.1448155510000007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11.5</v>
      </c>
      <c r="AB133" s="724"/>
      <c r="AC133" s="724"/>
      <c r="AD133" s="724"/>
      <c r="AE133" s="725"/>
      <c r="AF133" s="723">
        <v>11</v>
      </c>
      <c r="AG133" s="724"/>
      <c r="AH133" s="724"/>
      <c r="AI133" s="724"/>
      <c r="AJ133" s="725"/>
      <c r="AK133" s="723">
        <v>10.199999999999999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dYhFh6pdQcwB1DuqV0/3lXrzpzk7TESAsTjXbtaQwfYG4ml4Ji4MLShqwDl9vWj+FZng1RnGmRluBPkh7N32g==" saltValue="HpzKaXuIm3nag6wEBbk+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R4Jswr/X2f8QRCoaQkBTu7dFFUvyvaJ98uClHaX8X+kcldLzX4u/gyTLqvJCb+mJA02/v7UkIvFwlnEpinGzQ==" saltValue="FWCS660KzvR7ZbAsPHCq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T/w7FyjqZUb19zx01e8jjseYvYZ3jekMf0o+67M0KXzETo+2XpLsKrumEVpGZNHxrtSpghz7yW5nDCHozltw==" saltValue="4zT4qlmrECcP7HqwGokn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325111</v>
      </c>
      <c r="AP9" s="281">
        <v>261764</v>
      </c>
      <c r="AQ9" s="282">
        <v>243450</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52907</v>
      </c>
      <c r="AP10" s="284">
        <v>42598</v>
      </c>
      <c r="AQ10" s="285">
        <v>36828</v>
      </c>
      <c r="AR10" s="286">
        <v>15.7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27524</v>
      </c>
      <c r="AP13" s="284">
        <v>22161</v>
      </c>
      <c r="AQ13" s="285">
        <v>11862</v>
      </c>
      <c r="AR13" s="286">
        <v>86.8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10924</v>
      </c>
      <c r="AP14" s="284">
        <v>8795</v>
      </c>
      <c r="AQ14" s="285">
        <v>4647</v>
      </c>
      <c r="AR14" s="286">
        <v>89.3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-17077</v>
      </c>
      <c r="AP15" s="284">
        <v>-13750</v>
      </c>
      <c r="AQ15" s="285">
        <v>-13358</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399389</v>
      </c>
      <c r="AP16" s="284">
        <v>321569</v>
      </c>
      <c r="AQ16" s="285">
        <v>286004</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28.18</v>
      </c>
      <c r="AP21" s="298">
        <v>24.25</v>
      </c>
      <c r="AQ21" s="299">
        <v>3.93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89.3</v>
      </c>
      <c r="AP22" s="303">
        <v>95.4</v>
      </c>
      <c r="AQ22" s="304">
        <v>-6.1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207383</v>
      </c>
      <c r="AP32" s="312">
        <v>166975</v>
      </c>
      <c r="AQ32" s="313">
        <v>167387</v>
      </c>
      <c r="AR32" s="314">
        <v>-0.2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115590</v>
      </c>
      <c r="AP35" s="312">
        <v>93068</v>
      </c>
      <c r="AQ35" s="313">
        <v>34589</v>
      </c>
      <c r="AR35" s="314">
        <v>169.1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3363</v>
      </c>
      <c r="AP36" s="312">
        <v>2708</v>
      </c>
      <c r="AQ36" s="313">
        <v>2508</v>
      </c>
      <c r="AR36" s="314">
        <v>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20871</v>
      </c>
      <c r="AP37" s="312">
        <v>16804</v>
      </c>
      <c r="AQ37" s="313">
        <v>1525</v>
      </c>
      <c r="AR37" s="314">
        <v>1001.9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-4636</v>
      </c>
      <c r="AP39" s="312">
        <v>-3733</v>
      </c>
      <c r="AQ39" s="313">
        <v>-7489</v>
      </c>
      <c r="AR39" s="314">
        <v>-50.2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-240909</v>
      </c>
      <c r="AP40" s="312">
        <v>-193969</v>
      </c>
      <c r="AQ40" s="313">
        <v>-138932</v>
      </c>
      <c r="AR40" s="314">
        <v>39.6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101662</v>
      </c>
      <c r="AP41" s="312">
        <v>81853</v>
      </c>
      <c r="AQ41" s="313">
        <v>59636</v>
      </c>
      <c r="AR41" s="314">
        <v>37.299999999999997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238434</v>
      </c>
      <c r="AN51" s="334">
        <v>175448</v>
      </c>
      <c r="AO51" s="335">
        <v>-71.5</v>
      </c>
      <c r="AP51" s="336">
        <v>268375</v>
      </c>
      <c r="AQ51" s="337">
        <v>-1.2</v>
      </c>
      <c r="AR51" s="338">
        <v>-70.3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122720</v>
      </c>
      <c r="AN52" s="342">
        <v>90302</v>
      </c>
      <c r="AO52" s="343">
        <v>-42.9</v>
      </c>
      <c r="AP52" s="344">
        <v>119602</v>
      </c>
      <c r="AQ52" s="345">
        <v>1.5</v>
      </c>
      <c r="AR52" s="346">
        <v>-44.4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557516</v>
      </c>
      <c r="AN53" s="334">
        <v>420133</v>
      </c>
      <c r="AO53" s="335">
        <v>139.5</v>
      </c>
      <c r="AP53" s="336">
        <v>301035</v>
      </c>
      <c r="AQ53" s="337">
        <v>12.2</v>
      </c>
      <c r="AR53" s="338">
        <v>127.3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359909</v>
      </c>
      <c r="AN54" s="342">
        <v>271220</v>
      </c>
      <c r="AO54" s="343">
        <v>200.3</v>
      </c>
      <c r="AP54" s="344">
        <v>154376</v>
      </c>
      <c r="AQ54" s="345">
        <v>29.1</v>
      </c>
      <c r="AR54" s="346">
        <v>171.2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340741</v>
      </c>
      <c r="AN55" s="334">
        <v>261907</v>
      </c>
      <c r="AO55" s="335">
        <v>-37.700000000000003</v>
      </c>
      <c r="AP55" s="336">
        <v>277467</v>
      </c>
      <c r="AQ55" s="337">
        <v>-7.8</v>
      </c>
      <c r="AR55" s="338">
        <v>-29.9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181191</v>
      </c>
      <c r="AN56" s="342">
        <v>139271</v>
      </c>
      <c r="AO56" s="343">
        <v>-48.7</v>
      </c>
      <c r="AP56" s="344">
        <v>128378</v>
      </c>
      <c r="AQ56" s="345">
        <v>-16.8</v>
      </c>
      <c r="AR56" s="346">
        <v>-31.9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411001</v>
      </c>
      <c r="AN57" s="334">
        <v>323114</v>
      </c>
      <c r="AO57" s="335">
        <v>23.4</v>
      </c>
      <c r="AP57" s="336">
        <v>282256</v>
      </c>
      <c r="AQ57" s="337">
        <v>1.7</v>
      </c>
      <c r="AR57" s="338">
        <v>21.7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324049</v>
      </c>
      <c r="AN58" s="342">
        <v>254756</v>
      </c>
      <c r="AO58" s="343">
        <v>82.9</v>
      </c>
      <c r="AP58" s="344">
        <v>145453</v>
      </c>
      <c r="AQ58" s="345">
        <v>13.3</v>
      </c>
      <c r="AR58" s="346">
        <v>69.599999999999994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374968</v>
      </c>
      <c r="AN59" s="334">
        <v>301907</v>
      </c>
      <c r="AO59" s="335">
        <v>-6.6</v>
      </c>
      <c r="AP59" s="336">
        <v>295341</v>
      </c>
      <c r="AQ59" s="337">
        <v>4.5999999999999996</v>
      </c>
      <c r="AR59" s="338">
        <v>-11.2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285840</v>
      </c>
      <c r="AN60" s="342">
        <v>230145</v>
      </c>
      <c r="AO60" s="343">
        <v>-9.6999999999999993</v>
      </c>
      <c r="AP60" s="344">
        <v>137402</v>
      </c>
      <c r="AQ60" s="345">
        <v>-5.5</v>
      </c>
      <c r="AR60" s="346">
        <v>-4.2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384532</v>
      </c>
      <c r="AN61" s="349">
        <v>296502</v>
      </c>
      <c r="AO61" s="350">
        <v>9.4</v>
      </c>
      <c r="AP61" s="351">
        <v>284895</v>
      </c>
      <c r="AQ61" s="352">
        <v>1.9</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254742</v>
      </c>
      <c r="AN62" s="342">
        <v>197139</v>
      </c>
      <c r="AO62" s="343">
        <v>36.4</v>
      </c>
      <c r="AP62" s="344">
        <v>137042</v>
      </c>
      <c r="AQ62" s="345">
        <v>4.3</v>
      </c>
      <c r="AR62" s="346">
        <v>32.1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QkSnCN5xn9AGiS8iCIGPhfQPgY9kIbReILD1mqnnM4xh5cYyoeT5rAdPc11f46GrHpPvsIozcWIiu0ao6Nx6A==" saltValue="adZmwoqtCDwdXc+DnueQ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0Ww/AXOw4M9z12WeInZ6V7ZgwSKgcyS19eaBTCOKx9Iz+Wfq6BfwISIHrFg6QLgxGs7fpFTsqTie2+Jhtskmdg==" saltValue="fEUFBrvXW8ebUoZLMHFi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eH/lATUa9SQNpBTClLCSWt/PZFyiUXpmgB0MX6jrp3EU7WAOs4Gxvra/8Lw2xIx6IkurvqU48bUlk75yQuSZFQ==" saltValue="iL38mpV01zdz7gilWKra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96.08</v>
      </c>
      <c r="G47" s="12">
        <v>77.930000000000007</v>
      </c>
      <c r="H47" s="12">
        <v>80.540000000000006</v>
      </c>
      <c r="I47" s="12">
        <v>85</v>
      </c>
      <c r="J47" s="13">
        <v>86.45</v>
      </c>
    </row>
    <row r="48" spans="2:10" ht="57.75" customHeight="1" x14ac:dyDescent="0.15">
      <c r="B48" s="14"/>
      <c r="C48" s="1141" t="s">
        <v>4</v>
      </c>
      <c r="D48" s="1141"/>
      <c r="E48" s="1142"/>
      <c r="F48" s="15">
        <v>6.65</v>
      </c>
      <c r="G48" s="16">
        <v>9.0399999999999991</v>
      </c>
      <c r="H48" s="16">
        <v>5.62</v>
      </c>
      <c r="I48" s="16">
        <v>5.56</v>
      </c>
      <c r="J48" s="17">
        <v>6.94</v>
      </c>
    </row>
    <row r="49" spans="2:10" ht="57.75" customHeight="1" thickBot="1" x14ac:dyDescent="0.2">
      <c r="B49" s="18"/>
      <c r="C49" s="1143" t="s">
        <v>5</v>
      </c>
      <c r="D49" s="1143"/>
      <c r="E49" s="1144"/>
      <c r="F49" s="19" t="s">
        <v>529</v>
      </c>
      <c r="G49" s="20" t="s">
        <v>530</v>
      </c>
      <c r="H49" s="20">
        <v>23.2</v>
      </c>
      <c r="I49" s="20">
        <v>2.06</v>
      </c>
      <c r="J49" s="21" t="s">
        <v>531</v>
      </c>
    </row>
    <row r="50" spans="2:10" x14ac:dyDescent="0.15"/>
  </sheetData>
  <sheetProtection algorithmName="SHA-512" hashValue="oiVUoUdcUngo8Seiy5DUccD5EhiKVs4gEJVDEzwbFZ59fB273OFx3fO0OxH2e85/GIWjlIO7SKOUP8N9VFFxKA==" saltValue="ed1itkbjrQ07/na5pZZV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6.64</v>
      </c>
      <c r="G34" s="33">
        <v>9.0299999999999994</v>
      </c>
      <c r="H34" s="33">
        <v>5.62</v>
      </c>
      <c r="I34" s="33">
        <v>5.55</v>
      </c>
      <c r="J34" s="34">
        <v>6.93</v>
      </c>
      <c r="K34" s="22"/>
      <c r="L34" s="22"/>
      <c r="M34" s="22"/>
      <c r="N34" s="22"/>
      <c r="O34" s="22"/>
      <c r="P34" s="22"/>
    </row>
    <row r="35" spans="1:16" ht="39" customHeight="1" x14ac:dyDescent="0.15">
      <c r="A35" s="22"/>
      <c r="B35" s="35"/>
      <c r="C35" s="1145" t="s">
        <v>533</v>
      </c>
      <c r="D35" s="1146"/>
      <c r="E35" s="1147"/>
      <c r="F35" s="36">
        <v>0.14000000000000001</v>
      </c>
      <c r="G35" s="37">
        <v>0.08</v>
      </c>
      <c r="H35" s="37">
        <v>0.08</v>
      </c>
      <c r="I35" s="37">
        <v>0.06</v>
      </c>
      <c r="J35" s="38">
        <v>1.5</v>
      </c>
      <c r="K35" s="22"/>
      <c r="L35" s="22"/>
      <c r="M35" s="22"/>
      <c r="N35" s="22"/>
      <c r="O35" s="22"/>
      <c r="P35" s="22"/>
    </row>
    <row r="36" spans="1:16" ht="39" customHeight="1" x14ac:dyDescent="0.15">
      <c r="A36" s="22"/>
      <c r="B36" s="35"/>
      <c r="C36" s="1145" t="s">
        <v>534</v>
      </c>
      <c r="D36" s="1146"/>
      <c r="E36" s="1147"/>
      <c r="F36" s="36">
        <v>0.26</v>
      </c>
      <c r="G36" s="37">
        <v>0.09</v>
      </c>
      <c r="H36" s="37">
        <v>0.1</v>
      </c>
      <c r="I36" s="37">
        <v>0.09</v>
      </c>
      <c r="J36" s="38">
        <v>1.29</v>
      </c>
      <c r="K36" s="22"/>
      <c r="L36" s="22"/>
      <c r="M36" s="22"/>
      <c r="N36" s="22"/>
      <c r="O36" s="22"/>
      <c r="P36" s="22"/>
    </row>
    <row r="37" spans="1:16" ht="39" customHeight="1" x14ac:dyDescent="0.15">
      <c r="A37" s="22"/>
      <c r="B37" s="35"/>
      <c r="C37" s="1145" t="s">
        <v>535</v>
      </c>
      <c r="D37" s="1146"/>
      <c r="E37" s="1147"/>
      <c r="F37" s="36">
        <v>0.15</v>
      </c>
      <c r="G37" s="37">
        <v>0.2</v>
      </c>
      <c r="H37" s="37">
        <v>0.17</v>
      </c>
      <c r="I37" s="37">
        <v>0.17</v>
      </c>
      <c r="J37" s="38">
        <v>0.17</v>
      </c>
      <c r="K37" s="22"/>
      <c r="L37" s="22"/>
      <c r="M37" s="22"/>
      <c r="N37" s="22"/>
      <c r="O37" s="22"/>
      <c r="P37" s="22"/>
    </row>
    <row r="38" spans="1:16" ht="39" customHeight="1" x14ac:dyDescent="0.15">
      <c r="A38" s="22"/>
      <c r="B38" s="35"/>
      <c r="C38" s="1145" t="s">
        <v>536</v>
      </c>
      <c r="D38" s="1146"/>
      <c r="E38" s="1147"/>
      <c r="F38" s="36">
        <v>0.01</v>
      </c>
      <c r="G38" s="37">
        <v>0.02</v>
      </c>
      <c r="H38" s="37">
        <v>7.0000000000000007E-2</v>
      </c>
      <c r="I38" s="37">
        <v>0.03</v>
      </c>
      <c r="J38" s="38">
        <v>7.0000000000000007E-2</v>
      </c>
      <c r="K38" s="22"/>
      <c r="L38" s="22"/>
      <c r="M38" s="22"/>
      <c r="N38" s="22"/>
      <c r="O38" s="22"/>
      <c r="P38" s="22"/>
    </row>
    <row r="39" spans="1:16" ht="39" customHeight="1" x14ac:dyDescent="0.15">
      <c r="A39" s="22"/>
      <c r="B39" s="35"/>
      <c r="C39" s="1145" t="s">
        <v>537</v>
      </c>
      <c r="D39" s="1146"/>
      <c r="E39" s="1147"/>
      <c r="F39" s="36">
        <v>0.12</v>
      </c>
      <c r="G39" s="37">
        <v>0.17</v>
      </c>
      <c r="H39" s="37">
        <v>0.05</v>
      </c>
      <c r="I39" s="37">
        <v>0.17</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NHd/88ecCrzhqgAQ+zgVgZpMAld0YtqW5JIlZvsTY+uJoUB5WZ2vEymxJR4d5SiVOJKtciyuxIisL4jiiQMaw==" saltValue="3jUtgfeWa6w9LaRaGIik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177</v>
      </c>
      <c r="L45" s="60">
        <v>191</v>
      </c>
      <c r="M45" s="60">
        <v>221</v>
      </c>
      <c r="N45" s="60">
        <v>224</v>
      </c>
      <c r="O45" s="61">
        <v>207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107</v>
      </c>
      <c r="L48" s="64">
        <v>122</v>
      </c>
      <c r="M48" s="64">
        <v>112</v>
      </c>
      <c r="N48" s="64">
        <v>123</v>
      </c>
      <c r="O48" s="65">
        <v>116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v>
      </c>
      <c r="L49" s="64">
        <v>1</v>
      </c>
      <c r="M49" s="64">
        <v>1</v>
      </c>
      <c r="N49" s="64">
        <v>3</v>
      </c>
      <c r="O49" s="65">
        <v>3</v>
      </c>
      <c r="P49" s="48"/>
      <c r="Q49" s="48"/>
      <c r="R49" s="48"/>
      <c r="S49" s="48"/>
      <c r="T49" s="48"/>
      <c r="U49" s="48"/>
    </row>
    <row r="50" spans="1:21" ht="30.75" customHeight="1" x14ac:dyDescent="0.15">
      <c r="A50" s="48"/>
      <c r="B50" s="1178"/>
      <c r="C50" s="1179"/>
      <c r="D50" s="62"/>
      <c r="E50" s="1155" t="s">
        <v>15</v>
      </c>
      <c r="F50" s="1155"/>
      <c r="G50" s="1155"/>
      <c r="H50" s="1155"/>
      <c r="I50" s="1155"/>
      <c r="J50" s="1156"/>
      <c r="K50" s="63">
        <v>21</v>
      </c>
      <c r="L50" s="64">
        <v>21</v>
      </c>
      <c r="M50" s="64">
        <v>21</v>
      </c>
      <c r="N50" s="64">
        <v>21</v>
      </c>
      <c r="O50" s="65">
        <v>21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193</v>
      </c>
      <c r="L52" s="64">
        <v>222</v>
      </c>
      <c r="M52" s="64">
        <v>224</v>
      </c>
      <c r="N52" s="64">
        <v>258</v>
      </c>
      <c r="O52" s="65">
        <v>246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113</v>
      </c>
      <c r="L53" s="69">
        <v>113</v>
      </c>
      <c r="M53" s="69">
        <v>131</v>
      </c>
      <c r="N53" s="69">
        <v>113</v>
      </c>
      <c r="O53" s="70">
        <v>101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565</v>
      </c>
      <c r="L58" s="84" t="s">
        <v>565</v>
      </c>
      <c r="M58" s="84" t="s">
        <v>565</v>
      </c>
      <c r="N58" s="84" t="s">
        <v>565</v>
      </c>
      <c r="O58" s="85" t="s">
        <v>565</v>
      </c>
    </row>
    <row r="59" spans="1:21" ht="31.5" customHeight="1" x14ac:dyDescent="0.15">
      <c r="B59" s="1163"/>
      <c r="C59" s="1164"/>
      <c r="D59" s="1170" t="s">
        <v>26</v>
      </c>
      <c r="E59" s="1171"/>
      <c r="F59" s="1171"/>
      <c r="G59" s="1171"/>
      <c r="H59" s="1171"/>
      <c r="I59" s="1171"/>
      <c r="J59" s="1172"/>
      <c r="K59" s="86" t="s">
        <v>485</v>
      </c>
      <c r="L59" s="87" t="s">
        <v>485</v>
      </c>
      <c r="M59" s="87" t="s">
        <v>485</v>
      </c>
      <c r="N59" s="87" t="s">
        <v>485</v>
      </c>
      <c r="O59" s="88" t="s">
        <v>485</v>
      </c>
    </row>
    <row r="60" spans="1:21" ht="31.5" customHeight="1" thickBot="1" x14ac:dyDescent="0.2">
      <c r="B60" s="1165"/>
      <c r="C60" s="1166"/>
      <c r="D60" s="1173" t="s">
        <v>27</v>
      </c>
      <c r="E60" s="1174"/>
      <c r="F60" s="1174"/>
      <c r="G60" s="1174"/>
      <c r="H60" s="1174"/>
      <c r="I60" s="1174"/>
      <c r="J60" s="1175"/>
      <c r="K60" s="89" t="s">
        <v>485</v>
      </c>
      <c r="L60" s="90" t="s">
        <v>485</v>
      </c>
      <c r="M60" s="90" t="s">
        <v>485</v>
      </c>
      <c r="N60" s="90" t="s">
        <v>485</v>
      </c>
      <c r="O60" s="91" t="s">
        <v>485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LCjg/K4DTWGXn4xRmEIDuiRUg1nj1qlX1Awqpw10ZvWjGki1yxDpqcwcydH461rDAENPDCZuMwUpcPfWD59w==" saltValue="5C2PmxMT1pkqJUIeaYCO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2239</v>
      </c>
      <c r="J41" s="356">
        <v>2355</v>
      </c>
      <c r="K41" s="356">
        <v>2088</v>
      </c>
      <c r="L41" s="356">
        <v>2154</v>
      </c>
      <c r="M41" s="357">
        <v>2210</v>
      </c>
    </row>
    <row r="42" spans="2:13" ht="27.75" customHeight="1" x14ac:dyDescent="0.15">
      <c r="B42" s="1186"/>
      <c r="C42" s="1187"/>
      <c r="D42" s="106"/>
      <c r="E42" s="1190" t="s">
        <v>32</v>
      </c>
      <c r="F42" s="1190"/>
      <c r="G42" s="1190"/>
      <c r="H42" s="1191"/>
      <c r="I42" s="358">
        <v>42</v>
      </c>
      <c r="J42" s="359">
        <v>21</v>
      </c>
      <c r="K42" s="359">
        <v>21</v>
      </c>
      <c r="L42" s="359">
        <v>83</v>
      </c>
      <c r="M42" s="360">
        <v>63</v>
      </c>
    </row>
    <row r="43" spans="2:13" ht="27.75" customHeight="1" x14ac:dyDescent="0.15">
      <c r="B43" s="1186"/>
      <c r="C43" s="1187"/>
      <c r="D43" s="106"/>
      <c r="E43" s="1190" t="s">
        <v>33</v>
      </c>
      <c r="F43" s="1190"/>
      <c r="G43" s="1190"/>
      <c r="H43" s="1191"/>
      <c r="I43" s="358">
        <v>1355</v>
      </c>
      <c r="J43" s="359">
        <v>1242</v>
      </c>
      <c r="K43" s="359">
        <v>1147</v>
      </c>
      <c r="L43" s="359">
        <v>1064</v>
      </c>
      <c r="M43" s="360">
        <v>981</v>
      </c>
    </row>
    <row r="44" spans="2:13" ht="27.75" customHeight="1" x14ac:dyDescent="0.15">
      <c r="B44" s="1186"/>
      <c r="C44" s="1187"/>
      <c r="D44" s="106"/>
      <c r="E44" s="1190" t="s">
        <v>34</v>
      </c>
      <c r="F44" s="1190"/>
      <c r="G44" s="1190"/>
      <c r="H44" s="1191"/>
      <c r="I44" s="358">
        <v>5</v>
      </c>
      <c r="J44" s="359">
        <v>31</v>
      </c>
      <c r="K44" s="359">
        <v>32</v>
      </c>
      <c r="L44" s="359">
        <v>29</v>
      </c>
      <c r="M44" s="360">
        <v>26</v>
      </c>
    </row>
    <row r="45" spans="2:13" ht="27.75" customHeight="1" x14ac:dyDescent="0.15">
      <c r="B45" s="1186"/>
      <c r="C45" s="1187"/>
      <c r="D45" s="106"/>
      <c r="E45" s="1190" t="s">
        <v>35</v>
      </c>
      <c r="F45" s="1190"/>
      <c r="G45" s="1190"/>
      <c r="H45" s="1191"/>
      <c r="I45" s="358">
        <v>108</v>
      </c>
      <c r="J45" s="359">
        <v>91</v>
      </c>
      <c r="K45" s="359">
        <v>118</v>
      </c>
      <c r="L45" s="359">
        <v>116</v>
      </c>
      <c r="M45" s="360">
        <v>125</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1454</v>
      </c>
      <c r="J50" s="359">
        <v>1107</v>
      </c>
      <c r="K50" s="359">
        <v>1247</v>
      </c>
      <c r="L50" s="359">
        <v>1380</v>
      </c>
      <c r="M50" s="360">
        <v>1446</v>
      </c>
    </row>
    <row r="51" spans="2:13" ht="27.75" customHeight="1" x14ac:dyDescent="0.15">
      <c r="B51" s="1186"/>
      <c r="C51" s="1187"/>
      <c r="D51" s="106"/>
      <c r="E51" s="1190" t="s">
        <v>42</v>
      </c>
      <c r="F51" s="1190"/>
      <c r="G51" s="1190"/>
      <c r="H51" s="1191"/>
      <c r="I51" s="358">
        <v>30</v>
      </c>
      <c r="J51" s="359">
        <v>32</v>
      </c>
      <c r="K51" s="359">
        <v>27</v>
      </c>
      <c r="L51" s="359">
        <v>35</v>
      </c>
      <c r="M51" s="360">
        <v>28</v>
      </c>
    </row>
    <row r="52" spans="2:13" ht="27.75" customHeight="1" x14ac:dyDescent="0.15">
      <c r="B52" s="1188"/>
      <c r="C52" s="1189"/>
      <c r="D52" s="106"/>
      <c r="E52" s="1190" t="s">
        <v>43</v>
      </c>
      <c r="F52" s="1190"/>
      <c r="G52" s="1190"/>
      <c r="H52" s="1191"/>
      <c r="I52" s="358">
        <v>2232</v>
      </c>
      <c r="J52" s="359">
        <v>2148</v>
      </c>
      <c r="K52" s="359">
        <v>1900</v>
      </c>
      <c r="L52" s="359">
        <v>2000</v>
      </c>
      <c r="M52" s="360">
        <v>1977</v>
      </c>
    </row>
    <row r="53" spans="2:13" ht="27.75" customHeight="1" thickBot="1" x14ac:dyDescent="0.2">
      <c r="B53" s="1192" t="s">
        <v>19</v>
      </c>
      <c r="C53" s="1193"/>
      <c r="D53" s="110"/>
      <c r="E53" s="1194" t="s">
        <v>44</v>
      </c>
      <c r="F53" s="1194"/>
      <c r="G53" s="1194"/>
      <c r="H53" s="1195"/>
      <c r="I53" s="361">
        <v>33</v>
      </c>
      <c r="J53" s="362">
        <v>454</v>
      </c>
      <c r="K53" s="362">
        <v>233</v>
      </c>
      <c r="L53" s="362">
        <v>31</v>
      </c>
      <c r="M53" s="363">
        <v>-45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NA6wjV2/zD6sSlTKloPlqAcObFS8SdM2i1kSMs27CCdylKwgnX1uzDe8fqRWceTgXxIulj2RiD+ylhGyp7ECA==" saltValue="GVbfnzEX0cmgk0LY9iQk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1091</v>
      </c>
      <c r="G55" s="122">
        <v>1160</v>
      </c>
      <c r="H55" s="123">
        <v>1169</v>
      </c>
    </row>
    <row r="56" spans="2:8" ht="52.5" customHeight="1" x14ac:dyDescent="0.15">
      <c r="B56" s="124"/>
      <c r="C56" s="1213" t="s">
        <v>47</v>
      </c>
      <c r="D56" s="1213"/>
      <c r="E56" s="1214"/>
      <c r="F56" s="125">
        <v>102</v>
      </c>
      <c r="G56" s="125">
        <v>132</v>
      </c>
      <c r="H56" s="126">
        <v>162</v>
      </c>
    </row>
    <row r="57" spans="2:8" ht="53.25" customHeight="1" x14ac:dyDescent="0.15">
      <c r="B57" s="124"/>
      <c r="C57" s="1215" t="s">
        <v>48</v>
      </c>
      <c r="D57" s="1215"/>
      <c r="E57" s="1216"/>
      <c r="F57" s="127">
        <v>53</v>
      </c>
      <c r="G57" s="127">
        <v>88</v>
      </c>
      <c r="H57" s="128">
        <v>114</v>
      </c>
    </row>
    <row r="58" spans="2:8" ht="45.75" customHeight="1" x14ac:dyDescent="0.15">
      <c r="B58" s="129"/>
      <c r="C58" s="1203" t="s">
        <v>545</v>
      </c>
      <c r="D58" s="1204"/>
      <c r="E58" s="1205"/>
      <c r="F58" s="130">
        <v>35</v>
      </c>
      <c r="G58" s="130">
        <v>70</v>
      </c>
      <c r="H58" s="131">
        <v>98</v>
      </c>
    </row>
    <row r="59" spans="2:8" ht="45.75" customHeight="1" x14ac:dyDescent="0.15">
      <c r="B59" s="129"/>
      <c r="C59" s="1203" t="s">
        <v>546</v>
      </c>
      <c r="D59" s="1204"/>
      <c r="E59" s="1205"/>
      <c r="F59" s="130">
        <v>5</v>
      </c>
      <c r="G59" s="130">
        <v>5</v>
      </c>
      <c r="H59" s="131">
        <v>7</v>
      </c>
    </row>
    <row r="60" spans="2:8" ht="45.75" customHeight="1" x14ac:dyDescent="0.15">
      <c r="B60" s="129"/>
      <c r="C60" s="1203" t="s">
        <v>547</v>
      </c>
      <c r="D60" s="1204"/>
      <c r="E60" s="1205"/>
      <c r="F60" s="130">
        <v>8</v>
      </c>
      <c r="G60" s="130">
        <v>10</v>
      </c>
      <c r="H60" s="131">
        <v>6</v>
      </c>
    </row>
    <row r="61" spans="2:8" ht="45.75" customHeight="1" x14ac:dyDescent="0.15">
      <c r="B61" s="129"/>
      <c r="C61" s="1203" t="s">
        <v>548</v>
      </c>
      <c r="D61" s="1204"/>
      <c r="E61" s="1205"/>
      <c r="F61" s="130">
        <v>3</v>
      </c>
      <c r="G61" s="130">
        <v>3</v>
      </c>
      <c r="H61" s="131">
        <v>3</v>
      </c>
    </row>
    <row r="62" spans="2:8" ht="45.75" customHeight="1" thickBot="1" x14ac:dyDescent="0.2">
      <c r="B62" s="132"/>
      <c r="C62" s="1206" t="s">
        <v>549</v>
      </c>
      <c r="D62" s="1207"/>
      <c r="E62" s="1208"/>
      <c r="F62" s="133" t="s">
        <v>550</v>
      </c>
      <c r="G62" s="133" t="s">
        <v>550</v>
      </c>
      <c r="H62" s="134">
        <v>0</v>
      </c>
    </row>
    <row r="63" spans="2:8" ht="52.5" customHeight="1" thickBot="1" x14ac:dyDescent="0.2">
      <c r="B63" s="135"/>
      <c r="C63" s="1209" t="s">
        <v>49</v>
      </c>
      <c r="D63" s="1209"/>
      <c r="E63" s="1210"/>
      <c r="F63" s="136">
        <v>1247</v>
      </c>
      <c r="G63" s="136">
        <v>1380</v>
      </c>
      <c r="H63" s="137">
        <v>1446</v>
      </c>
    </row>
    <row r="64" spans="2:8" x14ac:dyDescent="0.15"/>
  </sheetData>
  <sheetProtection algorithmName="SHA-512" hashValue="RRYAFSyT/8XsNc+X3kJ+bOJ3Cqtrr7NBT+xIP9F96jqgHdhhnBl+h3a+ZDDTbO8Uo7PUcijAk+2eZB2lzH1MPw==" saltValue="Xl+/gtpL46Fq6oWJLcOT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175448</v>
      </c>
      <c r="E3" s="156"/>
      <c r="F3" s="157">
        <v>268375</v>
      </c>
      <c r="G3" s="158"/>
      <c r="H3" s="159"/>
    </row>
    <row r="4" spans="1:8" x14ac:dyDescent="0.15">
      <c r="A4" s="160"/>
      <c r="B4" s="161"/>
      <c r="C4" s="162"/>
      <c r="D4" s="163">
        <v>90302</v>
      </c>
      <c r="E4" s="164"/>
      <c r="F4" s="165">
        <v>119602</v>
      </c>
      <c r="G4" s="166"/>
      <c r="H4" s="167"/>
    </row>
    <row r="5" spans="1:8" x14ac:dyDescent="0.15">
      <c r="A5" s="148" t="s">
        <v>518</v>
      </c>
      <c r="B5" s="153"/>
      <c r="C5" s="154"/>
      <c r="D5" s="155">
        <v>420133</v>
      </c>
      <c r="E5" s="156"/>
      <c r="F5" s="157">
        <v>301035</v>
      </c>
      <c r="G5" s="158"/>
      <c r="H5" s="159"/>
    </row>
    <row r="6" spans="1:8" x14ac:dyDescent="0.15">
      <c r="A6" s="160"/>
      <c r="B6" s="161"/>
      <c r="C6" s="162"/>
      <c r="D6" s="163">
        <v>271220</v>
      </c>
      <c r="E6" s="164"/>
      <c r="F6" s="165">
        <v>154376</v>
      </c>
      <c r="G6" s="166"/>
      <c r="H6" s="167"/>
    </row>
    <row r="7" spans="1:8" x14ac:dyDescent="0.15">
      <c r="A7" s="148" t="s">
        <v>519</v>
      </c>
      <c r="B7" s="153"/>
      <c r="C7" s="154"/>
      <c r="D7" s="155">
        <v>261907</v>
      </c>
      <c r="E7" s="156"/>
      <c r="F7" s="157">
        <v>277467</v>
      </c>
      <c r="G7" s="158"/>
      <c r="H7" s="159"/>
    </row>
    <row r="8" spans="1:8" x14ac:dyDescent="0.15">
      <c r="A8" s="160"/>
      <c r="B8" s="161"/>
      <c r="C8" s="162"/>
      <c r="D8" s="163">
        <v>139271</v>
      </c>
      <c r="E8" s="164"/>
      <c r="F8" s="165">
        <v>128378</v>
      </c>
      <c r="G8" s="166"/>
      <c r="H8" s="167"/>
    </row>
    <row r="9" spans="1:8" x14ac:dyDescent="0.15">
      <c r="A9" s="148" t="s">
        <v>520</v>
      </c>
      <c r="B9" s="153"/>
      <c r="C9" s="154"/>
      <c r="D9" s="155">
        <v>323114</v>
      </c>
      <c r="E9" s="156"/>
      <c r="F9" s="157">
        <v>282256</v>
      </c>
      <c r="G9" s="158"/>
      <c r="H9" s="159"/>
    </row>
    <row r="10" spans="1:8" x14ac:dyDescent="0.15">
      <c r="A10" s="160"/>
      <c r="B10" s="161"/>
      <c r="C10" s="162"/>
      <c r="D10" s="163">
        <v>254756</v>
      </c>
      <c r="E10" s="164"/>
      <c r="F10" s="165">
        <v>145453</v>
      </c>
      <c r="G10" s="166"/>
      <c r="H10" s="167"/>
    </row>
    <row r="11" spans="1:8" x14ac:dyDescent="0.15">
      <c r="A11" s="148" t="s">
        <v>521</v>
      </c>
      <c r="B11" s="153"/>
      <c r="C11" s="154"/>
      <c r="D11" s="155">
        <v>301907</v>
      </c>
      <c r="E11" s="156"/>
      <c r="F11" s="157">
        <v>295341</v>
      </c>
      <c r="G11" s="158"/>
      <c r="H11" s="159"/>
    </row>
    <row r="12" spans="1:8" x14ac:dyDescent="0.15">
      <c r="A12" s="160"/>
      <c r="B12" s="161"/>
      <c r="C12" s="168"/>
      <c r="D12" s="163">
        <v>230145</v>
      </c>
      <c r="E12" s="164"/>
      <c r="F12" s="165">
        <v>137402</v>
      </c>
      <c r="G12" s="166"/>
      <c r="H12" s="167"/>
    </row>
    <row r="13" spans="1:8" x14ac:dyDescent="0.15">
      <c r="A13" s="148"/>
      <c r="B13" s="153"/>
      <c r="C13" s="169"/>
      <c r="D13" s="170">
        <v>296502</v>
      </c>
      <c r="E13" s="171"/>
      <c r="F13" s="172">
        <v>284895</v>
      </c>
      <c r="G13" s="173"/>
      <c r="H13" s="159"/>
    </row>
    <row r="14" spans="1:8" x14ac:dyDescent="0.15">
      <c r="A14" s="160"/>
      <c r="B14" s="161"/>
      <c r="C14" s="162"/>
      <c r="D14" s="163">
        <v>197139</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6.65</v>
      </c>
      <c r="C19" s="174">
        <f>ROUND(VALUE(SUBSTITUTE(実質収支比率等に係る経年分析!G$48,"▲","-")),2)</f>
        <v>9.0399999999999991</v>
      </c>
      <c r="D19" s="174">
        <f>ROUND(VALUE(SUBSTITUTE(実質収支比率等に係る経年分析!H$48,"▲","-")),2)</f>
        <v>5.62</v>
      </c>
      <c r="E19" s="174">
        <f>ROUND(VALUE(SUBSTITUTE(実質収支比率等に係る経年分析!I$48,"▲","-")),2)</f>
        <v>5.56</v>
      </c>
      <c r="F19" s="174">
        <f>ROUND(VALUE(SUBSTITUTE(実質収支比率等に係る経年分析!J$48,"▲","-")),2)</f>
        <v>6.94</v>
      </c>
    </row>
    <row r="20" spans="1:11" x14ac:dyDescent="0.15">
      <c r="A20" s="174" t="s">
        <v>53</v>
      </c>
      <c r="B20" s="174">
        <f>ROUND(VALUE(SUBSTITUTE(実質収支比率等に係る経年分析!F$47,"▲","-")),2)</f>
        <v>96.08</v>
      </c>
      <c r="C20" s="174">
        <f>ROUND(VALUE(SUBSTITUTE(実質収支比率等に係る経年分析!G$47,"▲","-")),2)</f>
        <v>77.930000000000007</v>
      </c>
      <c r="D20" s="174">
        <f>ROUND(VALUE(SUBSTITUTE(実質収支比率等に係る経年分析!H$47,"▲","-")),2)</f>
        <v>80.540000000000006</v>
      </c>
      <c r="E20" s="174">
        <f>ROUND(VALUE(SUBSTITUTE(実質収支比率等に係る経年分析!I$47,"▲","-")),2)</f>
        <v>85</v>
      </c>
      <c r="F20" s="174">
        <f>ROUND(VALUE(SUBSTITUTE(実質収支比率等に係る経年分析!J$47,"▲","-")),2)</f>
        <v>86.45</v>
      </c>
    </row>
    <row r="21" spans="1:11" x14ac:dyDescent="0.15">
      <c r="A21" s="174" t="s">
        <v>54</v>
      </c>
      <c r="B21" s="174">
        <f>IF(ISNUMBER(VALUE(SUBSTITUTE(実質収支比率等に係る経年分析!F$49,"▲","-"))),ROUND(VALUE(SUBSTITUTE(実質収支比率等に係る経年分析!F$49,"▲","-")),2),NA())</f>
        <v>-16.11</v>
      </c>
      <c r="C21" s="174">
        <f>IF(ISNUMBER(VALUE(SUBSTITUTE(実質収支比率等に係る経年分析!G$49,"▲","-"))),ROUND(VALUE(SUBSTITUTE(実質収支比率等に係る経年分析!G$49,"▲","-")),2),NA())</f>
        <v>-12.85</v>
      </c>
      <c r="D21" s="174">
        <f>IF(ISNUMBER(VALUE(SUBSTITUTE(実質収支比率等に係る経年分析!H$49,"▲","-"))),ROUND(VALUE(SUBSTITUTE(実質収支比率等に係る経年分析!H$49,"▲","-")),2),NA())</f>
        <v>23.2</v>
      </c>
      <c r="E21" s="174">
        <f>IF(ISNUMBER(VALUE(SUBSTITUTE(実質収支比率等に係る経年分析!I$49,"▲","-"))),ROUND(VALUE(SUBSTITUTE(実質収支比率等に係る経年分析!I$49,"▲","-")),2),NA())</f>
        <v>2.06</v>
      </c>
      <c r="F21" s="174">
        <f>IF(ISNUMBER(VALUE(SUBSTITUTE(実質収支比率等に係る経年分析!J$49,"▲","-"))),ROUND(VALUE(SUBSTITUTE(実質収支比率等に係る経年分析!J$49,"▲","-")),2),NA())</f>
        <v>-0.92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西目屋村国民健康保険事業特別会計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西目屋村後期高齢者医療特別会計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西目屋村介護保険特別会計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西目屋村簡易水道事業特別会計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1.29</v>
      </c>
    </row>
    <row r="35" spans="1:16" x14ac:dyDescent="0.15">
      <c r="A35" s="175" t="str">
        <f>IF(連結実質赤字比率に係る赤字・黒字の構成分析!C$35="",NA(),連結実質赤字比率に係る赤字・黒字の構成分析!C$35)</f>
        <v>西目屋村農業集落排水事業特別会計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0.14000000000000001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9.0299999999999994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193</v>
      </c>
      <c r="E42" s="176"/>
      <c r="F42" s="176"/>
      <c r="G42" s="176">
        <f>'実質公債費比率（分子）の構造'!L$52</f>
        <v>222</v>
      </c>
      <c r="H42" s="176"/>
      <c r="I42" s="176"/>
      <c r="J42" s="176">
        <f>'実質公債費比率（分子）の構造'!M$52</f>
        <v>224</v>
      </c>
      <c r="K42" s="176"/>
      <c r="L42" s="176"/>
      <c r="M42" s="176">
        <f>'実質公債費比率（分子）の構造'!N$52</f>
        <v>258</v>
      </c>
      <c r="N42" s="176"/>
      <c r="O42" s="176"/>
      <c r="P42" s="176">
        <f>'実質公債費比率（分子）の構造'!O$52</f>
        <v>246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21</v>
      </c>
      <c r="C44" s="176"/>
      <c r="D44" s="176"/>
      <c r="E44" s="176">
        <f>'実質公債費比率（分子）の構造'!L$50</f>
        <v>21</v>
      </c>
      <c r="F44" s="176"/>
      <c r="G44" s="176"/>
      <c r="H44" s="176">
        <f>'実質公債費比率（分子）の構造'!M$50</f>
        <v>21</v>
      </c>
      <c r="I44" s="176"/>
      <c r="J44" s="176"/>
      <c r="K44" s="176">
        <f>'実質公債費比率（分子）の構造'!N$50</f>
        <v>21</v>
      </c>
      <c r="L44" s="176"/>
      <c r="M44" s="176"/>
      <c r="N44" s="176">
        <f>'実質公債費比率（分子）の構造'!O$50</f>
        <v>21</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3</v>
      </c>
      <c r="L45" s="176"/>
      <c r="M45" s="176"/>
      <c r="N45" s="176">
        <f>'実質公債費比率（分子）の構造'!O$49</f>
        <v>3</v>
      </c>
      <c r="O45" s="176"/>
      <c r="P45" s="176"/>
    </row>
    <row r="46" spans="1:16" x14ac:dyDescent="0.15">
      <c r="A46" s="176" t="s">
        <v>64</v>
      </c>
      <c r="B46" s="176">
        <f>'実質公債費比率（分子）の構造'!K$48</f>
        <v>107</v>
      </c>
      <c r="C46" s="176"/>
      <c r="D46" s="176"/>
      <c r="E46" s="176">
        <f>'実質公債費比率（分子）の構造'!L$48</f>
        <v>122</v>
      </c>
      <c r="F46" s="176"/>
      <c r="G46" s="176"/>
      <c r="H46" s="176">
        <f>'実質公債費比率（分子）の構造'!M$48</f>
        <v>112</v>
      </c>
      <c r="I46" s="176"/>
      <c r="J46" s="176"/>
      <c r="K46" s="176">
        <f>'実質公債費比率（分子）の構造'!N$48</f>
        <v>123</v>
      </c>
      <c r="L46" s="176"/>
      <c r="M46" s="176"/>
      <c r="N46" s="176">
        <f>'実質公債費比率（分子）の構造'!O$48</f>
        <v>116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177</v>
      </c>
      <c r="C49" s="176"/>
      <c r="D49" s="176"/>
      <c r="E49" s="176">
        <f>'実質公債費比率（分子）の構造'!L$45</f>
        <v>191</v>
      </c>
      <c r="F49" s="176"/>
      <c r="G49" s="176"/>
      <c r="H49" s="176">
        <f>'実質公債費比率（分子）の構造'!M$45</f>
        <v>221</v>
      </c>
      <c r="I49" s="176"/>
      <c r="J49" s="176"/>
      <c r="K49" s="176">
        <f>'実質公債費比率（分子）の構造'!N$45</f>
        <v>224</v>
      </c>
      <c r="L49" s="176"/>
      <c r="M49" s="176"/>
      <c r="N49" s="176">
        <f>'実質公債費比率（分子）の構造'!O$45</f>
        <v>207</v>
      </c>
      <c r="O49" s="176"/>
      <c r="P49" s="176"/>
    </row>
    <row r="50" spans="1:16" x14ac:dyDescent="0.15">
      <c r="A50" s="176" t="s">
        <v>67</v>
      </c>
      <c r="B50" s="176" t="e">
        <f>NA()</f>
        <v>#N/A</v>
      </c>
      <c r="C50" s="176">
        <f>IF(ISNUMBER('実質公債費比率（分子）の構造'!K$53),'実質公債費比率（分子）の構造'!K$53,NA())</f>
        <v>113</v>
      </c>
      <c r="D50" s="176" t="e">
        <f>NA()</f>
        <v>#N/A</v>
      </c>
      <c r="E50" s="176" t="e">
        <f>NA()</f>
        <v>#N/A</v>
      </c>
      <c r="F50" s="176">
        <f>IF(ISNUMBER('実質公債費比率（分子）の構造'!L$53),'実質公債費比率（分子）の構造'!L$53,NA())</f>
        <v>113</v>
      </c>
      <c r="G50" s="176" t="e">
        <f>NA()</f>
        <v>#N/A</v>
      </c>
      <c r="H50" s="176" t="e">
        <f>NA()</f>
        <v>#N/A</v>
      </c>
      <c r="I50" s="176">
        <f>IF(ISNUMBER('実質公債費比率（分子）の構造'!M$53),'実質公債費比率（分子）の構造'!M$53,NA())</f>
        <v>131</v>
      </c>
      <c r="J50" s="176" t="e">
        <f>NA()</f>
        <v>#N/A</v>
      </c>
      <c r="K50" s="176" t="e">
        <f>NA()</f>
        <v>#N/A</v>
      </c>
      <c r="L50" s="176">
        <f>IF(ISNUMBER('実質公債費比率（分子）の構造'!N$53),'実質公債費比率（分子）の構造'!N$53,NA())</f>
        <v>113</v>
      </c>
      <c r="M50" s="176" t="e">
        <f>NA()</f>
        <v>#N/A</v>
      </c>
      <c r="N50" s="176" t="e">
        <f>NA()</f>
        <v>#N/A</v>
      </c>
      <c r="O50" s="176">
        <f>IF(ISNUMBER('実質公債費比率（分子）の構造'!O$53),'実質公債費比率（分子）の構造'!O$53,NA())</f>
        <v>101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2232</v>
      </c>
      <c r="E56" s="175"/>
      <c r="F56" s="175"/>
      <c r="G56" s="175">
        <f>'将来負担比率（分子）の構造'!J$52</f>
        <v>2148</v>
      </c>
      <c r="H56" s="175"/>
      <c r="I56" s="175"/>
      <c r="J56" s="175">
        <f>'将来負担比率（分子）の構造'!K$52</f>
        <v>1900</v>
      </c>
      <c r="K56" s="175"/>
      <c r="L56" s="175"/>
      <c r="M56" s="175">
        <f>'将来負担比率（分子）の構造'!L$52</f>
        <v>2000</v>
      </c>
      <c r="N56" s="175"/>
      <c r="O56" s="175"/>
      <c r="P56" s="175">
        <f>'将来負担比率（分子）の構造'!M$52</f>
        <v>1977</v>
      </c>
    </row>
    <row r="57" spans="1:16" x14ac:dyDescent="0.15">
      <c r="A57" s="175" t="s">
        <v>42</v>
      </c>
      <c r="B57" s="175"/>
      <c r="C57" s="175"/>
      <c r="D57" s="175">
        <f>'将来負担比率（分子）の構造'!I$51</f>
        <v>30</v>
      </c>
      <c r="E57" s="175"/>
      <c r="F57" s="175"/>
      <c r="G57" s="175">
        <f>'将来負担比率（分子）の構造'!J$51</f>
        <v>32</v>
      </c>
      <c r="H57" s="175"/>
      <c r="I57" s="175"/>
      <c r="J57" s="175">
        <f>'将来負担比率（分子）の構造'!K$51</f>
        <v>27</v>
      </c>
      <c r="K57" s="175"/>
      <c r="L57" s="175"/>
      <c r="M57" s="175">
        <f>'将来負担比率（分子）の構造'!L$51</f>
        <v>35</v>
      </c>
      <c r="N57" s="175"/>
      <c r="O57" s="175"/>
      <c r="P57" s="175">
        <f>'将来負担比率（分子）の構造'!M$51</f>
        <v>28</v>
      </c>
    </row>
    <row r="58" spans="1:16" x14ac:dyDescent="0.15">
      <c r="A58" s="175" t="s">
        <v>41</v>
      </c>
      <c r="B58" s="175"/>
      <c r="C58" s="175"/>
      <c r="D58" s="175">
        <f>'将来負担比率（分子）の構造'!I$50</f>
        <v>1454</v>
      </c>
      <c r="E58" s="175"/>
      <c r="F58" s="175"/>
      <c r="G58" s="175">
        <f>'将来負担比率（分子）の構造'!J$50</f>
        <v>1107</v>
      </c>
      <c r="H58" s="175"/>
      <c r="I58" s="175"/>
      <c r="J58" s="175">
        <f>'将来負担比率（分子）の構造'!K$50</f>
        <v>1247</v>
      </c>
      <c r="K58" s="175"/>
      <c r="L58" s="175"/>
      <c r="M58" s="175">
        <f>'将来負担比率（分子）の構造'!L$50</f>
        <v>1380</v>
      </c>
      <c r="N58" s="175"/>
      <c r="O58" s="175"/>
      <c r="P58" s="175">
        <f>'将来負担比率（分子）の構造'!M$50</f>
        <v>1446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108</v>
      </c>
      <c r="C62" s="175"/>
      <c r="D62" s="175"/>
      <c r="E62" s="175">
        <f>'将来負担比率（分子）の構造'!J$45</f>
        <v>91</v>
      </c>
      <c r="F62" s="175"/>
      <c r="G62" s="175"/>
      <c r="H62" s="175">
        <f>'将来負担比率（分子）の構造'!K$45</f>
        <v>118</v>
      </c>
      <c r="I62" s="175"/>
      <c r="J62" s="175"/>
      <c r="K62" s="175">
        <f>'将来負担比率（分子）の構造'!L$45</f>
        <v>116</v>
      </c>
      <c r="L62" s="175"/>
      <c r="M62" s="175"/>
      <c r="N62" s="175">
        <f>'将来負担比率（分子）の構造'!M$45</f>
        <v>125</v>
      </c>
      <c r="O62" s="175"/>
      <c r="P62" s="175"/>
    </row>
    <row r="63" spans="1:16" x14ac:dyDescent="0.15">
      <c r="A63" s="175" t="s">
        <v>34</v>
      </c>
      <c r="B63" s="175">
        <f>'将来負担比率（分子）の構造'!I$44</f>
        <v>5</v>
      </c>
      <c r="C63" s="175"/>
      <c r="D63" s="175"/>
      <c r="E63" s="175">
        <f>'将来負担比率（分子）の構造'!J$44</f>
        <v>31</v>
      </c>
      <c r="F63" s="175"/>
      <c r="G63" s="175"/>
      <c r="H63" s="175">
        <f>'将来負担比率（分子）の構造'!K$44</f>
        <v>32</v>
      </c>
      <c r="I63" s="175"/>
      <c r="J63" s="175"/>
      <c r="K63" s="175">
        <f>'将来負担比率（分子）の構造'!L$44</f>
        <v>29</v>
      </c>
      <c r="L63" s="175"/>
      <c r="M63" s="175"/>
      <c r="N63" s="175">
        <f>'将来負担比率（分子）の構造'!M$44</f>
        <v>26</v>
      </c>
      <c r="O63" s="175"/>
      <c r="P63" s="175"/>
    </row>
    <row r="64" spans="1:16" x14ac:dyDescent="0.15">
      <c r="A64" s="175" t="s">
        <v>33</v>
      </c>
      <c r="B64" s="175">
        <f>'将来負担比率（分子）の構造'!I$43</f>
        <v>1355</v>
      </c>
      <c r="C64" s="175"/>
      <c r="D64" s="175"/>
      <c r="E64" s="175">
        <f>'将来負担比率（分子）の構造'!J$43</f>
        <v>1242</v>
      </c>
      <c r="F64" s="175"/>
      <c r="G64" s="175"/>
      <c r="H64" s="175">
        <f>'将来負担比率（分子）の構造'!K$43</f>
        <v>1147</v>
      </c>
      <c r="I64" s="175"/>
      <c r="J64" s="175"/>
      <c r="K64" s="175">
        <f>'将来負担比率（分子）の構造'!L$43</f>
        <v>1064</v>
      </c>
      <c r="L64" s="175"/>
      <c r="M64" s="175"/>
      <c r="N64" s="175">
        <f>'将来負担比率（分子）の構造'!M$43</f>
        <v>981</v>
      </c>
      <c r="O64" s="175"/>
      <c r="P64" s="175"/>
    </row>
    <row r="65" spans="1:16" x14ac:dyDescent="0.15">
      <c r="A65" s="175" t="s">
        <v>32</v>
      </c>
      <c r="B65" s="175">
        <f>'将来負担比率（分子）の構造'!I$42</f>
        <v>42</v>
      </c>
      <c r="C65" s="175"/>
      <c r="D65" s="175"/>
      <c r="E65" s="175">
        <f>'将来負担比率（分子）の構造'!J$42</f>
        <v>21</v>
      </c>
      <c r="F65" s="175"/>
      <c r="G65" s="175"/>
      <c r="H65" s="175">
        <f>'将来負担比率（分子）の構造'!K$42</f>
        <v>21</v>
      </c>
      <c r="I65" s="175"/>
      <c r="J65" s="175"/>
      <c r="K65" s="175">
        <f>'将来負担比率（分子）の構造'!L$42</f>
        <v>83</v>
      </c>
      <c r="L65" s="175"/>
      <c r="M65" s="175"/>
      <c r="N65" s="175">
        <f>'将来負担比率（分子）の構造'!M$42</f>
        <v>63</v>
      </c>
      <c r="O65" s="175"/>
      <c r="P65" s="175"/>
    </row>
    <row r="66" spans="1:16" x14ac:dyDescent="0.15">
      <c r="A66" s="175" t="s">
        <v>31</v>
      </c>
      <c r="B66" s="175">
        <f>'将来負担比率（分子）の構造'!I$41</f>
        <v>2239</v>
      </c>
      <c r="C66" s="175"/>
      <c r="D66" s="175"/>
      <c r="E66" s="175">
        <f>'将来負担比率（分子）の構造'!J$41</f>
        <v>2355</v>
      </c>
      <c r="F66" s="175"/>
      <c r="G66" s="175"/>
      <c r="H66" s="175">
        <f>'将来負担比率（分子）の構造'!K$41</f>
        <v>2088</v>
      </c>
      <c r="I66" s="175"/>
      <c r="J66" s="175"/>
      <c r="K66" s="175">
        <f>'将来負担比率（分子）の構造'!L$41</f>
        <v>2154</v>
      </c>
      <c r="L66" s="175"/>
      <c r="M66" s="175"/>
      <c r="N66" s="175">
        <f>'将来負担比率（分子）の構造'!M$41</f>
        <v>2210</v>
      </c>
      <c r="O66" s="175"/>
      <c r="P66" s="175"/>
    </row>
    <row r="67" spans="1:16" x14ac:dyDescent="0.15">
      <c r="A67" s="175" t="s">
        <v>71</v>
      </c>
      <c r="B67" s="175" t="e">
        <f>NA()</f>
        <v>#N/A</v>
      </c>
      <c r="C67" s="175">
        <f>IF(ISNUMBER('将来負担比率（分子）の構造'!I$53), IF('将来負担比率（分子）の構造'!I$53 &lt; 0, 0, '将来負担比率（分子）の構造'!I$53), NA())</f>
        <v>33</v>
      </c>
      <c r="D67" s="175" t="e">
        <f>NA()</f>
        <v>#N/A</v>
      </c>
      <c r="E67" s="175" t="e">
        <f>NA()</f>
        <v>#N/A</v>
      </c>
      <c r="F67" s="175">
        <f>IF(ISNUMBER('将来負担比率（分子）の構造'!J$53), IF('将来負担比率（分子）の構造'!J$53 &lt; 0, 0, '将来負担比率（分子）の構造'!J$53), NA())</f>
        <v>454</v>
      </c>
      <c r="G67" s="175" t="e">
        <f>NA()</f>
        <v>#N/A</v>
      </c>
      <c r="H67" s="175" t="e">
        <f>NA()</f>
        <v>#N/A</v>
      </c>
      <c r="I67" s="175">
        <f>IF(ISNUMBER('将来負担比率（分子）の構造'!K$53), IF('将来負担比率（分子）の構造'!K$53 &lt; 0, 0, '将来負担比率（分子）の構造'!K$53), NA())</f>
        <v>233</v>
      </c>
      <c r="J67" s="175" t="e">
        <f>NA()</f>
        <v>#N/A</v>
      </c>
      <c r="K67" s="175" t="e">
        <f>NA()</f>
        <v>#N/A</v>
      </c>
      <c r="L67" s="175">
        <f>IF(ISNUMBER('将来負担比率（分子）の構造'!L$53), IF('将来負担比率（分子）の構造'!L$53 &lt; 0, 0, '将来負担比率（分子）の構造'!L$53), NA())</f>
        <v>31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1091</v>
      </c>
      <c r="C72" s="179">
        <f>基金残高に係る経年分析!G55</f>
        <v>1160</v>
      </c>
      <c r="D72" s="179">
        <f>基金残高に係る経年分析!H55</f>
        <v>1169</v>
      </c>
    </row>
    <row r="73" spans="1:16" x14ac:dyDescent="0.15">
      <c r="A73" s="178" t="s">
        <v>74</v>
      </c>
      <c r="B73" s="179">
        <f>基金残高に係る経年分析!F56</f>
        <v>102</v>
      </c>
      <c r="C73" s="179">
        <f>基金残高に係る経年分析!G56</f>
        <v>132</v>
      </c>
      <c r="D73" s="179">
        <f>基金残高に係る経年分析!H56</f>
        <v>162</v>
      </c>
    </row>
    <row r="74" spans="1:16" x14ac:dyDescent="0.15">
      <c r="A74" s="178" t="s">
        <v>75</v>
      </c>
      <c r="B74" s="179">
        <f>基金残高に係る経年分析!F57</f>
        <v>53</v>
      </c>
      <c r="C74" s="179">
        <f>基金残高に係る経年分析!G57</f>
        <v>88</v>
      </c>
      <c r="D74" s="179">
        <f>基金残高に係る経年分析!H57</f>
        <v>114</v>
      </c>
    </row>
  </sheetData>
  <sheetProtection algorithmName="SHA-512" hashValue="6czavN9SZw3760QTazDuioMbck1aBVvYmJI5Q+81lB7kpnf7tINYHkUMIHzrX9gtri94DBjzdxL/WI7Cc+a0aw==" saltValue="9f5VdcduKb1QoN2VUCNn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2025-03-10T01:05:28Z</cp:lastPrinted>
  <dcterms:created xsi:type="dcterms:W3CDTF">2025-02-19T00:28:28Z</dcterms:created>
  <dcterms:modified xsi:type="dcterms:W3CDTF">2025-03-24T00:13:25Z</dcterms:modified>
  <cp:category/>
</cp:coreProperties>
</file>