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002 財政係\034 決算統計\06 財政状況資料集\R07（R6財政状況資料集）\R080312期限_1回目\"/>
    </mc:Choice>
  </mc:AlternateContent>
  <xr:revisionPtr revIDLastSave="0" documentId="13_ncr:1_{A096E218-123A-47FF-88B8-A5529E6C34E9}"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BE36" i="10"/>
  <c r="AM36" i="10"/>
  <c r="C36" i="10"/>
  <c r="CO35" i="10"/>
  <c r="CO36" i="10" s="1"/>
  <c r="BE35" i="10"/>
  <c r="C35" i="10"/>
  <c r="CO34" i="10"/>
  <c r="BW34" i="10"/>
  <c r="BW35" i="10" s="1"/>
  <c r="BW36" i="10" s="1"/>
  <c r="BW37" i="10" s="1"/>
  <c r="BW38" i="10" s="1"/>
  <c r="BW39" i="10" s="1"/>
  <c r="BW40" i="10" s="1"/>
  <c r="BW41" i="10" s="1"/>
  <c r="BW42" i="10" s="1"/>
  <c r="BW43" i="10" s="1"/>
  <c r="BE34" i="10"/>
  <c r="C34" i="10"/>
  <c r="U34" i="10" l="1"/>
  <c r="U35" i="10" s="1"/>
  <c r="U36" i="10" s="1"/>
  <c r="U37" i="10" s="1"/>
  <c r="U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<sst xmlns="http://schemas.openxmlformats.org/spreadsheetml/2006/main" count="1068" uniqueCount="570">
  <si>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</si>
  <si>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</si>
  <si>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</si>
  <si>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</si>
  <si>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</si>
  <si>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</si>
  <si>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</si>
  <si>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</si>
  <si>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</si>
  <si>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</si>
  <si>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</si>
  <si>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</si>
  <si>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</si>
  <si>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</si>
  <si>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</si>
  <si>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</si>
  <si>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</si>
  <si>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</si>
  <si>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</si>
  <si>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</si>
  <si>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</si>
  <si>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</si>
  <si>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</si>
  <si>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</si>
  <si>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</si>
  <si>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</si>
  <si>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</si>
  <si>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</si>
  <si>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</si>
  <si>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</si>
  <si>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</si>
  <si>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</si>
  <si>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</si>
  <si>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</si>
  <si>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</si>
  <si>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</si>
  <si>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</si>
  <si>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</si>
  <si>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</si>
  <si>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</si>
  <si>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</si>
  <si>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</si>
  <si>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</si>
  <si>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</si>
  <si>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</si>
  <si>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</si>
  <si>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</si>
  <si>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</si>
  <si>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</si>
  <si>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</si>
  <si>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</si>
  <si>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</si>
  <si>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</si>
  <si>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</si>
  <si>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</si>
  <si>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</si>
  <si>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</si>
  <si>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</si>
  <si>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</si>
  <si>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</si>
  <si>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</si>
  <si>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</si>
  <si>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</si>
  <si>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</si>
  <si>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</si>
  <si>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</si>
  <si>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</si>
  <si>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</si>
  <si>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</si>
  <si>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</si>
  <si>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</si>
  <si>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</si>
  <si>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</si>
  <si>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</si>
  <si>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</si>
  <si>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</si>
  <si>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</si>
  <si>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</si>
  <si>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</si>
  <si>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</si>
  <si>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</si>
  <si>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</si>
  <si>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</si>
  <si>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</si>
  <si>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</si>
  <si>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</si>
  <si>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</si>
  <si>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</si>
  <si>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</si>
  <si>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</si>
  <si>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</si>
  <si>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</si>
  <si>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</si>
  <si>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</si>
  <si>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深浦町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</si>
  <si>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</si>
  <si>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</si>
  <si>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</si>
  <si>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</si>
  <si>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</si>
  <si>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</si>
  <si>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</si>
  <si>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</si>
  <si>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</si>
  <si>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</si>
  <si>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</si>
  <si>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</si>
  <si>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</si>
  <si>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</si>
  <si>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</si>
  <si>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</si>
  <si>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</si>
  <si>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</si>
  <si>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</si>
  <si>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</si>
  <si>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</si>
  <si>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</si>
  <si>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</si>
  <si>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</si>
  <si>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</si>
  <si>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</si>
  <si>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</si>
  <si>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</si>
  <si>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</si>
  <si>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</si>
  <si>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</si>
  <si>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</si>
  <si>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</si>
  <si>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</si>
  <si>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</si>
  <si>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</si>
  <si>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</si>
  <si>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</si>
  <si>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</si>
  <si>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</si>
  <si>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</si>
  <si>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</si>
  <si>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</si>
  <si>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</si>
  <si>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</si>
  <si>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</si>
  <si>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</si>
  <si>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</si>
  <si>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</si>
  <si>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</si>
  <si>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</si>
  <si>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</si>
  <si>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</si>
  <si>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</si>
  <si>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</si>
  <si>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</si>
  <si>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</si>
  <si>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</si>
  <si>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</si>
  <si>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</si>
  <si>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</si>
  <si>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</si>
  <si>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</si>
  <si>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</si>
  <si>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</si>
  <si>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</si>
  <si>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</si>
  <si>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</si>
  <si>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</si>
  <si>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</si>
  <si>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</si>
  <si>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</si>
  <si>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</si>
  <si>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</si>
  <si>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</si>
  <si>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</si>
  <si>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</si>
  <si>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</si>
  <si>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</si>
  <si>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</si>
  <si>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</si>
  <si>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</si>
  <si>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</si>
  <si>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</si>
  <si>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</si>
  <si>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</si>
  <si>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</si>
  <si>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</si>
  <si>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</si>
  <si>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</si>
  <si>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</si>
  <si>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</si>
  <si>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</si>
  <si>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</si>
  <si>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</si>
  <si>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</si>
  <si>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</si>
  <si>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</si>
  <si>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</si>
  <si>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</si>
  <si>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</si>
  <si>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</si>
  <si>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</si>
  <si>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</si>
  <si>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</si>
  <si>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</si>
  <si>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</si>
  <si>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</si>
  <si>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青森県深浦町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</si>
  <si>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</si>
  <si>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</si>
  <si>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</si>
  <si>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</si>
  <si>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</si>
  <si>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</si>
  <si>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</si>
  <si>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</si>
  <si>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</si>
  <si>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</si>
  <si>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</si>
  <si>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</si>
  <si>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</si>
  <si>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</si>
  <si>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</si>
  <si>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</si>
  <si>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</si>
  <si>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</si>
  <si>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</si>
  <si>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</si>
  <si>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</si>
  <si>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</si>
  <si>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</si>
  <si>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</si>
  <si>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</si>
  <si>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</si>
  <si>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</si>
  <si>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</si>
  <si>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</si>
  <si>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</si>
  <si>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</si>
  <si>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</si>
  <si>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</si>
  <si>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</si>
  <si>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</si>
  <si>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</si>
  <si>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</si>
  <si>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</si>
  <si>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</si>
  <si>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</si>
  <si>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</si>
  <si>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</si>
  <si>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</si>
  <si>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</si>
  <si>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</si>
  <si>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</si>
  <si>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</si>
  <si>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</si>
  <si>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</si>
  <si>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</si>
  <si>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</si>
  <si>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</si>
  <si>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</si>
  <si>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</si>
  <si>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</si>
  <si>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</si>
  <si>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</si>
  <si>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</si>
  <si>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</si>
  <si>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</si>
  <si>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</si>
  <si>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</si>
  <si>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</si>
  <si>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</si>
  <si>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</si>
  <si>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</si>
  <si>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</si>
  <si>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</si>
  <si>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</si>
  <si>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</si>
  <si>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</si>
  <si>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</si>
  <si>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</si>
  <si>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</si>
  <si>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</si>
  <si>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</si>
  <si>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</si>
  <si>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</si>
  <si>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</si>
  <si>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</si>
  <si>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</si>
  <si>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</si>
  <si>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</si>
  <si>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</si>
  <si>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</si>
  <si>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</si>
  <si>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</si>
  <si>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</si>
  <si>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</si>
  <si>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</si>
  <si>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</si>
  <si>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</si>
  <si>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</si>
  <si>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</si>
  <si>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</si>
  <si>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</si>
  <si>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</si>
  <si>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</si>
  <si>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</si>
  <si>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</si>
  <si>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</si>
  <si>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</si>
  <si>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</si>
  <si>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</si>
  <si>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</si>
  <si>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</si>
  <si>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</si>
  <si>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</si>
  <si>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</si>
  <si>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</si>
  <si>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</si>
  <si>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</si>
  <si>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</si>
  <si>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</si>
  <si>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</si>
  <si>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</si>
  <si>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</si>
  <si>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</si>
  <si>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</si>
  <si>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</si>
  <si>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</si>
  <si>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</si>
  <si>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</si>
  <si>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</si>
  <si>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</si>
  <si>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</si>
  <si>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</si>
  <si>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</si>
  <si>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</si>
  <si>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</si>
  <si>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</si>
  <si>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</si>
  <si>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</si>
  <si>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</si>
  <si>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</si>
  <si>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</si>
  <si>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</si>
  <si>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</si>
  <si>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</si>
  <si>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</si>
  <si>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</si>
  <si>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</si>
  <si>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</si>
  <si>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</si>
  <si>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</si>
  <si>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</si>
  <si>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</si>
  <si>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</si>
  <si>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</si>
  <si>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</si>
  <si>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青森県深浦町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</si>
  <si>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</si>
  <si>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</si>
  <si>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</si>
  <si>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</si>
  <si>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</si>
  <si>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</si>
  <si>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</si>
  <si>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</si>
  <si>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</si>
  <si>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</si>
  <si>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</si>
  <si>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</si>
  <si>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</si>
  <si>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</si>
  <si>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</si>
  <si>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</si>
  <si>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</si>
  <si>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</si>
  <si>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</si>
  <si>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</si>
  <si>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</si>
  <si>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</si>
  <si>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</si>
  <si>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</si>
  <si>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</si>
  <si>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</si>
  <si>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</si>
  <si>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</si>
  <si>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</si>
  <si>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</si>
  <si>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</si>
  <si>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</si>
  <si>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</si>
  <si>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</si>
  <si>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国民健康保険事業特別会計（直診勘定）</t>
    <phoneticPr fontId="5"/>
  </si>
  <si>
    <t>後期高齢者医療特別会計</t>
    <phoneticPr fontId="5"/>
  </si>
  <si>
    <t>介護保険特別会計</t>
    <phoneticPr fontId="5"/>
  </si>
  <si>
    <t>訪問看護ステーション特別会計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</si>
  <si>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</si>
  <si>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</si>
  <si>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</si>
  <si>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</si>
  <si>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</si>
  <si>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</si>
  <si>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</si>
  <si>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</si>
  <si>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</si>
  <si>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</si>
  <si>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</si>
  <si>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</si>
  <si>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</si>
  <si>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</si>
  <si>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</si>
  <si>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</si>
  <si>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</si>
  <si>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</si>
  <si>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</si>
  <si>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</si>
  <si>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</si>
  <si>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</si>
  <si>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</si>
  <si>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</si>
  <si>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</si>
  <si>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</si>
  <si>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</si>
  <si>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</si>
  <si>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</si>
  <si>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</si>
  <si>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</si>
  <si>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</si>
  <si>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</si>
  <si>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</si>
  <si>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</si>
  <si>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</si>
  <si>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</si>
  <si>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</si>
  <si>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</si>
  <si>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</si>
  <si>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</si>
  <si>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</si>
  <si>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</si>
  <si>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</si>
  <si>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</si>
  <si>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</si>
  <si>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</si>
  <si>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</si>
  <si>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</si>
  <si>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</si>
  <si>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</si>
  <si>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</si>
  <si>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</si>
  <si>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</si>
  <si>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</si>
  <si>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</si>
  <si>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</si>
  <si>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</si>
  <si>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</si>
  <si>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</si>
  <si>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</si>
  <si>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</si>
  <si>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</si>
  <si>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</si>
  <si>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</si>
  <si>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</si>
  <si>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</si>
  <si>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</si>
  <si>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</si>
  <si>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</si>
  <si>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</si>
  <si>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</si>
  <si>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</si>
  <si>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</si>
  <si>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</si>
  <si>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</si>
  <si>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</si>
  <si>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</si>
  <si>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</si>
  <si>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</si>
  <si>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</si>
  <si>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</si>
  <si>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</si>
  <si>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</si>
  <si>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</si>
  <si>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</si>
  <si>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</si>
  <si>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</si>
  <si>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</si>
  <si>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</si>
  <si>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</si>
  <si>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</si>
  <si>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</si>
  <si>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</si>
  <si>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</si>
  <si>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</si>
  <si>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</si>
  <si>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</si>
  <si>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</si>
  <si>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</si>
  <si>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</si>
  <si>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</si>
  <si>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</si>
  <si>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</si>
  <si>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</si>
  <si>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</si>
  <si>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</si>
  <si>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</si>
  <si>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</si>
  <si>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</si>
  <si>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</si>
  <si>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</si>
  <si>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</si>
  <si>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</si>
  <si>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</si>
  <si>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</si>
  <si>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</si>
  <si>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</si>
  <si>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</si>
  <si>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</si>
  <si>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</si>
  <si>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</si>
  <si>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</si>
  <si>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</si>
  <si>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</si>
  <si>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</si>
  <si>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</si>
  <si>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</si>
  <si>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</si>
  <si>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</si>
  <si>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</si>
  <si>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</si>
  <si>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</si>
  <si>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</si>
  <si>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</si>
  <si>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</si>
  <si>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</si>
  <si>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0.32</t>
  </si>
  <si>
    <t>▲ 3.46</t>
  </si>
  <si>
    <t>▲ 2.21</t>
  </si>
  <si>
    <t>▲ 0.59</t>
  </si>
  <si>
    <t>一般会計</t>
  </si>
  <si>
    <t>水道事業会計</t>
  </si>
  <si>
    <t>介護保険特別会計</t>
  </si>
  <si>
    <t>下水道事業会計</t>
  </si>
  <si>
    <t>国民健康保険事業特別会計（直診勘定）</t>
  </si>
  <si>
    <t>後期高齢者医療特別会計</t>
  </si>
  <si>
    <t>国民健康保険事業特別会計（事業勘定）</t>
  </si>
  <si>
    <t>訪問看護ステーション特別会計</t>
  </si>
  <si>
    <t>その他会計（赤字）</t>
  </si>
  <si>
    <t>その他会計（黒字）</t>
  </si>
  <si>
    <t>R02</t>
    <phoneticPr fontId="5"/>
  </si>
  <si>
    <t>R03</t>
    <phoneticPr fontId="5"/>
  </si>
  <si>
    <t>R04</t>
    <phoneticPr fontId="5"/>
  </si>
  <si>
    <t>R05</t>
    <phoneticPr fontId="5"/>
  </si>
  <si>
    <t>R06</t>
    <phoneticPr fontId="5"/>
  </si>
  <si>
    <t>公共施設等総合管理基金</t>
  </si>
  <si>
    <t>合併振興基金</t>
  </si>
  <si>
    <t>ふるさと納税寄附金基金</t>
  </si>
  <si>
    <t>地域医療対策基金</t>
  </si>
  <si>
    <t>森林環境譲与税基金</t>
  </si>
  <si>
    <t>法適用企業</t>
  </si>
  <si>
    <t>青森県市町村総合事務組合</t>
  </si>
  <si>
    <t>-</t>
    <phoneticPr fontId="2"/>
  </si>
  <si>
    <t>青森県市町村職員退職手当組合</t>
  </si>
  <si>
    <t>西海岸衛生処理組合</t>
  </si>
  <si>
    <t>西北五広域福祉事務組合</t>
  </si>
  <si>
    <t>青森県交通災害共済組合</t>
  </si>
  <si>
    <t>鰺ヶ沢地区消防事務組合</t>
  </si>
  <si>
    <t>つがる西北五広域連合（一般会計）</t>
  </si>
  <si>
    <t>つがる西北五広域連合（病院事業会計）</t>
  </si>
  <si>
    <t>青森県後期高齢者医療広域連合（一般会計）</t>
  </si>
  <si>
    <t>青森県後期高齢者医療広域連合（後期高齢者医療特別会計）</t>
  </si>
  <si>
    <t>○</t>
    <phoneticPr fontId="2"/>
  </si>
  <si>
    <t>株式会社ふかうら開発</t>
    <rPh sb="0" eb="4">
      <t>カブシキガイシャ</t>
    </rPh>
    <rPh sb="8" eb="10">
      <t>カイハツ</t>
    </rPh>
    <phoneticPr fontId="2"/>
  </si>
  <si>
    <t>しらかみ十二湖株式会社</t>
    <rPh sb="4" eb="7">
      <t>ジュウニコ</t>
    </rPh>
    <rPh sb="7" eb="11">
      <t>カブシキカイシャ</t>
    </rPh>
    <phoneticPr fontId="2"/>
  </si>
  <si>
    <t>一般財団法人深浦町食産業振興公社</t>
    <rPh sb="0" eb="2">
      <t>イッパン</t>
    </rPh>
    <rPh sb="2" eb="6">
      <t>ザイダンホウジン</t>
    </rPh>
    <rPh sb="6" eb="9">
      <t>フカウラマチ</t>
    </rPh>
    <rPh sb="9" eb="16">
      <t>ショクサンギョウシンコウコウシャ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</si>
</sst>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AD0F-47D2-A566-3F137A9480E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132041</c:v>
                </c:pt>
                <c:pt idx="1">
                  <c:v>113172</c:v>
                </c:pt>
                <c:pt idx="2">
                  <c:v>101358</c:v>
                </c:pt>
                <c:pt idx="3">
                  <c:v>49414</c:v>
                </c:pt>
                <c:pt idx="4">
                  <c:v>127949</c:v>
                </c:pt>
              </c:numCache>
            </c:numRef>
          </c:val>
          <c:smooth val="0"/>
          <c:extLst>
            <c:ext xmlns:c16="http://schemas.microsoft.com/office/drawing/2014/chart" uri="{C3380CC4-5D6E-409C-BE32-E72D297353CC}">
              <c16:uniqueId val="{00000001-AD0F-47D2-A566-3F137A9480E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1.96</c:v>
                </c:pt>
                <c:pt idx="1">
                  <c:v>3.72</c:v>
                </c:pt>
                <c:pt idx="2">
                  <c:v>3.54</c:v>
                </c:pt>
                <c:pt idx="3">
                  <c:v>3.1</c:v>
                </c:pt>
                <c:pt idx="4">
                  <c:v>3.46</c:v>
                </c:pt>
              </c:numCache>
            </c:numRef>
          </c:val>
          <c:extLst>
            <c:ext xmlns:c16="http://schemas.microsoft.com/office/drawing/2014/chart" uri="{C3380CC4-5D6E-409C-BE32-E72D297353CC}">
              <c16:uniqueId val="{00000000-0047-4078-8362-A42DC73C33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42.2</c:v>
                </c:pt>
                <c:pt idx="1">
                  <c:v>41.57</c:v>
                </c:pt>
                <c:pt idx="2">
                  <c:v>39.25</c:v>
                </c:pt>
                <c:pt idx="3">
                  <c:v>40.14</c:v>
                </c:pt>
                <c:pt idx="4">
                  <c:v>39.869999999999997</c:v>
                </c:pt>
              </c:numCache>
            </c:numRef>
          </c:val>
          <c:extLst>
            <c:ext xmlns:c16="http://schemas.microsoft.com/office/drawing/2014/chart" uri="{C3380CC4-5D6E-409C-BE32-E72D297353CC}">
              <c16:uniqueId val="{00000001-0047-4078-8362-A42DC73C33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-0.32</c:v>
                </c:pt>
                <c:pt idx="1">
                  <c:v>1.88</c:v>
                </c:pt>
                <c:pt idx="2">
                  <c:v>-3.46</c:v>
                </c:pt>
                <c:pt idx="3">
                  <c:v>-2.21</c:v>
                </c:pt>
                <c:pt idx="4">
                  <c:v>-0.59</c:v>
                </c:pt>
              </c:numCache>
            </c:numRef>
          </c:val>
          <c:smooth val="0"/>
          <c:extLst>
            <c:ext xmlns:c16="http://schemas.microsoft.com/office/drawing/2014/chart" uri="{C3380CC4-5D6E-409C-BE32-E72D297353CC}">
              <c16:uniqueId val="{00000002-0047-4078-8362-A42DC73C33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0.12</c:v>
                </c:pt>
                <c:pt idx="2">
                  <c:v>#N/A</c:v>
                </c:pt>
                <c:pt idx="3">
                  <c:v>0.02</c:v>
                </c:pt>
                <c:pt idx="4">
                  <c:v>#N/A</c:v>
                </c:pt>
                <c:pt idx="5">
                  <c:v>0.13</c:v>
                </c:pt>
                <c:pt idx="6">
                  <c:v>#N/A</c:v>
                </c:pt>
                <c:pt idx="7">
                  <c:v>0.28999999999999998</c:v>
                </c:pt>
                <c:pt idx="8">
                  <c:v>0</c:v>
                </c:pt>
                <c:pt idx="9">
                  <c:v>0</c:v>
                </c:pt>
              </c:numCache>
            </c:numRef>
          </c:val>
          <c:extLst>
            <c:ext xmlns:c16="http://schemas.microsoft.com/office/drawing/2014/chart" uri="{C3380CC4-5D6E-409C-BE32-E72D297353CC}">
              <c16:uniqueId val="{00000000-2261-43DE-A585-11C961F821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61-43DE-A585-11C961F8217E}"/>
            </c:ext>
          </c:extLst>
        </c:ser>
        <c:ser>
          <c:idx val="2"/>
          <c:order val="2"/>
          <c:tx>
            <c:strRef>
              <c:f>データシート!$A$29</c:f>
              <c:strCache>
                <c:ptCount val="1"/>
                <c:pt idx="0">
                  <c:v>訪問看護ステーション特別会計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0.04</c:v>
                </c:pt>
                <c:pt idx="4">
                  <c:v>#N/A</c:v>
                </c:pt>
                <c:pt idx="5">
                  <c:v>0.04</c:v>
                </c:pt>
                <c:pt idx="6">
                  <c:v>#N/A</c:v>
                </c:pt>
                <c:pt idx="7">
                  <c:v>0.03</c:v>
                </c:pt>
                <c:pt idx="8">
                  <c:v>#N/A</c:v>
                </c:pt>
                <c:pt idx="9">
                  <c:v>0.02</c:v>
                </c:pt>
              </c:numCache>
            </c:numRef>
          </c:val>
          <c:extLst>
            <c:ext xmlns:c16="http://schemas.microsoft.com/office/drawing/2014/chart" uri="{C3380CC4-5D6E-409C-BE32-E72D297353CC}">
              <c16:uniqueId val="{00000002-2261-43DE-A585-11C961F8217E}"/>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0.53</c:v>
                </c:pt>
                <c:pt idx="2">
                  <c:v>#N/A</c:v>
                </c:pt>
                <c:pt idx="3">
                  <c:v>0.55000000000000004</c:v>
                </c:pt>
                <c:pt idx="4">
                  <c:v>#N/A</c:v>
                </c:pt>
                <c:pt idx="5">
                  <c:v>0.7</c:v>
                </c:pt>
                <c:pt idx="6">
                  <c:v>#N/A</c:v>
                </c:pt>
                <c:pt idx="7">
                  <c:v>0.56000000000000005</c:v>
                </c:pt>
                <c:pt idx="8">
                  <c:v>#N/A</c:v>
                </c:pt>
                <c:pt idx="9">
                  <c:v>0.03</c:v>
                </c:pt>
              </c:numCache>
            </c:numRef>
          </c:val>
          <c:extLst>
            <c:ext xmlns:c16="http://schemas.microsoft.com/office/drawing/2014/chart" uri="{C3380CC4-5D6E-409C-BE32-E72D297353CC}">
              <c16:uniqueId val="{00000003-2261-43DE-A585-11C961F8217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0.09</c:v>
                </c:pt>
                <c:pt idx="4">
                  <c:v>#N/A</c:v>
                </c:pt>
                <c:pt idx="5">
                  <c:v>0.04</c:v>
                </c:pt>
                <c:pt idx="6">
                  <c:v>#N/A</c:v>
                </c:pt>
                <c:pt idx="7">
                  <c:v>0.05</c:v>
                </c:pt>
                <c:pt idx="8">
                  <c:v>#N/A</c:v>
                </c:pt>
                <c:pt idx="9">
                  <c:v>0.09</c:v>
                </c:pt>
              </c:numCache>
            </c:numRef>
          </c:val>
          <c:extLst>
            <c:ext xmlns:c16="http://schemas.microsoft.com/office/drawing/2014/chart" uri="{C3380CC4-5D6E-409C-BE32-E72D297353CC}">
              <c16:uniqueId val="{00000004-2261-43DE-A585-11C961F8217E}"/>
            </c:ext>
          </c:extLst>
        </c:ser>
        <c:ser>
          <c:idx val="5"/>
          <c:order val="5"/>
          <c:tx>
            <c:strRef>
              <c:f>データシート!$A$32</c:f>
              <c:strCache>
                <c:ptCount val="1"/>
                <c:pt idx="0">
                  <c:v>国民健康保険事業特別会計（直診勘定）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0.11</c:v>
                </c:pt>
                <c:pt idx="2">
                  <c:v>#N/A</c:v>
                </c:pt>
                <c:pt idx="3">
                  <c:v>0.39</c:v>
                </c:pt>
                <c:pt idx="4">
                  <c:v>#N/A</c:v>
                </c:pt>
                <c:pt idx="5">
                  <c:v>0.34</c:v>
                </c:pt>
                <c:pt idx="6">
                  <c:v>#N/A</c:v>
                </c:pt>
                <c:pt idx="7">
                  <c:v>0.28999999999999998</c:v>
                </c:pt>
                <c:pt idx="8">
                  <c:v>#N/A</c:v>
                </c:pt>
                <c:pt idx="9">
                  <c:v>0.14000000000000001</c:v>
                </c:pt>
              </c:numCache>
            </c:numRef>
          </c:val>
          <c:extLst>
            <c:ext xmlns:c16="http://schemas.microsoft.com/office/drawing/2014/chart" uri="{C3380CC4-5D6E-409C-BE32-E72D297353CC}">
              <c16:uniqueId val="{00000005-2261-43DE-A585-11C961F8217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0.36</c:v>
                </c:pt>
              </c:numCache>
            </c:numRef>
          </c:val>
          <c:extLst>
            <c:ext xmlns:c16="http://schemas.microsoft.com/office/drawing/2014/chart" uri="{C3380CC4-5D6E-409C-BE32-E72D297353CC}">
              <c16:uniqueId val="{00000006-2261-43DE-A585-11C961F8217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0.48</c:v>
                </c:pt>
                <c:pt idx="2">
                  <c:v>#N/A</c:v>
                </c:pt>
                <c:pt idx="3">
                  <c:v>0.83</c:v>
                </c:pt>
                <c:pt idx="4">
                  <c:v>#N/A</c:v>
                </c:pt>
                <c:pt idx="5">
                  <c:v>1.83</c:v>
                </c:pt>
                <c:pt idx="6">
                  <c:v>#N/A</c:v>
                </c:pt>
                <c:pt idx="7">
                  <c:v>1.49</c:v>
                </c:pt>
                <c:pt idx="8">
                  <c:v>#N/A</c:v>
                </c:pt>
                <c:pt idx="9">
                  <c:v>0.96</c:v>
                </c:pt>
              </c:numCache>
            </c:numRef>
          </c:val>
          <c:extLst>
            <c:ext xmlns:c16="http://schemas.microsoft.com/office/drawing/2014/chart" uri="{C3380CC4-5D6E-409C-BE32-E72D297353CC}">
              <c16:uniqueId val="{00000007-2261-43DE-A585-11C961F8217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2.17</c:v>
                </c:pt>
                <c:pt idx="2">
                  <c:v>#N/A</c:v>
                </c:pt>
                <c:pt idx="3">
                  <c:v>2.83</c:v>
                </c:pt>
                <c:pt idx="4">
                  <c:v>#N/A</c:v>
                </c:pt>
                <c:pt idx="5">
                  <c:v>3.12</c:v>
                </c:pt>
                <c:pt idx="6">
                  <c:v>#N/A</c:v>
                </c:pt>
                <c:pt idx="7">
                  <c:v>3.47</c:v>
                </c:pt>
                <c:pt idx="8">
                  <c:v>#N/A</c:v>
                </c:pt>
                <c:pt idx="9">
                  <c:v>2.81</c:v>
                </c:pt>
              </c:numCache>
            </c:numRef>
          </c:val>
          <c:extLst>
            <c:ext xmlns:c16="http://schemas.microsoft.com/office/drawing/2014/chart" uri="{C3380CC4-5D6E-409C-BE32-E72D297353CC}">
              <c16:uniqueId val="{00000008-2261-43DE-A585-11C961F821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1.95</c:v>
                </c:pt>
                <c:pt idx="2">
                  <c:v>#N/A</c:v>
                </c:pt>
                <c:pt idx="3">
                  <c:v>3.72</c:v>
                </c:pt>
                <c:pt idx="4">
                  <c:v>#N/A</c:v>
                </c:pt>
                <c:pt idx="5">
                  <c:v>3.53</c:v>
                </c:pt>
                <c:pt idx="6">
                  <c:v>#N/A</c:v>
                </c:pt>
                <c:pt idx="7">
                  <c:v>3.1</c:v>
                </c:pt>
                <c:pt idx="8">
                  <c:v>#N/A</c:v>
                </c:pt>
                <c:pt idx="9">
                  <c:v>3.46</c:v>
                </c:pt>
              </c:numCache>
            </c:numRef>
          </c:val>
          <c:extLst>
            <c:ext xmlns:c16="http://schemas.microsoft.com/office/drawing/2014/chart" uri="{C3380CC4-5D6E-409C-BE32-E72D297353CC}">
              <c16:uniqueId val="{00000009-2261-43DE-A585-11C961F821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907</c:v>
                </c:pt>
                <c:pt idx="5">
                  <c:v>870</c:v>
                </c:pt>
                <c:pt idx="8">
                  <c:v>866</c:v>
                </c:pt>
                <c:pt idx="11">
                  <c:v>782</c:v>
                </c:pt>
                <c:pt idx="14">
                  <c:v>787</c:v>
                </c:pt>
              </c:numCache>
            </c:numRef>
          </c:val>
          <c:extLst>
            <c:ext xmlns:c16="http://schemas.microsoft.com/office/drawing/2014/chart" uri="{C3380CC4-5D6E-409C-BE32-E72D297353CC}">
              <c16:uniqueId val="{00000000-AAF7-4FFC-9DC9-ABD5B11A8D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2</c:v>
                </c:pt>
                <c:pt idx="6">
                  <c:v>1</c:v>
                </c:pt>
                <c:pt idx="9">
                  <c:v>3</c:v>
                </c:pt>
                <c:pt idx="12">
                  <c:v>1</c:v>
                </c:pt>
              </c:numCache>
            </c:numRef>
          </c:val>
          <c:extLst>
            <c:ext xmlns:c16="http://schemas.microsoft.com/office/drawing/2014/chart" uri="{C3380CC4-5D6E-409C-BE32-E72D297353CC}">
              <c16:uniqueId val="{00000001-AAF7-4FFC-9DC9-ABD5B11A8D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AF7-4FFC-9DC9-ABD5B11A8D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33</c:v>
                </c:pt>
                <c:pt idx="6">
                  <c:v>32</c:v>
                </c:pt>
                <c:pt idx="9">
                  <c:v>33</c:v>
                </c:pt>
                <c:pt idx="12">
                  <c:v>32</c:v>
                </c:pt>
              </c:numCache>
            </c:numRef>
          </c:val>
          <c:extLst>
            <c:ext xmlns:c16="http://schemas.microsoft.com/office/drawing/2014/chart" uri="{C3380CC4-5D6E-409C-BE32-E72D297353CC}">
              <c16:uniqueId val="{00000003-AAF7-4FFC-9DC9-ABD5B11A8D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289</c:v>
                </c:pt>
                <c:pt idx="3">
                  <c:v>271</c:v>
                </c:pt>
                <c:pt idx="6">
                  <c:v>296</c:v>
                </c:pt>
                <c:pt idx="9">
                  <c:v>292</c:v>
                </c:pt>
                <c:pt idx="12">
                  <c:v>248</c:v>
                </c:pt>
              </c:numCache>
            </c:numRef>
          </c:val>
          <c:extLst>
            <c:ext xmlns:c16="http://schemas.microsoft.com/office/drawing/2014/chart" uri="{C3380CC4-5D6E-409C-BE32-E72D297353CC}">
              <c16:uniqueId val="{00000004-AAF7-4FFC-9DC9-ABD5B11A8D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AF7-4FFC-9DC9-ABD5B11A8D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AF7-4FFC-9DC9-ABD5B11A8D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941</c:v>
                </c:pt>
                <c:pt idx="3">
                  <c:v>896</c:v>
                </c:pt>
                <c:pt idx="6">
                  <c:v>900</c:v>
                </c:pt>
                <c:pt idx="9">
                  <c:v>826</c:v>
                </c:pt>
                <c:pt idx="12">
                  <c:v>874</c:v>
                </c:pt>
              </c:numCache>
            </c:numRef>
          </c:val>
          <c:extLst>
            <c:ext xmlns:c16="http://schemas.microsoft.com/office/drawing/2014/chart" uri="{C3380CC4-5D6E-409C-BE32-E72D297353CC}">
              <c16:uniqueId val="{00000007-AAF7-4FFC-9DC9-ABD5B11A8D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352</c:v>
                </c:pt>
                <c:pt idx="2">
                  <c:v>#N/A</c:v>
                </c:pt>
                <c:pt idx="3">
                  <c:v>#N/A</c:v>
                </c:pt>
                <c:pt idx="4">
                  <c:v>332</c:v>
                </c:pt>
                <c:pt idx="5">
                  <c:v>#N/A</c:v>
                </c:pt>
                <c:pt idx="6">
                  <c:v>#N/A</c:v>
                </c:pt>
                <c:pt idx="7">
                  <c:v>363</c:v>
                </c:pt>
                <c:pt idx="8">
                  <c:v>#N/A</c:v>
                </c:pt>
                <c:pt idx="9">
                  <c:v>#N/A</c:v>
                </c:pt>
                <c:pt idx="10">
                  <c:v>372</c:v>
                </c:pt>
                <c:pt idx="11">
                  <c:v>#N/A</c:v>
                </c:pt>
                <c:pt idx="12">
                  <c:v>#N/A</c:v>
                </c:pt>
                <c:pt idx="13">
                  <c:v>368</c:v>
                </c:pt>
                <c:pt idx="14">
                  <c:v>#N/A</c:v>
                </c:pt>
              </c:numCache>
            </c:numRef>
          </c:val>
          <c:smooth val="0"/>
          <c:extLst>
            <c:ext xmlns:c16="http://schemas.microsoft.com/office/drawing/2014/chart" uri="{C3380CC4-5D6E-409C-BE32-E72D297353CC}">
              <c16:uniqueId val="{00000008-AAF7-4FFC-9DC9-ABD5B11A8D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8376</c:v>
                </c:pt>
                <c:pt idx="5">
                  <c:v>7987</c:v>
                </c:pt>
                <c:pt idx="8">
                  <c:v>7564</c:v>
                </c:pt>
                <c:pt idx="11">
                  <c:v>7500</c:v>
                </c:pt>
                <c:pt idx="14">
                  <c:v>7524</c:v>
                </c:pt>
              </c:numCache>
            </c:numRef>
          </c:val>
          <c:extLst>
            <c:ext xmlns:c16="http://schemas.microsoft.com/office/drawing/2014/chart" uri="{C3380CC4-5D6E-409C-BE32-E72D297353CC}">
              <c16:uniqueId val="{00000000-B29D-47B1-862C-1FC7789E3F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29</c:v>
                </c:pt>
                <c:pt idx="5">
                  <c:v>24</c:v>
                </c:pt>
                <c:pt idx="8">
                  <c:v>19</c:v>
                </c:pt>
                <c:pt idx="11">
                  <c:v>14</c:v>
                </c:pt>
                <c:pt idx="14">
                  <c:v>10</c:v>
                </c:pt>
              </c:numCache>
            </c:numRef>
          </c:val>
          <c:extLst>
            <c:ext xmlns:c16="http://schemas.microsoft.com/office/drawing/2014/chart" uri="{C3380CC4-5D6E-409C-BE32-E72D297353CC}">
              <c16:uniqueId val="{00000001-B29D-47B1-862C-1FC7789E3F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3019</c:v>
                </c:pt>
                <c:pt idx="5">
                  <c:v>3549</c:v>
                </c:pt>
                <c:pt idx="8">
                  <c:v>3626</c:v>
                </c:pt>
                <c:pt idx="11">
                  <c:v>3824</c:v>
                </c:pt>
                <c:pt idx="14">
                  <c:v>4002</c:v>
                </c:pt>
              </c:numCache>
            </c:numRef>
          </c:val>
          <c:extLst>
            <c:ext xmlns:c16="http://schemas.microsoft.com/office/drawing/2014/chart" uri="{C3380CC4-5D6E-409C-BE32-E72D297353CC}">
              <c16:uniqueId val="{00000002-B29D-47B1-862C-1FC7789E3F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9D-47B1-862C-1FC7789E3F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9D-47B1-862C-1FC7789E3F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59</c:v>
                </c:pt>
                <c:pt idx="3">
                  <c:v>44</c:v>
                </c:pt>
                <c:pt idx="6">
                  <c:v>68</c:v>
                </c:pt>
                <c:pt idx="9">
                  <c:v>36</c:v>
                </c:pt>
                <c:pt idx="12">
                  <c:v>38</c:v>
                </c:pt>
              </c:numCache>
            </c:numRef>
          </c:val>
          <c:extLst>
            <c:ext xmlns:c16="http://schemas.microsoft.com/office/drawing/2014/chart" uri="{C3380CC4-5D6E-409C-BE32-E72D297353CC}">
              <c16:uniqueId val="{00000005-B29D-47B1-862C-1FC7789E3F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797</c:v>
                </c:pt>
                <c:pt idx="3">
                  <c:v>854</c:v>
                </c:pt>
                <c:pt idx="6">
                  <c:v>858</c:v>
                </c:pt>
                <c:pt idx="9">
                  <c:v>904</c:v>
                </c:pt>
                <c:pt idx="12">
                  <c:v>987</c:v>
                </c:pt>
              </c:numCache>
            </c:numRef>
          </c:val>
          <c:extLst>
            <c:ext xmlns:c16="http://schemas.microsoft.com/office/drawing/2014/chart" uri="{C3380CC4-5D6E-409C-BE32-E72D297353CC}">
              <c16:uniqueId val="{00000006-B29D-47B1-862C-1FC7789E3F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222</c:v>
                </c:pt>
                <c:pt idx="3">
                  <c:v>196</c:v>
                </c:pt>
                <c:pt idx="6">
                  <c:v>168</c:v>
                </c:pt>
                <c:pt idx="9">
                  <c:v>143</c:v>
                </c:pt>
                <c:pt idx="12">
                  <c:v>292</c:v>
                </c:pt>
              </c:numCache>
            </c:numRef>
          </c:val>
          <c:extLst>
            <c:ext xmlns:c16="http://schemas.microsoft.com/office/drawing/2014/chart" uri="{C3380CC4-5D6E-409C-BE32-E72D297353CC}">
              <c16:uniqueId val="{00000007-B29D-47B1-862C-1FC7789E3F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3688</c:v>
                </c:pt>
                <c:pt idx="3">
                  <c:v>3553</c:v>
                </c:pt>
                <c:pt idx="6">
                  <c:v>3712</c:v>
                </c:pt>
                <c:pt idx="9">
                  <c:v>3643</c:v>
                </c:pt>
                <c:pt idx="12">
                  <c:v>3505</c:v>
                </c:pt>
              </c:numCache>
            </c:numRef>
          </c:val>
          <c:extLst>
            <c:ext xmlns:c16="http://schemas.microsoft.com/office/drawing/2014/chart" uri="{C3380CC4-5D6E-409C-BE32-E72D297353CC}">
              <c16:uniqueId val="{00000008-B29D-47B1-862C-1FC7789E3F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29D-47B1-862C-1FC7789E3F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8344</c:v>
                </c:pt>
                <c:pt idx="3">
                  <c:v>8036</c:v>
                </c:pt>
                <c:pt idx="6">
                  <c:v>7671</c:v>
                </c:pt>
                <c:pt idx="9">
                  <c:v>7550</c:v>
                </c:pt>
                <c:pt idx="12">
                  <c:v>7894</c:v>
                </c:pt>
              </c:numCache>
            </c:numRef>
          </c:val>
          <c:extLst>
            <c:ext xmlns:c16="http://schemas.microsoft.com/office/drawing/2014/chart" uri="{C3380CC4-5D6E-409C-BE32-E72D297353CC}">
              <c16:uniqueId val="{0000000A-B29D-47B1-862C-1FC7789E3F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1686</c:v>
                </c:pt>
                <c:pt idx="2">
                  <c:v>#N/A</c:v>
                </c:pt>
                <c:pt idx="3">
                  <c:v>#N/A</c:v>
                </c:pt>
                <c:pt idx="4">
                  <c:v>1123</c:v>
                </c:pt>
                <c:pt idx="5">
                  <c:v>#N/A</c:v>
                </c:pt>
                <c:pt idx="6">
                  <c:v>#N/A</c:v>
                </c:pt>
                <c:pt idx="7">
                  <c:v>1268</c:v>
                </c:pt>
                <c:pt idx="8">
                  <c:v>#N/A</c:v>
                </c:pt>
                <c:pt idx="9">
                  <c:v>#N/A</c:v>
                </c:pt>
                <c:pt idx="10">
                  <c:v>937</c:v>
                </c:pt>
                <c:pt idx="11">
                  <c:v>#N/A</c:v>
                </c:pt>
                <c:pt idx="12">
                  <c:v>#N/A</c:v>
                </c:pt>
                <c:pt idx="13">
                  <c:v>1181</c:v>
                </c:pt>
                <c:pt idx="14">
                  <c:v>#N/A</c:v>
                </c:pt>
              </c:numCache>
            </c:numRef>
          </c:val>
          <c:smooth val="0"/>
          <c:extLst>
            <c:ext xmlns:c16="http://schemas.microsoft.com/office/drawing/2014/chart" uri="{C3380CC4-5D6E-409C-BE32-E72D297353CC}">
              <c16:uniqueId val="{0000000B-B29D-47B1-862C-1FC7789E3F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1816</c:v>
                </c:pt>
                <c:pt idx="1">
                  <c:v>1827</c:v>
                </c:pt>
                <c:pt idx="2">
                  <c:v>1860</c:v>
                </c:pt>
              </c:numCache>
            </c:numRef>
          </c:val>
          <c:extLst>
            <c:ext xmlns:c16="http://schemas.microsoft.com/office/drawing/2014/chart" uri="{C3380CC4-5D6E-409C-BE32-E72D297353CC}">
              <c16:uniqueId val="{00000000-8C65-4EEB-B7B4-B1EB50D98D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251</c:v>
                </c:pt>
                <c:pt idx="1">
                  <c:v>270</c:v>
                </c:pt>
                <c:pt idx="2">
                  <c:v>284</c:v>
                </c:pt>
              </c:numCache>
            </c:numRef>
          </c:val>
          <c:extLst>
            <c:ext xmlns:c16="http://schemas.microsoft.com/office/drawing/2014/chart" uri="{C3380CC4-5D6E-409C-BE32-E72D297353CC}">
              <c16:uniqueId val="{00000001-8C65-4EEB-B7B4-B1EB50D98D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1619</c:v>
                </c:pt>
                <c:pt idx="1">
                  <c:v>1749</c:v>
                </c:pt>
                <c:pt idx="2">
                  <c:v>1883</c:v>
                </c:pt>
              </c:numCache>
            </c:numRef>
          </c:val>
          <c:extLst>
            <c:ext xmlns:c16="http://schemas.microsoft.com/office/drawing/2014/chart" uri="{C3380CC4-5D6E-409C-BE32-E72D297353CC}">
              <c16:uniqueId val="{00000002-8C65-4EEB-B7B4-B1EB50D98D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年度決算における実質公債費比率は</a:t>
          </a:r>
          <a:r>
            <a:rPr kumimoji="1" lang="en-US" altLang="ja-JP" sz="1100">
              <a:latin typeface="ＭＳ ゴシック" pitchFamily="49" charset="-128"/>
              <a:ea typeface="ＭＳ ゴシック" pitchFamily="49" charset="-128"/>
            </a:rPr>
            <a:t>9.6</a:t>
          </a:r>
          <a:r>
            <a:rPr kumimoji="1" lang="ja-JP" altLang="en-US" sz="1100">
              <a:latin typeface="ＭＳ ゴシック" pitchFamily="49" charset="-128"/>
              <a:ea typeface="ＭＳ ゴシック" pitchFamily="49" charset="-128"/>
            </a:rPr>
            <a:t>％となり、前年度より</a:t>
          </a:r>
          <a:r>
            <a:rPr kumimoji="1" lang="en-US" altLang="ja-JP" sz="1100">
              <a:latin typeface="ＭＳ ゴシック" pitchFamily="49" charset="-128"/>
              <a:ea typeface="ＭＳ ゴシック" pitchFamily="49" charset="-128"/>
            </a:rPr>
            <a:t>0.3</a:t>
          </a:r>
          <a:r>
            <a:rPr kumimoji="1" lang="ja-JP" altLang="en-US" sz="1100">
              <a:latin typeface="ＭＳ ゴシック" pitchFamily="49" charset="-128"/>
              <a:ea typeface="ＭＳ ゴシック" pitchFamily="49" charset="-128"/>
            </a:rPr>
            <a:t>％増加となった。</a:t>
          </a:r>
        </a:p>
        <a:p>
          <a:r>
            <a:rPr kumimoji="1" lang="ja-JP" altLang="en-US" sz="1100">
              <a:latin typeface="ＭＳ ゴシック" pitchFamily="49" charset="-128"/>
              <a:ea typeface="ＭＳ ゴシック" pitchFamily="49" charset="-128"/>
            </a:rPr>
            <a:t>　分子の主要素である元利償還金は、町債の新規発行抑制や繰上償還などの公債費対策により、年々減少していたものの、令和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年度においては、新規発行額が増加したため増加している。また、算入公債費等も緩やかに減少しているが、分子全体としての公債費負担は年々着実に軽減されている。</a:t>
          </a:r>
        </a:p>
        <a:p>
          <a:r>
            <a:rPr kumimoji="1" lang="ja-JP" altLang="en-US" sz="1100">
              <a:latin typeface="ＭＳ ゴシック" pitchFamily="49" charset="-128"/>
              <a:ea typeface="ＭＳ ゴシック" pitchFamily="49" charset="-128"/>
            </a:rPr>
            <a:t>　公営企業債の元利償還金に対する繰入金は、水道事業会計の建設事業が予定されていることから、今後増加することが見込まれる。</a:t>
          </a:r>
        </a:p>
        <a:p>
          <a:r>
            <a:rPr kumimoji="1" lang="ja-JP" altLang="en-US" sz="1100">
              <a:latin typeface="ＭＳ ゴシック" pitchFamily="49" charset="-128"/>
              <a:ea typeface="ＭＳ ゴシック" pitchFamily="49" charset="-128"/>
            </a:rPr>
            <a:t>　組合等の元利償還金に対する負担金等は、当面の間は微減で推移していくが、清掃施設の大規模改修を行ったことにより大幅に増加する見込みである。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年度決算における将来負担比率は</a:t>
          </a:r>
          <a:r>
            <a:rPr kumimoji="1" lang="en-US" altLang="ja-JP" sz="1100">
              <a:latin typeface="ＭＳ ゴシック" pitchFamily="49" charset="-128"/>
              <a:ea typeface="ＭＳ ゴシック" pitchFamily="49" charset="-128"/>
            </a:rPr>
            <a:t>30.3</a:t>
          </a:r>
          <a:r>
            <a:rPr kumimoji="1" lang="ja-JP" altLang="en-US" sz="1100">
              <a:latin typeface="ＭＳ ゴシック" pitchFamily="49" charset="-128"/>
              <a:ea typeface="ＭＳ ゴシック" pitchFamily="49" charset="-128"/>
            </a:rPr>
            <a:t>％となり、算定分母である標準財政規模の減及び分子の充当可能基金の増が主な要因となり、令和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年度と比較して</a:t>
          </a:r>
          <a:r>
            <a:rPr kumimoji="1" lang="en-US" altLang="ja-JP" sz="1100">
              <a:latin typeface="ＭＳ ゴシック" pitchFamily="49" charset="-128"/>
              <a:ea typeface="ＭＳ ゴシック" pitchFamily="49" charset="-128"/>
            </a:rPr>
            <a:t>5.5</a:t>
          </a:r>
          <a:r>
            <a:rPr kumimoji="1" lang="ja-JP" altLang="en-US" sz="1100">
              <a:latin typeface="ＭＳ ゴシック" pitchFamily="49" charset="-128"/>
              <a:ea typeface="ＭＳ ゴシック" pitchFamily="49" charset="-128"/>
            </a:rPr>
            <a:t>％増加している。</a:t>
          </a:r>
        </a:p>
        <a:p>
          <a:r>
            <a:rPr kumimoji="1" lang="ja-JP" altLang="en-US" sz="1100">
              <a:latin typeface="ＭＳ ゴシック" pitchFamily="49" charset="-128"/>
              <a:ea typeface="ＭＳ ゴシック" pitchFamily="49" charset="-128"/>
            </a:rPr>
            <a:t>　分子の主要素である一般会計等の地方債現在高は、令和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年度及び令和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年度に発生した大雨災害による災害復旧一般廃棄物氏処理施設の整備等により</a:t>
          </a:r>
          <a:r>
            <a:rPr kumimoji="1" lang="en-US" altLang="ja-JP" sz="1100">
              <a:latin typeface="ＭＳ ゴシック" pitchFamily="49" charset="-128"/>
              <a:ea typeface="ＭＳ ゴシック" pitchFamily="49" charset="-128"/>
            </a:rPr>
            <a:t>344</a:t>
          </a:r>
          <a:r>
            <a:rPr kumimoji="1" lang="ja-JP" altLang="en-US" sz="1100">
              <a:latin typeface="ＭＳ ゴシック" pitchFamily="49" charset="-128"/>
              <a:ea typeface="ＭＳ ゴシック" pitchFamily="49" charset="-128"/>
            </a:rPr>
            <a:t>百万円の増となり、公営企業債等繰入見込額は水道事業会計分の減などで</a:t>
          </a:r>
          <a:r>
            <a:rPr kumimoji="1" lang="en-US" altLang="ja-JP" sz="1100">
              <a:latin typeface="ＭＳ ゴシック" pitchFamily="49" charset="-128"/>
              <a:ea typeface="ＭＳ ゴシック" pitchFamily="49" charset="-128"/>
            </a:rPr>
            <a:t>138</a:t>
          </a:r>
          <a:r>
            <a:rPr kumimoji="1" lang="ja-JP" altLang="en-US" sz="1100">
              <a:latin typeface="ＭＳ ゴシック" pitchFamily="49" charset="-128"/>
              <a:ea typeface="ＭＳ ゴシック" pitchFamily="49" charset="-128"/>
            </a:rPr>
            <a:t>百万円の減となっている。</a:t>
          </a:r>
        </a:p>
        <a:p>
          <a:r>
            <a:rPr kumimoji="1" lang="ja-JP" altLang="en-US" sz="1100">
              <a:latin typeface="ＭＳ ゴシック" pitchFamily="49" charset="-128"/>
              <a:ea typeface="ＭＳ ゴシック" pitchFamily="49" charset="-128"/>
            </a:rPr>
            <a:t>　また充当可能財源の主要素である基準財政需要額算入見込額が</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百万円増加したものの、分子全体では</a:t>
          </a:r>
          <a:r>
            <a:rPr kumimoji="1" lang="en-US" altLang="ja-JP" sz="1100">
              <a:latin typeface="ＭＳ ゴシック" pitchFamily="49" charset="-128"/>
              <a:ea typeface="ＭＳ ゴシック" pitchFamily="49" charset="-128"/>
            </a:rPr>
            <a:t>244</a:t>
          </a:r>
          <a:r>
            <a:rPr kumimoji="1" lang="ja-JP" altLang="en-US" sz="1100">
              <a:latin typeface="ＭＳ ゴシック" pitchFamily="49" charset="-128"/>
              <a:ea typeface="ＭＳ ゴシック" pitchFamily="49" charset="-128"/>
            </a:rPr>
            <a:t>百万円の増となっている。</a:t>
          </a:r>
        </a:p>
        <a:p>
          <a:r>
            <a:rPr kumimoji="1" lang="ja-JP" altLang="en-US" sz="1100">
              <a:latin typeface="ＭＳ ゴシック" pitchFamily="49" charset="-128"/>
              <a:ea typeface="ＭＳ ゴシック" pitchFamily="49" charset="-128"/>
            </a:rPr>
            <a:t>　その他の将来負担見込みについては、公共施設等解体事業、水道及び下水道施設の整備などを予定しており、事業実施後は将来負担の増が見込まれている。</a:t>
          </a:r>
        </a:p>
        <a:p>
          <a:r>
            <a:rPr kumimoji="1" lang="ja-JP" altLang="en-US" sz="1100">
              <a:latin typeface="ＭＳ ゴシック" pitchFamily="49" charset="-128"/>
              <a:ea typeface="ＭＳ ゴシック" pitchFamily="49" charset="-128"/>
            </a:rPr>
            <a:t>　充当可能財源である充当可能基金については</a:t>
          </a:r>
          <a:r>
            <a:rPr kumimoji="1" lang="en-US" altLang="ja-JP" sz="1100">
              <a:latin typeface="ＭＳ ゴシック" pitchFamily="49" charset="-128"/>
              <a:ea typeface="ＭＳ ゴシック" pitchFamily="49" charset="-128"/>
            </a:rPr>
            <a:t>178</a:t>
          </a:r>
          <a:r>
            <a:rPr kumimoji="1" lang="ja-JP" altLang="en-US" sz="1100">
              <a:latin typeface="ＭＳ ゴシック" pitchFamily="49" charset="-128"/>
              <a:ea typeface="ＭＳ ゴシック" pitchFamily="49" charset="-128"/>
            </a:rPr>
            <a:t>百万円の増となったが、今後も基金残高を安定的に確保していくことが重要である。</a:t>
          </a:r>
        </a:p>
        <a:p>
          <a:r>
            <a:rPr kumimoji="1" lang="ja-JP" altLang="en-US" sz="1100">
              <a:latin typeface="ＭＳ ゴシック" pitchFamily="49" charset="-128"/>
              <a:ea typeface="ＭＳ ゴシック" pitchFamily="49" charset="-128"/>
            </a:rPr>
            <a:t>　今後においても将来負担を軽減するため、起債の着実な償還と併せて、行財政改革を推進し、健全な財政運営を行っていく。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青森県深浦町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百万円の積立てや公共施設等総合管理基金に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百万円の積立てを行った。一方で、財政調整基金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百万円の取崩しや地域医療対策基金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百万円の取崩し等も実施したが、基金全体としては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・財政調整基金については、積極的な歳出改革による取崩しの抑制を行うことが必要である。また、将来的には、災害等の備えとして、一定規模以上の基金残高を維持できるよう努めることとしている。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・公共施設等総合管理基金：公共施設等を総合的に管理するために要する経費（整備、維持補修、解体処分等）の財源に充てる。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・合併振興基金：合併に伴う地域の進行及び住民の一体感醸成を推進する事業の財源に充てる。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・公共施設等総合管理基金：施設の老朽化に伴う整備に係る将来的な財政需要を見込んだ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・合併振興基金：基金利子の積立てを除き、増減なし。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・公共施設等総合管理基金：公共施設の維持補修費等の内容に応じて適宜取崩しを行っていく。また、決算状況を踏まえ、必要に応じて積立てを行う予定である。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・合併振興基金：合併振興事業の財源として、適宜取崩しを行っていく予定である。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百万円を取り崩したことによる差引きの増。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年度の町村合併以降は、決算状況を踏まえ、災害や合併算定替の適用期限終了への備えとして、可能な範囲で財政調整基金の積立てを行ってきたが、平成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年度以降は、普通交付税額の減少を主な要因とした取り崩しを何度か実施している。令和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年度は災害対応のため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百万円の取崩を行い今後も取崩を行う可能性がある。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・普通交付税再算定に係る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年度決算における実質公債費比率は早期健全化基準を下回る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％となっているが、経常収支比率においては、公債費分が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％と増加し、類似団体を上回っている。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決算状況を踏まえ、必要に応じて、積立てを行う予定である。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
6,775
488.91
9,058,243
8,777,955
161,555
4,664,359
7,893,792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人口減少や住民の高齢化、産業基盤が脆弱であることなどが要因となり、町税収は長らく低い水準で停滞し、類似団体と比較して極めて低い財政力となっている。</a:t>
          </a:r>
        </a:p>
        <a:p>
          <a:r>
            <a:rPr kumimoji="1" lang="ja-JP" altLang="en-US" sz="1300">
              <a:latin typeface="ＭＳ Ｐゴシック" panose="020B0600070205080204" pitchFamily="50" charset="-128"/>
              <a:ea typeface="ＭＳ Ｐゴシック" panose="020B0600070205080204" pitchFamily="50" charset="-128"/>
            </a:rPr>
            <a:t>　６次産業の創出を柱に町内産業の活性化を図るとともに、税の徴収率向上にも努め、長期的・計画的な財政基盤の強化に取り組む。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96157</xdr:rowOff>
    </xdr:from>
    <xdr:to>
      <xdr:col>23</xdr:col>
      <xdr:colOff>133350</xdr:colOff>
      <xdr:row>44</xdr:row>
      <xdr:rowOff>107648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6399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107648</xdr:rowOff>
    </xdr:from>
    <xdr:to>
      <xdr:col>19</xdr:col>
      <xdr:colOff>133350</xdr:colOff>
      <xdr:row>44</xdr:row>
      <xdr:rowOff>107648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107648</xdr:rowOff>
    </xdr:from>
    <xdr:to>
      <xdr:col>15</xdr:col>
      <xdr:colOff>82550</xdr:colOff>
      <xdr:row>44</xdr:row>
      <xdr:rowOff>107648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107648</xdr:rowOff>
    </xdr:from>
    <xdr:to>
      <xdr:col>11</xdr:col>
      <xdr:colOff>31750</xdr:colOff>
      <xdr:row>44</xdr:row>
      <xdr:rowOff>107648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514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45357</xdr:rowOff>
    </xdr:from>
    <xdr:to>
      <xdr:col>23</xdr:col>
      <xdr:colOff>184150</xdr:colOff>
      <xdr:row>44</xdr:row>
      <xdr:rowOff>146957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112684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56848</xdr:rowOff>
    </xdr:from>
    <xdr:to>
      <xdr:col>19</xdr:col>
      <xdr:colOff>184150</xdr:colOff>
      <xdr:row>44</xdr:row>
      <xdr:rowOff>158448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143225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8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56848</xdr:rowOff>
    </xdr:from>
    <xdr:to>
      <xdr:col>15</xdr:col>
      <xdr:colOff>133350</xdr:colOff>
      <xdr:row>44</xdr:row>
      <xdr:rowOff>158448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143225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56848</xdr:rowOff>
    </xdr:from>
    <xdr:to>
      <xdr:col>11</xdr:col>
      <xdr:colOff>82550</xdr:colOff>
      <xdr:row>44</xdr:row>
      <xdr:rowOff>158448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143225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56848</xdr:rowOff>
    </xdr:from>
    <xdr:to>
      <xdr:col>7</xdr:col>
      <xdr:colOff>31750</xdr:colOff>
      <xdr:row>44</xdr:row>
      <xdr:rowOff>158448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143225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年度については大型風力発電に係る固定資産税や普通交付税が増加したものの、人件費や物価高騰による物件費の増により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ポイント悪化した。今後も経常一般財源の大部分を占める普通交付税の額が減少し、年々比率が悪化していくと予見されており、急激な税収等の増も見込めないため、経常経費の削減が当面の課題となる。</a:t>
          </a:r>
        </a:p>
        <a:p>
          <a:r>
            <a:rPr kumimoji="1" lang="ja-JP" altLang="en-US" sz="1100">
              <a:latin typeface="ＭＳ Ｐゴシック" panose="020B0600070205080204" pitchFamily="50" charset="-128"/>
              <a:ea typeface="ＭＳ Ｐゴシック" panose="020B0600070205080204" pitchFamily="50" charset="-128"/>
            </a:rPr>
            <a:t>　主な取り組みとしては、人件費、物件費、補助費等の歳出削減に引き続き取り組むことに加え、真に必要な建設事業を峻別して実施するなど、公債費負担の抑制に向けた取り組みを行い、経常収支比率の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56134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2316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123461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150368</xdr:rowOff>
    </xdr:from>
    <xdr:to>
      <xdr:col>19</xdr:col>
      <xdr:colOff>133350</xdr:colOff>
      <xdr:row>64</xdr:row>
      <xdr:rowOff>169672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2316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64</xdr:row>
      <xdr:rowOff>169672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7490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66</xdr:row>
      <xdr:rowOff>43942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7490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5334</xdr:rowOff>
    </xdr:from>
    <xdr:to>
      <xdr:col>23</xdr:col>
      <xdr:colOff>184150</xdr:colOff>
      <xdr:row>65</xdr:row>
      <xdr:rowOff>106934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148861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2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118872</xdr:rowOff>
    </xdr:from>
    <xdr:to>
      <xdr:col>15</xdr:col>
      <xdr:colOff>133350</xdr:colOff>
      <xdr:row>65</xdr:row>
      <xdr:rowOff>49022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164592</xdr:rowOff>
    </xdr:from>
    <xdr:to>
      <xdr:col>7</xdr:col>
      <xdr:colOff>31750</xdr:colOff>
      <xdr:row>66</xdr:row>
      <xdr:rowOff>94742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0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79519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95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[352,538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定員適正化計画に基づく職員数の削減や、物件費などの事務的経費の節減等により、類似団体平均を下回っている。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今後も定員適正化を積極的に進めるとともに、行政改革大綱等に基づく物件費・維持補修費の経費削減に努める。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114805</xdr:rowOff>
    </xdr:from>
    <xdr:to>
      <xdr:col>23</xdr:col>
      <xdr:colOff>133350</xdr:colOff>
      <xdr:row>83</xdr:row>
      <xdr:rowOff>18824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173705"/>
          <a:ext cx="838200" cy="7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89440</xdr:rowOff>
    </xdr:from>
    <xdr:to>
      <xdr:col>19</xdr:col>
      <xdr:colOff>133350</xdr:colOff>
      <xdr:row>82</xdr:row>
      <xdr:rowOff>114805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48340"/>
          <a:ext cx="889000" cy="2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51853</xdr:rowOff>
    </xdr:from>
    <xdr:to>
      <xdr:col>15</xdr:col>
      <xdr:colOff>82550</xdr:colOff>
      <xdr:row>82</xdr:row>
      <xdr:rowOff>89440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10753"/>
          <a:ext cx="889000" cy="3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23450</xdr:rowOff>
    </xdr:from>
    <xdr:to>
      <xdr:col>11</xdr:col>
      <xdr:colOff>31750</xdr:colOff>
      <xdr:row>82</xdr:row>
      <xdr:rowOff>51853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082350"/>
          <a:ext cx="889000" cy="2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139474</xdr:rowOff>
    </xdr:from>
    <xdr:to>
      <xdr:col>23</xdr:col>
      <xdr:colOff>184150</xdr:colOff>
      <xdr:row>83</xdr:row>
      <xdr:rowOff>69624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156001</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43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64005</xdr:rowOff>
    </xdr:from>
    <xdr:to>
      <xdr:col>19</xdr:col>
      <xdr:colOff>184150</xdr:colOff>
      <xdr:row>82</xdr:row>
      <xdr:rowOff>165605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2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4332</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89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38640</xdr:rowOff>
    </xdr:from>
    <xdr:to>
      <xdr:col>15</xdr:col>
      <xdr:colOff>133350</xdr:colOff>
      <xdr:row>82</xdr:row>
      <xdr:rowOff>140240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09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150417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6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1053</xdr:rowOff>
    </xdr:from>
    <xdr:to>
      <xdr:col>11</xdr:col>
      <xdr:colOff>82550</xdr:colOff>
      <xdr:row>82</xdr:row>
      <xdr:rowOff>102653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05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112830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2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144100</xdr:rowOff>
    </xdr:from>
    <xdr:to>
      <xdr:col>7</xdr:col>
      <xdr:colOff>31750</xdr:colOff>
      <xdr:row>82</xdr:row>
      <xdr:rowOff>74250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3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84427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0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従来からの給与体系により類似団体平均を下回るラスパイレス指数となっている。</a:t>
          </a:r>
        </a:p>
        <a:p>
          <a:r>
            <a:rPr kumimoji="1" lang="ja-JP" altLang="en-US" sz="1300">
              <a:latin typeface="ＭＳ Ｐゴシック" panose="020B0600070205080204" pitchFamily="50" charset="-128"/>
              <a:ea typeface="ＭＳ Ｐゴシック" panose="020B0600070205080204" pitchFamily="50" charset="-128"/>
            </a:rPr>
            <a:t>　今後は、人事評価による昇給や中級採用の導入による数値の上昇が見込まれているが、地方交付税の減少などの財政運営上の課題に対応できるよう、引き続き適切な定員管理を進め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15522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363700"/>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26105</xdr:rowOff>
    </xdr:from>
    <xdr:to>
      <xdr:col>77</xdr:col>
      <xdr:colOff>44450</xdr:colOff>
      <xdr:row>83</xdr:row>
      <xdr:rowOff>133350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2564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26105</xdr:rowOff>
    </xdr:from>
    <xdr:to>
      <xdr:col>72</xdr:col>
      <xdr:colOff>203200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25645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13705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42334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4039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136172</xdr:rowOff>
    </xdr:from>
    <xdr:to>
      <xdr:col>81</xdr:col>
      <xdr:colOff>95250</xdr:colOff>
      <xdr:row>84</xdr:row>
      <xdr:rowOff>66322</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3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152699</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2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146755</xdr:rowOff>
    </xdr:from>
    <xdr:to>
      <xdr:col>73</xdr:col>
      <xdr:colOff>44450</xdr:colOff>
      <xdr:row>83</xdr:row>
      <xdr:rowOff>76905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20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87082</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397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162984</xdr:rowOff>
    </xdr:from>
    <xdr:to>
      <xdr:col>68</xdr:col>
      <xdr:colOff>203200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103311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末の町村合併により一時的に職員数が増加したものの、深浦町定員適正化計画等に基づき、退職者不補充や採用者数の抑制といった職員数の削減策、事務事業の見直し、民間委託等の推進など、人件費の抑制を図る取組みを継続的に実施し、類似団体を下回る状況を維持している。</a:t>
          </a:r>
        </a:p>
        <a:p>
          <a:r>
            <a:rPr kumimoji="1" lang="ja-JP" altLang="en-US" sz="1100">
              <a:latin typeface="ＭＳ Ｐゴシック" panose="020B0600070205080204" pitchFamily="50" charset="-128"/>
              <a:ea typeface="ＭＳ Ｐゴシック" panose="020B0600070205080204" pitchFamily="50" charset="-128"/>
            </a:rPr>
            <a:t>　今後も行政サービスの低下につながらないよう必要最低限の職員数を確保しつつ、組織構造の改善や職員の資質向上・能力開発に資する取り組みを行い、効率的・効果的な執行体制の維持に努めていく。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165481</xdr:rowOff>
    </xdr:from>
    <xdr:to>
      <xdr:col>81</xdr:col>
      <xdr:colOff>44450</xdr:colOff>
      <xdr:row>60</xdr:row>
      <xdr:rowOff>60630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81031"/>
          <a:ext cx="8382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165481</xdr:rowOff>
    </xdr:from>
    <xdr:to>
      <xdr:col>77</xdr:col>
      <xdr:colOff>44450</xdr:colOff>
      <xdr:row>59</xdr:row>
      <xdr:rowOff>168859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290800" y="10281031"/>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164516</xdr:rowOff>
    </xdr:from>
    <xdr:to>
      <xdr:col>72</xdr:col>
      <xdr:colOff>203200</xdr:colOff>
      <xdr:row>59</xdr:row>
      <xdr:rowOff>168859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8006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142316</xdr:rowOff>
    </xdr:from>
    <xdr:to>
      <xdr:col>68</xdr:col>
      <xdr:colOff>152400</xdr:colOff>
      <xdr:row>59</xdr:row>
      <xdr:rowOff>164516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57866"/>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9830</xdr:rowOff>
    </xdr:from>
    <xdr:to>
      <xdr:col>81</xdr:col>
      <xdr:colOff>95250</xdr:colOff>
      <xdr:row>60</xdr:row>
      <xdr:rowOff>111430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26357</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4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114681</xdr:rowOff>
    </xdr:from>
    <xdr:to>
      <xdr:col>77</xdr:col>
      <xdr:colOff>95250</xdr:colOff>
      <xdr:row>60</xdr:row>
      <xdr:rowOff>44831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3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55008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99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118059</xdr:rowOff>
    </xdr:from>
    <xdr:to>
      <xdr:col>73</xdr:col>
      <xdr:colOff>44450</xdr:colOff>
      <xdr:row>60</xdr:row>
      <xdr:rowOff>48209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58386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0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113716</xdr:rowOff>
    </xdr:from>
    <xdr:to>
      <xdr:col>68</xdr:col>
      <xdr:colOff>203200</xdr:colOff>
      <xdr:row>60</xdr:row>
      <xdr:rowOff>43866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2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54043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98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91516</xdr:rowOff>
    </xdr:from>
    <xdr:to>
      <xdr:col>64</xdr:col>
      <xdr:colOff>152400</xdr:colOff>
      <xdr:row>60</xdr:row>
      <xdr:rowOff>21666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31843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7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実質公債費比率は早期健全化基準（</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％）や起債許可基準（</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％）を下回っているが、全国平均と比較すると高い公債費負担となっている。</a:t>
          </a:r>
        </a:p>
        <a:p>
          <a:r>
            <a:rPr kumimoji="1" lang="ja-JP" altLang="en-US" sz="1200">
              <a:latin typeface="ＭＳ Ｐゴシック" panose="020B0600070205080204" pitchFamily="50" charset="-128"/>
              <a:ea typeface="ＭＳ Ｐゴシック" panose="020B0600070205080204" pitchFamily="50" charset="-128"/>
            </a:rPr>
            <a:t>　主な要因は大規模事業に係る町債の発行が多額となっていることから、元利償還金が増加傾向にあることや公営企業、組合等の元利償還金も増加傾向にあり、公債費負担が増しているため高い数値となっている。</a:t>
          </a:r>
        </a:p>
        <a:p>
          <a:r>
            <a:rPr kumimoji="1" lang="ja-JP" altLang="en-US" sz="1200">
              <a:latin typeface="ＭＳ Ｐゴシック" panose="020B0600070205080204" pitchFamily="50" charset="-128"/>
              <a:ea typeface="ＭＳ Ｐゴシック" panose="020B0600070205080204" pitchFamily="50" charset="-128"/>
            </a:rPr>
            <a:t>　今後は多額の起債発行には慎重な検討を行い、交付税措置の有利な起債を優先するなど将来的な公債費負担の圧縮に努める。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157163</xdr:rowOff>
    </xdr:from>
    <xdr:to>
      <xdr:col>81</xdr:col>
      <xdr:colOff>44450</xdr:colOff>
      <xdr:row>41</xdr:row>
      <xdr:rowOff>15875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151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122890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09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157163</xdr:rowOff>
    </xdr:from>
    <xdr:to>
      <xdr:col>77</xdr:col>
      <xdr:colOff>44450</xdr:colOff>
      <xdr:row>40</xdr:row>
      <xdr:rowOff>157163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15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46690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3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157163</xdr:rowOff>
    </xdr:from>
    <xdr:to>
      <xdr:col>72</xdr:col>
      <xdr:colOff>203200</xdr:colOff>
      <xdr:row>41</xdr:row>
      <xdr:rowOff>5821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1516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26581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5821</xdr:rowOff>
    </xdr:from>
    <xdr:to>
      <xdr:col>68</xdr:col>
      <xdr:colOff>152400</xdr:colOff>
      <xdr:row>41</xdr:row>
      <xdr:rowOff>136525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3527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69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136525</xdr:rowOff>
    </xdr:from>
    <xdr:to>
      <xdr:col>81</xdr:col>
      <xdr:colOff>95250</xdr:colOff>
      <xdr:row>41</xdr:row>
      <xdr:rowOff>66675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108602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6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106363</xdr:rowOff>
    </xdr:from>
    <xdr:to>
      <xdr:col>77</xdr:col>
      <xdr:colOff>95250</xdr:colOff>
      <xdr:row>41</xdr:row>
      <xdr:rowOff>36513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106363</xdr:rowOff>
    </xdr:from>
    <xdr:to>
      <xdr:col>73</xdr:col>
      <xdr:colOff>44450</xdr:colOff>
      <xdr:row>41</xdr:row>
      <xdr:rowOff>36513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21290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5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126471</xdr:rowOff>
    </xdr:from>
    <xdr:to>
      <xdr:col>68</xdr:col>
      <xdr:colOff>203200</xdr:colOff>
      <xdr:row>41</xdr:row>
      <xdr:rowOff>56621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41398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0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将来負担比率は早期健全化基準（</a:t>
          </a:r>
          <a:r>
            <a:rPr kumimoji="1" lang="en-US" altLang="ja-JP" sz="1200">
              <a:latin typeface="ＭＳ Ｐゴシック" panose="020B0600070205080204" pitchFamily="50" charset="-128"/>
              <a:ea typeface="ＭＳ Ｐゴシック" panose="020B0600070205080204" pitchFamily="50" charset="-128"/>
            </a:rPr>
            <a:t>350</a:t>
          </a:r>
          <a:r>
            <a:rPr kumimoji="1" lang="ja-JP" altLang="en-US" sz="1200">
              <a:latin typeface="ＭＳ Ｐゴシック" panose="020B0600070205080204" pitchFamily="50" charset="-128"/>
              <a:ea typeface="ＭＳ Ｐゴシック" panose="020B0600070205080204" pitchFamily="50" charset="-128"/>
            </a:rPr>
            <a:t>％）を下回っているが、大規模事業に係る町債発行が多額となり前年度から</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ポイント悪化し類似団体内平均値及び全国平均と比較すると高い将来負担となっている。</a:t>
          </a:r>
        </a:p>
        <a:p>
          <a:r>
            <a:rPr kumimoji="1" lang="ja-JP" altLang="en-US" sz="1200">
              <a:latin typeface="ＭＳ Ｐゴシック" panose="020B0600070205080204" pitchFamily="50" charset="-128"/>
              <a:ea typeface="ＭＳ Ｐゴシック" panose="020B0600070205080204" pitchFamily="50" charset="-128"/>
            </a:rPr>
            <a:t>　主な要因は一般会計等の地方債残高が多額なことであり、プライマリーバランスが赤字となり、残高は上昇している。</a:t>
          </a:r>
        </a:p>
        <a:p>
          <a:r>
            <a:rPr kumimoji="1" lang="ja-JP" altLang="en-US" sz="1200">
              <a:latin typeface="ＭＳ Ｐゴシック" panose="020B0600070205080204" pitchFamily="50" charset="-128"/>
              <a:ea typeface="ＭＳ Ｐゴシック" panose="020B0600070205080204" pitchFamily="50" charset="-128"/>
            </a:rPr>
            <a:t>　改善に向けて、プライマリーバランスの黒字化と起債の発行を抑制していく必要がある。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26428</xdr:rowOff>
    </xdr:from>
    <xdr:to>
      <xdr:col>81</xdr:col>
      <xdr:colOff>44450</xdr:colOff>
      <xdr:row>15</xdr:row>
      <xdr:rowOff>89626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98178"/>
          <a:ext cx="8382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26428</xdr:rowOff>
    </xdr:from>
    <xdr:to>
      <xdr:col>77</xdr:col>
      <xdr:colOff>44450</xdr:colOff>
      <xdr:row>15</xdr:row>
      <xdr:rowOff>127544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98178"/>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75837</xdr:rowOff>
    </xdr:from>
    <xdr:to>
      <xdr:col>72</xdr:col>
      <xdr:colOff>203200</xdr:colOff>
      <xdr:row>15</xdr:row>
      <xdr:rowOff>127544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64758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75837</xdr:rowOff>
    </xdr:from>
    <xdr:to>
      <xdr:col>68</xdr:col>
      <xdr:colOff>152400</xdr:colOff>
      <xdr:row>16</xdr:row>
      <xdr:rowOff>103172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647587"/>
          <a:ext cx="889000" cy="19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38826</xdr:rowOff>
    </xdr:from>
    <xdr:to>
      <xdr:col>81</xdr:col>
      <xdr:colOff>95250</xdr:colOff>
      <xdr:row>15</xdr:row>
      <xdr:rowOff>140426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10903</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147078</xdr:rowOff>
    </xdr:from>
    <xdr:to>
      <xdr:col>77</xdr:col>
      <xdr:colOff>95250</xdr:colOff>
      <xdr:row>15</xdr:row>
      <xdr:rowOff>77228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62005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633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76744</xdr:rowOff>
    </xdr:from>
    <xdr:to>
      <xdr:col>73</xdr:col>
      <xdr:colOff>44450</xdr:colOff>
      <xdr:row>16</xdr:row>
      <xdr:rowOff>6894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6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163121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73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25037</xdr:rowOff>
    </xdr:from>
    <xdr:to>
      <xdr:col>68</xdr:col>
      <xdr:colOff>203200</xdr:colOff>
      <xdr:row>15</xdr:row>
      <xdr:rowOff>126637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111414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8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52372</xdr:rowOff>
    </xdr:from>
    <xdr:to>
      <xdr:col>64</xdr:col>
      <xdr:colOff>152400</xdr:colOff>
      <xdr:row>16</xdr:row>
      <xdr:rowOff>153972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7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138749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8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
6,775
488.91
9,058,243
8,777,955
161,555
4,664,359
7,893,792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定員適正化計画等に基づき職員数の削減を進めた結果、昨年の水準を維持し、類似団体平均を</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ポイント下回るなど低い水準を維持している。</a:t>
          </a:r>
        </a:p>
        <a:p>
          <a:r>
            <a:rPr kumimoji="1" lang="ja-JP" altLang="en-US" sz="1200">
              <a:latin typeface="ＭＳ Ｐゴシック" panose="020B0600070205080204" pitchFamily="50" charset="-128"/>
              <a:ea typeface="ＭＳ Ｐゴシック" panose="020B0600070205080204" pitchFamily="50" charset="-128"/>
            </a:rPr>
            <a:t>　今後も、固定経費として将来に渡り負担を伴う人件費の更なる削減に向けて、組織構造の改善や職員の資質向上・能力開発に資する取り組みを積極的に行うことにより、効率的・効果的な執行体制の強化に努めてしていく方針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9434</xdr:rowOff>
    </xdr:from>
    <xdr:to>
      <xdr:col>24</xdr:col>
      <xdr:colOff>25400</xdr:colOff>
      <xdr:row>34</xdr:row>
      <xdr:rowOff>61686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3873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xdr:rowOff>
    </xdr:from>
    <xdr:to>
      <xdr:col>19</xdr:col>
      <xdr:colOff>187325</xdr:colOff>
      <xdr:row>34</xdr:row>
      <xdr:rowOff>35560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387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35560</xdr:rowOff>
    </xdr:from>
    <xdr:to>
      <xdr:col>15</xdr:col>
      <xdr:colOff>98425</xdr:colOff>
      <xdr:row>34</xdr:row>
      <xdr:rowOff>35560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35560</xdr:rowOff>
    </xdr:from>
    <xdr:to>
      <xdr:col>11</xdr:col>
      <xdr:colOff>9525</xdr:colOff>
      <xdr:row>34</xdr:row>
      <xdr:rowOff>100874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6486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10886</xdr:rowOff>
    </xdr:from>
    <xdr:to>
      <xdr:col>24</xdr:col>
      <xdr:colOff>76200</xdr:colOff>
      <xdr:row>34</xdr:row>
      <xdr:rowOff>112486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27413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130084</xdr:rowOff>
    </xdr:from>
    <xdr:to>
      <xdr:col>20</xdr:col>
      <xdr:colOff>38100</xdr:colOff>
      <xdr:row>34</xdr:row>
      <xdr:rowOff>60234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8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70411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5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156210</xdr:rowOff>
    </xdr:from>
    <xdr:to>
      <xdr:col>15</xdr:col>
      <xdr:colOff>149225</xdr:colOff>
      <xdr:row>34</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156210</xdr:rowOff>
    </xdr:from>
    <xdr:to>
      <xdr:col>11</xdr:col>
      <xdr:colOff>60325</xdr:colOff>
      <xdr:row>34</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96537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50074</xdr:rowOff>
    </xdr:from>
    <xdr:to>
      <xdr:col>6</xdr:col>
      <xdr:colOff>171450</xdr:colOff>
      <xdr:row>34</xdr:row>
      <xdr:rowOff>151674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161851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物件費の抑制に努めているが、原油価格高騰による光熱水費や燃料費の高騰が影響し、令和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今後も、価格高騰や賃上げの影響が予想されることから事務的経費の削減や各種委託業務の職員対応などにより、事務事業の整理や組織の合理化を進め、より一層の物件費の削減に努める。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155575</xdr:rowOff>
    </xdr:from>
    <xdr:to>
      <xdr:col>82</xdr:col>
      <xdr:colOff>107950</xdr:colOff>
      <xdr:row>16</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273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155575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17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79375</xdr:rowOff>
    </xdr:from>
    <xdr:to>
      <xdr:col>73</xdr:col>
      <xdr:colOff>180975</xdr:colOff>
      <xdr:row>15</xdr:row>
      <xdr:rowOff>146050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6511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79375</xdr:rowOff>
    </xdr:from>
    <xdr:to>
      <xdr:col>69</xdr:col>
      <xdr:colOff>92075</xdr:colOff>
      <xdr:row>15</xdr:row>
      <xdr:rowOff>127000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65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35577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104775</xdr:rowOff>
    </xdr:from>
    <xdr:to>
      <xdr:col>78</xdr:col>
      <xdr:colOff>120650</xdr:colOff>
      <xdr:row>16</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45102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4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28575</xdr:rowOff>
    </xdr:from>
    <xdr:to>
      <xdr:col>69</xdr:col>
      <xdr:colOff>142875</xdr:colOff>
      <xdr:row>15</xdr:row>
      <xdr:rowOff>130175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140352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3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令和元年度から緩やかに減少し、類似団体平均を下回っている。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義務的性格の弱い町単独扶助費の見直しや各種手当の算定方法・資格審査等の適正化を行い、扶助費による財政圧迫の食い止めを図る必要がある。</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ポイント減少したものの、道路、観光施設に係る維持補修費や国保直診勘定特別会計等に対する繰出が要因となり、依然として類似団体より高い状況が続いている。</a:t>
          </a:r>
        </a:p>
        <a:p>
          <a:r>
            <a:rPr kumimoji="1" lang="ja-JP" altLang="en-US" sz="1200">
              <a:latin typeface="ＭＳ Ｐゴシック" panose="020B0600070205080204" pitchFamily="50" charset="-128"/>
              <a:ea typeface="ＭＳ Ｐゴシック" panose="020B0600070205080204" pitchFamily="50" charset="-128"/>
            </a:rPr>
            <a:t>　普通交付税等の一般財源が今後確実に減少していくことを踏まえ、公共施設マネジメントの推進や診療施設の人員適正化を行うなど、持続可能な歳出構造の確立に向けた取り組みを継続することで、経費削減を図っ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130810</xdr:rowOff>
    </xdr:from>
    <xdr:to>
      <xdr:col>82</xdr:col>
      <xdr:colOff>107950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102463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35560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299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168910</xdr:rowOff>
    </xdr:from>
    <xdr:to>
      <xdr:col>73</xdr:col>
      <xdr:colOff>180975</xdr:colOff>
      <xdr:row>60</xdr:row>
      <xdr:rowOff>35560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10284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81280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2844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80010</xdr:rowOff>
    </xdr:from>
    <xdr:to>
      <xdr:col>82</xdr:col>
      <xdr:colOff>158750</xdr:colOff>
      <xdr:row>60</xdr:row>
      <xdr:rowOff>10160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52087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118110</xdr:rowOff>
    </xdr:from>
    <xdr:to>
      <xdr:col>69</xdr:col>
      <xdr:colOff>142875</xdr:colOff>
      <xdr:row>60</xdr:row>
      <xdr:rowOff>48260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33037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30480</xdr:rowOff>
    </xdr:from>
    <xdr:to>
      <xdr:col>65</xdr:col>
      <xdr:colOff>53975</xdr:colOff>
      <xdr:row>60</xdr:row>
      <xdr:rowOff>132080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116857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ポイント増加しており、西海岸衛生処理組合や鰺ヶ沢地区消防事務組合などの一部事務組合に対する負担が大きいことが要因となり、類似団体平均を大きく上回る状況が続いている。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町単独補助金に係る見直し方針の策定や補助金評価シートの導入等を進めており、これらにより対象事業の必要性を十分検討し、同種事業の整理統合を行うなどしながら補助金の削減に今後も努めていく。</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64135</xdr:rowOff>
    </xdr:from>
    <xdr:to>
      <xdr:col>82</xdr:col>
      <xdr:colOff>107950</xdr:colOff>
      <xdr:row>38</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92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155575</xdr:rowOff>
    </xdr:from>
    <xdr:to>
      <xdr:col>78</xdr:col>
      <xdr:colOff>69850</xdr:colOff>
      <xdr:row>38</xdr:row>
      <xdr:rowOff>64135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992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155575</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992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69850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049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13335</xdr:rowOff>
    </xdr:from>
    <xdr:to>
      <xdr:col>78</xdr:col>
      <xdr:colOff>120650</xdr:colOff>
      <xdr:row>38</xdr:row>
      <xdr:rowOff>114935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99712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1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104775</xdr:rowOff>
    </xdr:from>
    <xdr:to>
      <xdr:col>74</xdr:col>
      <xdr:colOff>31750</xdr:colOff>
      <xdr:row>38</xdr:row>
      <xdr:rowOff>34925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19702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19050</xdr:rowOff>
    </xdr:from>
    <xdr:to>
      <xdr:col>65</xdr:col>
      <xdr:colOff>53975</xdr:colOff>
      <xdr:row>38</xdr:row>
      <xdr:rowOff>120650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105427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2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過去に実施した大型建設事業に伴う町債の元金償還が始まったことにより、公債費が増加しており、経常収支比率は前年度比で</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ポイント増加し類似団体と比較して</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ポイント高い状態となっている。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今後は、公債費対策を優先課題と位置付け、プライマリーバランスの黒字化するために建設事業を峻別して実施するなど、公債費負担の軽減に取り組んでいく。</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8889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1953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1953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27939</xdr:rowOff>
    </xdr:from>
    <xdr:to>
      <xdr:col>15</xdr:col>
      <xdr:colOff>98425</xdr:colOff>
      <xdr:row>77</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295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104157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27939</xdr:rowOff>
    </xdr:from>
    <xdr:to>
      <xdr:col>11</xdr:col>
      <xdr:colOff>9525</xdr:colOff>
      <xdr:row>77</xdr:row>
      <xdr:rowOff>92711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2295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163830</xdr:rowOff>
    </xdr:from>
    <xdr:to>
      <xdr:col>15</xdr:col>
      <xdr:colOff>149225</xdr:colOff>
      <xdr:row>77</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148589</xdr:rowOff>
    </xdr:from>
    <xdr:to>
      <xdr:col>11</xdr:col>
      <xdr:colOff>60325</xdr:colOff>
      <xdr:row>77</xdr:row>
      <xdr:rowOff>78739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63516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公債費以外の経常収支比率については、物件費や繰出金の増加が要因となり、類似団体と比較して比率が高く、人件費や補助費等の抑制等行っているものの、令和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公債費の縮減と併せて、公債費以外の経常経費についても削減や適性化のための対策を継続し、比率改善に努める。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43180</xdr:rowOff>
    </xdr:from>
    <xdr:to>
      <xdr:col>82</xdr:col>
      <xdr:colOff>107950</xdr:colOff>
      <xdr:row>78</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16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3819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142239</xdr:rowOff>
    </xdr:from>
    <xdr:to>
      <xdr:col>73</xdr:col>
      <xdr:colOff>180975</xdr:colOff>
      <xdr:row>78</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43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130811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4388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163830</xdr:rowOff>
    </xdr:from>
    <xdr:to>
      <xdr:col>78</xdr:col>
      <xdr:colOff>120650</xdr:colOff>
      <xdr:row>78</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5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129539</xdr:rowOff>
    </xdr:from>
    <xdr:to>
      <xdr:col>74</xdr:col>
      <xdr:colOff>31750</xdr:colOff>
      <xdr:row>78</xdr:row>
      <xdr:rowOff>59689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44466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91439</xdr:rowOff>
    </xdr:from>
    <xdr:to>
      <xdr:col>69</xdr:col>
      <xdr:colOff>142875</xdr:colOff>
      <xdr:row>78</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6366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80011</xdr:rowOff>
    </xdr:from>
    <xdr:to>
      <xdr:col>65</xdr:col>
      <xdr:colOff>53975</xdr:colOff>
      <xdr:row>79</xdr:row>
      <xdr:rowOff>10161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166388</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5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103114</xdr:rowOff>
    </xdr:from>
    <xdr:to>
      <xdr:col>29</xdr:col>
      <xdr:colOff>127000</xdr:colOff>
      <xdr:row>16</xdr:row>
      <xdr:rowOff>62158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22489"/>
          <a:ext cx="647700" cy="13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62158</xdr:rowOff>
    </xdr:from>
    <xdr:to>
      <xdr:col>26</xdr:col>
      <xdr:colOff>50800</xdr:colOff>
      <xdr:row>16</xdr:row>
      <xdr:rowOff>127364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52983"/>
          <a:ext cx="698500" cy="65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127364</xdr:rowOff>
    </xdr:from>
    <xdr:to>
      <xdr:col>22</xdr:col>
      <xdr:colOff>114300</xdr:colOff>
      <xdr:row>16</xdr:row>
      <xdr:rowOff>170035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18189"/>
          <a:ext cx="698500" cy="42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170035</xdr:rowOff>
    </xdr:from>
    <xdr:to>
      <xdr:col>18</xdr:col>
      <xdr:colOff>177800</xdr:colOff>
      <xdr:row>17</xdr:row>
      <xdr:rowOff>9269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60860"/>
          <a:ext cx="698500" cy="10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52314</xdr:rowOff>
    </xdr:from>
    <xdr:to>
      <xdr:col>29</xdr:col>
      <xdr:colOff>177800</xdr:colOff>
      <xdr:row>15</xdr:row>
      <xdr:rowOff>153914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71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68841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1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11358</xdr:rowOff>
    </xdr:from>
    <xdr:to>
      <xdr:col>26</xdr:col>
      <xdr:colOff>101600</xdr:colOff>
      <xdr:row>16</xdr:row>
      <xdr:rowOff>112958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02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123135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71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76564</xdr:rowOff>
    </xdr:from>
    <xdr:to>
      <xdr:col>22</xdr:col>
      <xdr:colOff>165100</xdr:colOff>
      <xdr:row>17</xdr:row>
      <xdr:rowOff>6714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67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3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119235</xdr:rowOff>
    </xdr:from>
    <xdr:to>
      <xdr:col>19</xdr:col>
      <xdr:colOff>38100</xdr:colOff>
      <xdr:row>17</xdr:row>
      <xdr:rowOff>49385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10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59562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7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129919</xdr:rowOff>
    </xdr:from>
    <xdr:to>
      <xdr:col>15</xdr:col>
      <xdr:colOff>101600</xdr:colOff>
      <xdr:row>17</xdr:row>
      <xdr:rowOff>60069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20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70246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8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297193</xdr:rowOff>
    </xdr:from>
    <xdr:to>
      <xdr:col>29</xdr:col>
      <xdr:colOff>127000</xdr:colOff>
      <xdr:row>35</xdr:row>
      <xdr:rowOff>320643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07543"/>
          <a:ext cx="647700" cy="23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320643</xdr:rowOff>
    </xdr:from>
    <xdr:to>
      <xdr:col>26</xdr:col>
      <xdr:colOff>50800</xdr:colOff>
      <xdr:row>36</xdr:row>
      <xdr:rowOff>31921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0993"/>
          <a:ext cx="698500" cy="5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31921</xdr:rowOff>
    </xdr:from>
    <xdr:to>
      <xdr:col>22</xdr:col>
      <xdr:colOff>114300</xdr:colOff>
      <xdr:row>36</xdr:row>
      <xdr:rowOff>141592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85171"/>
          <a:ext cx="698500" cy="109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119037</xdr:rowOff>
    </xdr:from>
    <xdr:to>
      <xdr:col>18</xdr:col>
      <xdr:colOff>177800</xdr:colOff>
      <xdr:row>36</xdr:row>
      <xdr:rowOff>141592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72287"/>
          <a:ext cx="698500" cy="22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246393</xdr:rowOff>
    </xdr:from>
    <xdr:to>
      <xdr:col>29</xdr:col>
      <xdr:colOff>177800</xdr:colOff>
      <xdr:row>36</xdr:row>
      <xdr:rowOff>5093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6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91470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269843</xdr:rowOff>
    </xdr:from>
    <xdr:to>
      <xdr:col>26</xdr:col>
      <xdr:colOff>101600</xdr:colOff>
      <xdr:row>36</xdr:row>
      <xdr:rowOff>28543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38720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49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324021</xdr:rowOff>
    </xdr:from>
    <xdr:to>
      <xdr:col>22</xdr:col>
      <xdr:colOff>165100</xdr:colOff>
      <xdr:row>36</xdr:row>
      <xdr:rowOff>82721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92898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90792</xdr:rowOff>
    </xdr:from>
    <xdr:to>
      <xdr:col>19</xdr:col>
      <xdr:colOff>38100</xdr:colOff>
      <xdr:row>37</xdr:row>
      <xdr:rowOff>20942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4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5719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68237</xdr:rowOff>
    </xdr:from>
    <xdr:to>
      <xdr:col>15</xdr:col>
      <xdr:colOff>101600</xdr:colOff>
      <xdr:row>36</xdr:row>
      <xdr:rowOff>169837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180014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90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
6,775
488.91
9,058,243
8,777,955
161,555
4,664,359
7,893,792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15378</xdr:rowOff>
    </xdr:from>
    <xdr:to>
      <xdr:col>24</xdr:col>
      <xdr:colOff>63500</xdr:colOff>
      <xdr:row>37</xdr:row>
      <xdr:rowOff>102520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59028"/>
          <a:ext cx="838200" cy="8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102520</xdr:rowOff>
    </xdr:from>
    <xdr:to>
      <xdr:col>19</xdr:col>
      <xdr:colOff>177800</xdr:colOff>
      <xdr:row>37</xdr:row>
      <xdr:rowOff>114677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46170"/>
          <a:ext cx="889000" cy="1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114677</xdr:rowOff>
    </xdr:from>
    <xdr:to>
      <xdr:col>15</xdr:col>
      <xdr:colOff>50800</xdr:colOff>
      <xdr:row>37</xdr:row>
      <xdr:rowOff>127164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58327"/>
          <a:ext cx="889000" cy="1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127164</xdr:rowOff>
    </xdr:from>
    <xdr:to>
      <xdr:col>10</xdr:col>
      <xdr:colOff>114300</xdr:colOff>
      <xdr:row>37</xdr:row>
      <xdr:rowOff>142219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70814"/>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136028</xdr:rowOff>
    </xdr:from>
    <xdr:to>
      <xdr:col>24</xdr:col>
      <xdr:colOff>114300</xdr:colOff>
      <xdr:row>37</xdr:row>
      <xdr:rowOff>66178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0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114455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8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51720</xdr:rowOff>
    </xdr:from>
    <xdr:to>
      <xdr:col>20</xdr:col>
      <xdr:colOff>38100</xdr:colOff>
      <xdr:row>37</xdr:row>
      <xdr:rowOff>153320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144448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488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63877</xdr:rowOff>
    </xdr:from>
    <xdr:to>
      <xdr:col>15</xdr:col>
      <xdr:colOff>101600</xdr:colOff>
      <xdr:row>37</xdr:row>
      <xdr:rowOff>165477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0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156604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76364</xdr:rowOff>
    </xdr:from>
    <xdr:to>
      <xdr:col>10</xdr:col>
      <xdr:colOff>165100</xdr:colOff>
      <xdr:row>38</xdr:row>
      <xdr:rowOff>6514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169091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12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91419</xdr:rowOff>
    </xdr:from>
    <xdr:to>
      <xdr:col>6</xdr:col>
      <xdr:colOff>38100</xdr:colOff>
      <xdr:row>38</xdr:row>
      <xdr:rowOff>21569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12696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2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164793</xdr:rowOff>
    </xdr:from>
    <xdr:to>
      <xdr:col>24</xdr:col>
      <xdr:colOff>63500</xdr:colOff>
      <xdr:row>58</xdr:row>
      <xdr:rowOff>19670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7443"/>
          <a:ext cx="8382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19670</xdr:rowOff>
    </xdr:from>
    <xdr:to>
      <xdr:col>19</xdr:col>
      <xdr:colOff>177800</xdr:colOff>
      <xdr:row>58</xdr:row>
      <xdr:rowOff>45353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3770"/>
          <a:ext cx="889000" cy="2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45353</xdr:rowOff>
    </xdr:from>
    <xdr:to>
      <xdr:col>15</xdr:col>
      <xdr:colOff>50800</xdr:colOff>
      <xdr:row>58</xdr:row>
      <xdr:rowOff>80485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89453"/>
          <a:ext cx="889000" cy="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80485</xdr:rowOff>
    </xdr:from>
    <xdr:to>
      <xdr:col>10</xdr:col>
      <xdr:colOff>114300</xdr:colOff>
      <xdr:row>58</xdr:row>
      <xdr:rowOff>86573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24585"/>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113993</xdr:rowOff>
    </xdr:from>
    <xdr:to>
      <xdr:col>24</xdr:col>
      <xdr:colOff>114300</xdr:colOff>
      <xdr:row>58</xdr:row>
      <xdr:rowOff>44143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92420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5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140320</xdr:rowOff>
    </xdr:from>
    <xdr:to>
      <xdr:col>20</xdr:col>
      <xdr:colOff>38100</xdr:colOff>
      <xdr:row>58</xdr:row>
      <xdr:rowOff>70470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61597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5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166003</xdr:rowOff>
    </xdr:from>
    <xdr:to>
      <xdr:col>15</xdr:col>
      <xdr:colOff>101600</xdr:colOff>
      <xdr:row>58</xdr:row>
      <xdr:rowOff>96153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3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87280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29685</xdr:rowOff>
    </xdr:from>
    <xdr:to>
      <xdr:col>10</xdr:col>
      <xdr:colOff>165100</xdr:colOff>
      <xdr:row>58</xdr:row>
      <xdr:rowOff>131285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7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122412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1006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35773</xdr:rowOff>
    </xdr:from>
    <xdr:to>
      <xdr:col>6</xdr:col>
      <xdr:colOff>38100</xdr:colOff>
      <xdr:row>58</xdr:row>
      <xdr:rowOff>137373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7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128500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7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53550</xdr:rowOff>
    </xdr:from>
    <xdr:to>
      <xdr:col>24</xdr:col>
      <xdr:colOff>63500</xdr:colOff>
      <xdr:row>77</xdr:row>
      <xdr:rowOff>4532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83750"/>
          <a:ext cx="838200" cy="12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136282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66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159114</xdr:rowOff>
    </xdr:from>
    <xdr:to>
      <xdr:col>19</xdr:col>
      <xdr:colOff>177800</xdr:colOff>
      <xdr:row>77</xdr:row>
      <xdr:rowOff>4532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89314"/>
          <a:ext cx="889000" cy="1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159114</xdr:rowOff>
    </xdr:from>
    <xdr:to>
      <xdr:col>15</xdr:col>
      <xdr:colOff>50800</xdr:colOff>
      <xdr:row>76</xdr:row>
      <xdr:rowOff>162168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89314"/>
          <a:ext cx="889000" cy="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162168</xdr:rowOff>
    </xdr:from>
    <xdr:to>
      <xdr:col>10</xdr:col>
      <xdr:colOff>114300</xdr:colOff>
      <xdr:row>77</xdr:row>
      <xdr:rowOff>52065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92368"/>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2750</xdr:rowOff>
    </xdr:from>
    <xdr:to>
      <xdr:col>24</xdr:col>
      <xdr:colOff>114300</xdr:colOff>
      <xdr:row>76</xdr:row>
      <xdr:rowOff>104350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3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25627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125182</xdr:rowOff>
    </xdr:from>
    <xdr:to>
      <xdr:col>20</xdr:col>
      <xdr:colOff>38100</xdr:colOff>
      <xdr:row>77</xdr:row>
      <xdr:rowOff>55332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71859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3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108314</xdr:rowOff>
    </xdr:from>
    <xdr:to>
      <xdr:col>15</xdr:col>
      <xdr:colOff>101600</xdr:colOff>
      <xdr:row>77</xdr:row>
      <xdr:rowOff>38464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54991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1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111368</xdr:rowOff>
    </xdr:from>
    <xdr:to>
      <xdr:col>10</xdr:col>
      <xdr:colOff>165100</xdr:colOff>
      <xdr:row>77</xdr:row>
      <xdr:rowOff>41518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58045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1265</xdr:rowOff>
    </xdr:from>
    <xdr:to>
      <xdr:col>6</xdr:col>
      <xdr:colOff>38100</xdr:colOff>
      <xdr:row>77</xdr:row>
      <xdr:rowOff>102865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119392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7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26343</xdr:rowOff>
    </xdr:from>
    <xdr:to>
      <xdr:col>24</xdr:col>
      <xdr:colOff>63500</xdr:colOff>
      <xdr:row>95</xdr:row>
      <xdr:rowOff>56252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314093"/>
          <a:ext cx="8382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26343</xdr:rowOff>
    </xdr:from>
    <xdr:to>
      <xdr:col>19</xdr:col>
      <xdr:colOff>177800</xdr:colOff>
      <xdr:row>95</xdr:row>
      <xdr:rowOff>167635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14093"/>
          <a:ext cx="889000" cy="14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55566</xdr:rowOff>
    </xdr:from>
    <xdr:to>
      <xdr:col>15</xdr:col>
      <xdr:colOff>50800</xdr:colOff>
      <xdr:row>95</xdr:row>
      <xdr:rowOff>167635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343316"/>
          <a:ext cx="889000" cy="1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55566</xdr:rowOff>
    </xdr:from>
    <xdr:to>
      <xdr:col>10</xdr:col>
      <xdr:colOff>114300</xdr:colOff>
      <xdr:row>96</xdr:row>
      <xdr:rowOff>141912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343316"/>
          <a:ext cx="889000" cy="25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5452</xdr:rowOff>
    </xdr:from>
    <xdr:to>
      <xdr:col>24</xdr:col>
      <xdr:colOff>114300</xdr:colOff>
      <xdr:row>95</xdr:row>
      <xdr:rowOff>107052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9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28329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4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146993</xdr:rowOff>
    </xdr:from>
    <xdr:to>
      <xdr:col>20</xdr:col>
      <xdr:colOff>38100</xdr:colOff>
      <xdr:row>95</xdr:row>
      <xdr:rowOff>77143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6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93670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3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116835</xdr:rowOff>
    </xdr:from>
    <xdr:to>
      <xdr:col>15</xdr:col>
      <xdr:colOff>101600</xdr:colOff>
      <xdr:row>96</xdr:row>
      <xdr:rowOff>46985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63512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7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4766</xdr:rowOff>
    </xdr:from>
    <xdr:to>
      <xdr:col>10</xdr:col>
      <xdr:colOff>165100</xdr:colOff>
      <xdr:row>95</xdr:row>
      <xdr:rowOff>106366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9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122893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06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91112</xdr:rowOff>
    </xdr:from>
    <xdr:to>
      <xdr:col>6</xdr:col>
      <xdr:colOff>38100</xdr:colOff>
      <xdr:row>97</xdr:row>
      <xdr:rowOff>21262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5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37789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32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2161</xdr:rowOff>
    </xdr:from>
    <xdr:to>
      <xdr:col>55</xdr:col>
      <xdr:colOff>0</xdr:colOff>
      <xdr:row>36</xdr:row>
      <xdr:rowOff>152905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174361"/>
          <a:ext cx="838200" cy="15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152905</xdr:rowOff>
    </xdr:from>
    <xdr:to>
      <xdr:col>50</xdr:col>
      <xdr:colOff>114300</xdr:colOff>
      <xdr:row>37</xdr:row>
      <xdr:rowOff>26629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325105"/>
          <a:ext cx="889000" cy="4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26629</xdr:rowOff>
    </xdr:from>
    <xdr:to>
      <xdr:col>45</xdr:col>
      <xdr:colOff>177800</xdr:colOff>
      <xdr:row>37</xdr:row>
      <xdr:rowOff>78898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70279"/>
          <a:ext cx="889000" cy="5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40425</xdr:rowOff>
    </xdr:from>
    <xdr:to>
      <xdr:col>41</xdr:col>
      <xdr:colOff>50800</xdr:colOff>
      <xdr:row>37</xdr:row>
      <xdr:rowOff>78898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12625"/>
          <a:ext cx="889000" cy="20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122811</xdr:rowOff>
    </xdr:from>
    <xdr:to>
      <xdr:col>55</xdr:col>
      <xdr:colOff>50800</xdr:colOff>
      <xdr:row>36</xdr:row>
      <xdr:rowOff>52961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145688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97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102105</xdr:rowOff>
    </xdr:from>
    <xdr:to>
      <xdr:col>50</xdr:col>
      <xdr:colOff>165100</xdr:colOff>
      <xdr:row>37</xdr:row>
      <xdr:rowOff>32255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48782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147279</xdr:rowOff>
    </xdr:from>
    <xdr:to>
      <xdr:col>46</xdr:col>
      <xdr:colOff>38100</xdr:colOff>
      <xdr:row>37</xdr:row>
      <xdr:rowOff>77429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1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68556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1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28098</xdr:rowOff>
    </xdr:from>
    <xdr:to>
      <xdr:col>41</xdr:col>
      <xdr:colOff>101600</xdr:colOff>
      <xdr:row>37</xdr:row>
      <xdr:rowOff>129698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120825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6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161075</xdr:rowOff>
    </xdr:from>
    <xdr:to>
      <xdr:col>36</xdr:col>
      <xdr:colOff>165100</xdr:colOff>
      <xdr:row>36</xdr:row>
      <xdr:rowOff>91225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82352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2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61406</xdr:rowOff>
    </xdr:from>
    <xdr:to>
      <xdr:col>55</xdr:col>
      <xdr:colOff>0</xdr:colOff>
      <xdr:row>59</xdr:row>
      <xdr:rowOff>18193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10005506"/>
          <a:ext cx="838200" cy="12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104825</xdr:rowOff>
    </xdr:from>
    <xdr:to>
      <xdr:col>50</xdr:col>
      <xdr:colOff>114300</xdr:colOff>
      <xdr:row>59</xdr:row>
      <xdr:rowOff>18193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48925"/>
          <a:ext cx="889000" cy="8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85535</xdr:rowOff>
    </xdr:from>
    <xdr:to>
      <xdr:col>45</xdr:col>
      <xdr:colOff>177800</xdr:colOff>
      <xdr:row>58</xdr:row>
      <xdr:rowOff>104825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10029635"/>
          <a:ext cx="889000" cy="1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54725</xdr:rowOff>
    </xdr:from>
    <xdr:to>
      <xdr:col>41</xdr:col>
      <xdr:colOff>50800</xdr:colOff>
      <xdr:row>58</xdr:row>
      <xdr:rowOff>85535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998825"/>
          <a:ext cx="889000" cy="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10606</xdr:rowOff>
    </xdr:from>
    <xdr:to>
      <xdr:col>55</xdr:col>
      <xdr:colOff>50800</xdr:colOff>
      <xdr:row>58</xdr:row>
      <xdr:rowOff>112206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160483</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138843</xdr:rowOff>
    </xdr:from>
    <xdr:to>
      <xdr:col>50</xdr:col>
      <xdr:colOff>165100</xdr:colOff>
      <xdr:row>59</xdr:row>
      <xdr:rowOff>68993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60120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1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54025</xdr:rowOff>
    </xdr:from>
    <xdr:to>
      <xdr:col>46</xdr:col>
      <xdr:colOff>38100</xdr:colOff>
      <xdr:row>58</xdr:row>
      <xdr:rowOff>155625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146752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34735</xdr:rowOff>
    </xdr:from>
    <xdr:to>
      <xdr:col>41</xdr:col>
      <xdr:colOff>101600</xdr:colOff>
      <xdr:row>58</xdr:row>
      <xdr:rowOff>136335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9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127462</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1007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3925</xdr:rowOff>
    </xdr:from>
    <xdr:to>
      <xdr:col>36</xdr:col>
      <xdr:colOff>165100</xdr:colOff>
      <xdr:row>58</xdr:row>
      <xdr:rowOff>105525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96652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1004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122016</xdr:rowOff>
    </xdr:from>
    <xdr:to>
      <xdr:col>55</xdr:col>
      <xdr:colOff>0</xdr:colOff>
      <xdr:row>78</xdr:row>
      <xdr:rowOff>134131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95116"/>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51681</xdr:rowOff>
    </xdr:from>
    <xdr:to>
      <xdr:col>50</xdr:col>
      <xdr:colOff>114300</xdr:colOff>
      <xdr:row>78</xdr:row>
      <xdr:rowOff>134131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424781"/>
          <a:ext cx="889000" cy="8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51681</xdr:rowOff>
    </xdr:from>
    <xdr:to>
      <xdr:col>45</xdr:col>
      <xdr:colOff>177800</xdr:colOff>
      <xdr:row>78</xdr:row>
      <xdr:rowOff>98538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24781"/>
          <a:ext cx="889000" cy="4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144687</xdr:rowOff>
    </xdr:from>
    <xdr:to>
      <xdr:col>41</xdr:col>
      <xdr:colOff>50800</xdr:colOff>
      <xdr:row>78</xdr:row>
      <xdr:rowOff>98538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74887"/>
          <a:ext cx="889000" cy="29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71216</xdr:rowOff>
    </xdr:from>
    <xdr:to>
      <xdr:col>55</xdr:col>
      <xdr:colOff>50800</xdr:colOff>
      <xdr:row>79</xdr:row>
      <xdr:rowOff>1366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157593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5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83331</xdr:rowOff>
    </xdr:from>
    <xdr:to>
      <xdr:col>50</xdr:col>
      <xdr:colOff>165100</xdr:colOff>
      <xdr:row>79</xdr:row>
      <xdr:rowOff>13481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5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4608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881</xdr:rowOff>
    </xdr:from>
    <xdr:to>
      <xdr:col>46</xdr:col>
      <xdr:colOff>38100</xdr:colOff>
      <xdr:row>78</xdr:row>
      <xdr:rowOff>102481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93608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6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47738</xdr:rowOff>
    </xdr:from>
    <xdr:to>
      <xdr:col>41</xdr:col>
      <xdr:colOff>101600</xdr:colOff>
      <xdr:row>78</xdr:row>
      <xdr:rowOff>149338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2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140465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1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93887</xdr:rowOff>
    </xdr:from>
    <xdr:to>
      <xdr:col>36</xdr:col>
      <xdr:colOff>165100</xdr:colOff>
      <xdr:row>77</xdr:row>
      <xdr:rowOff>24037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2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40565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8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24016</xdr:rowOff>
    </xdr:from>
    <xdr:to>
      <xdr:col>55</xdr:col>
      <xdr:colOff>0</xdr:colOff>
      <xdr:row>98</xdr:row>
      <xdr:rowOff>158741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26116"/>
          <a:ext cx="838200" cy="13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116669</xdr:rowOff>
    </xdr:from>
    <xdr:to>
      <xdr:col>50</xdr:col>
      <xdr:colOff>114300</xdr:colOff>
      <xdr:row>98</xdr:row>
      <xdr:rowOff>158741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918769"/>
          <a:ext cx="889000" cy="4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74475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70745</xdr:rowOff>
    </xdr:from>
    <xdr:to>
      <xdr:col>45</xdr:col>
      <xdr:colOff>177800</xdr:colOff>
      <xdr:row>98</xdr:row>
      <xdr:rowOff>116669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2845"/>
          <a:ext cx="889000" cy="4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70745</xdr:rowOff>
    </xdr:from>
    <xdr:to>
      <xdr:col>41</xdr:col>
      <xdr:colOff>50800</xdr:colOff>
      <xdr:row>98</xdr:row>
      <xdr:rowOff>131900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72845"/>
          <a:ext cx="889000" cy="6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144666</xdr:rowOff>
    </xdr:from>
    <xdr:to>
      <xdr:col>55</xdr:col>
      <xdr:colOff>50800</xdr:colOff>
      <xdr:row>98</xdr:row>
      <xdr:rowOff>74816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7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123093</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5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107941</xdr:rowOff>
    </xdr:from>
    <xdr:to>
      <xdr:col>50</xdr:col>
      <xdr:colOff>165100</xdr:colOff>
      <xdr:row>99</xdr:row>
      <xdr:rowOff>38091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9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29218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70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65869</xdr:rowOff>
    </xdr:from>
    <xdr:to>
      <xdr:col>46</xdr:col>
      <xdr:colOff>38100</xdr:colOff>
      <xdr:row>98</xdr:row>
      <xdr:rowOff>167469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6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158596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96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19945</xdr:rowOff>
    </xdr:from>
    <xdr:to>
      <xdr:col>41</xdr:col>
      <xdr:colOff>101600</xdr:colOff>
      <xdr:row>98</xdr:row>
      <xdr:rowOff>121545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112672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81100</xdr:rowOff>
    </xdr:from>
    <xdr:to>
      <xdr:col>36</xdr:col>
      <xdr:colOff>165100</xdr:colOff>
      <xdr:row>99</xdr:row>
      <xdr:rowOff>11250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2377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7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49175</xdr:rowOff>
    </xdr:from>
    <xdr:to>
      <xdr:col>85</xdr:col>
      <xdr:colOff>127000</xdr:colOff>
      <xdr:row>31</xdr:row>
      <xdr:rowOff>58797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5364125"/>
          <a:ext cx="8382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58797</xdr:rowOff>
    </xdr:from>
    <xdr:to>
      <xdr:col>81</xdr:col>
      <xdr:colOff>50800</xdr:colOff>
      <xdr:row>35</xdr:row>
      <xdr:rowOff>155778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5373747"/>
          <a:ext cx="889000" cy="7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155778</xdr:rowOff>
    </xdr:from>
    <xdr:to>
      <xdr:col>76</xdr:col>
      <xdr:colOff>114300</xdr:colOff>
      <xdr:row>39</xdr:row>
      <xdr:rowOff>97213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156528"/>
          <a:ext cx="889000" cy="6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96331</xdr:rowOff>
    </xdr:from>
    <xdr:to>
      <xdr:col>71</xdr:col>
      <xdr:colOff>177800</xdr:colOff>
      <xdr:row>39</xdr:row>
      <xdr:rowOff>97213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2881"/>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169825</xdr:rowOff>
    </xdr:from>
    <xdr:to>
      <xdr:col>85</xdr:col>
      <xdr:colOff>177800</xdr:colOff>
      <xdr:row>31</xdr:row>
      <xdr:rowOff>99975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531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122852</xdr:rowOff>
    </xdr:from>
    <xdr:ext cx="599010"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526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7997</xdr:rowOff>
    </xdr:from>
    <xdr:to>
      <xdr:col>81</xdr:col>
      <xdr:colOff>101600</xdr:colOff>
      <xdr:row>31</xdr:row>
      <xdr:rowOff>109597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53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126124</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181795" y="509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104978</xdr:rowOff>
    </xdr:from>
    <xdr:to>
      <xdr:col>76</xdr:col>
      <xdr:colOff>165100</xdr:colOff>
      <xdr:row>36</xdr:row>
      <xdr:rowOff>35128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1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51655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58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46413</xdr:rowOff>
    </xdr:from>
    <xdr:to>
      <xdr:col>72</xdr:col>
      <xdr:colOff>38100</xdr:colOff>
      <xdr:row>39</xdr:row>
      <xdr:rowOff>148013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139140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825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45531</xdr:rowOff>
    </xdr:from>
    <xdr:to>
      <xdr:col>67</xdr:col>
      <xdr:colOff>101600</xdr:colOff>
      <xdr:row>39</xdr:row>
      <xdr:rowOff>147131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138258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8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66022</xdr:rowOff>
    </xdr:from>
    <xdr:to>
      <xdr:col>85</xdr:col>
      <xdr:colOff>127000</xdr:colOff>
      <xdr:row>75</xdr:row>
      <xdr:rowOff>115578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24772"/>
          <a:ext cx="838200" cy="4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87904</xdr:rowOff>
    </xdr:from>
    <xdr:to>
      <xdr:col>81</xdr:col>
      <xdr:colOff>50800</xdr:colOff>
      <xdr:row>75</xdr:row>
      <xdr:rowOff>115578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46654"/>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87904</xdr:rowOff>
    </xdr:from>
    <xdr:to>
      <xdr:col>76</xdr:col>
      <xdr:colOff>114300</xdr:colOff>
      <xdr:row>75</xdr:row>
      <xdr:rowOff>109415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946654"/>
          <a:ext cx="889000" cy="2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100861</xdr:rowOff>
    </xdr:from>
    <xdr:to>
      <xdr:col>71</xdr:col>
      <xdr:colOff>177800</xdr:colOff>
      <xdr:row>75</xdr:row>
      <xdr:rowOff>109415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2959611"/>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15222</xdr:rowOff>
    </xdr:from>
    <xdr:to>
      <xdr:col>85</xdr:col>
      <xdr:colOff>177800</xdr:colOff>
      <xdr:row>75</xdr:row>
      <xdr:rowOff>116822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7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38099</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25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64778</xdr:rowOff>
    </xdr:from>
    <xdr:to>
      <xdr:col>81</xdr:col>
      <xdr:colOff>101600</xdr:colOff>
      <xdr:row>75</xdr:row>
      <xdr:rowOff>166377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923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157504</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301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37104</xdr:rowOff>
    </xdr:from>
    <xdr:to>
      <xdr:col>76</xdr:col>
      <xdr:colOff>165100</xdr:colOff>
      <xdr:row>75</xdr:row>
      <xdr:rowOff>138704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129830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58615</xdr:rowOff>
    </xdr:from>
    <xdr:to>
      <xdr:col>72</xdr:col>
      <xdr:colOff>38100</xdr:colOff>
      <xdr:row>75</xdr:row>
      <xdr:rowOff>160215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5292</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69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50061</xdr:rowOff>
    </xdr:from>
    <xdr:to>
      <xdr:col>67</xdr:col>
      <xdr:colOff>101600</xdr:colOff>
      <xdr:row>75</xdr:row>
      <xdr:rowOff>151661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0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168188</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8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107876</xdr:rowOff>
    </xdr:from>
    <xdr:to>
      <xdr:col>85</xdr:col>
      <xdr:colOff>127000</xdr:colOff>
      <xdr:row>98</xdr:row>
      <xdr:rowOff>108553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09976"/>
          <a:ext cx="838200" cy="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59454</xdr:rowOff>
    </xdr:from>
    <xdr:to>
      <xdr:col>81</xdr:col>
      <xdr:colOff>50800</xdr:colOff>
      <xdr:row>98</xdr:row>
      <xdr:rowOff>108553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61554"/>
          <a:ext cx="889000" cy="49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145647</xdr:rowOff>
    </xdr:from>
    <xdr:to>
      <xdr:col>76</xdr:col>
      <xdr:colOff>114300</xdr:colOff>
      <xdr:row>98</xdr:row>
      <xdr:rowOff>59454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76297"/>
          <a:ext cx="889000" cy="8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145647</xdr:rowOff>
    </xdr:from>
    <xdr:to>
      <xdr:col>71</xdr:col>
      <xdr:colOff>177800</xdr:colOff>
      <xdr:row>98</xdr:row>
      <xdr:rowOff>103059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776297"/>
          <a:ext cx="889000" cy="12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57076</xdr:rowOff>
    </xdr:from>
    <xdr:to>
      <xdr:col>85</xdr:col>
      <xdr:colOff>177800</xdr:colOff>
      <xdr:row>98</xdr:row>
      <xdr:rowOff>158676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143453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7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57753</xdr:rowOff>
    </xdr:from>
    <xdr:to>
      <xdr:col>81</xdr:col>
      <xdr:colOff>101600</xdr:colOff>
      <xdr:row>98</xdr:row>
      <xdr:rowOff>159353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150480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5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8654</xdr:rowOff>
    </xdr:from>
    <xdr:to>
      <xdr:col>76</xdr:col>
      <xdr:colOff>165100</xdr:colOff>
      <xdr:row>98</xdr:row>
      <xdr:rowOff>110254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1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101381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0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94847</xdr:rowOff>
    </xdr:from>
    <xdr:to>
      <xdr:col>72</xdr:col>
      <xdr:colOff>38100</xdr:colOff>
      <xdr:row>98</xdr:row>
      <xdr:rowOff>24997</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16124</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52259</xdr:rowOff>
    </xdr:from>
    <xdr:to>
      <xdr:col>67</xdr:col>
      <xdr:colOff>101600</xdr:colOff>
      <xdr:row>98</xdr:row>
      <xdr:rowOff>153859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5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144986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41897</xdr:rowOff>
    </xdr:from>
    <xdr:to>
      <xdr:col>116</xdr:col>
      <xdr:colOff>63500</xdr:colOff>
      <xdr:row>39</xdr:row>
      <xdr:rowOff>42773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728447"/>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91051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63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42735</xdr:rowOff>
    </xdr:from>
    <xdr:to>
      <xdr:col>111</xdr:col>
      <xdr:colOff>177800</xdr:colOff>
      <xdr:row>39</xdr:row>
      <xdr:rowOff>42773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29285"/>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108653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42202</xdr:rowOff>
    </xdr:from>
    <xdr:to>
      <xdr:col>107</xdr:col>
      <xdr:colOff>50800</xdr:colOff>
      <xdr:row>39</xdr:row>
      <xdr:rowOff>42735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28752"/>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140238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3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38164</xdr:rowOff>
    </xdr:from>
    <xdr:to>
      <xdr:col>102</xdr:col>
      <xdr:colOff>114300</xdr:colOff>
      <xdr:row>39</xdr:row>
      <xdr:rowOff>42202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24714"/>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94365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137875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162547</xdr:rowOff>
    </xdr:from>
    <xdr:to>
      <xdr:col>116</xdr:col>
      <xdr:colOff>114300</xdr:colOff>
      <xdr:row>39</xdr:row>
      <xdr:rowOff>92697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77474</xdr:rowOff>
    </xdr:from>
    <xdr:ext cx="313932"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2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163423</xdr:rowOff>
    </xdr:from>
    <xdr:to>
      <xdr:col>112</xdr:col>
      <xdr:colOff>38100</xdr:colOff>
      <xdr:row>39</xdr:row>
      <xdr:rowOff>93573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84700</xdr:rowOff>
    </xdr:from>
    <xdr:ext cx="313932"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66333" y="67712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163385</xdr:rowOff>
    </xdr:from>
    <xdr:to>
      <xdr:col>107</xdr:col>
      <xdr:colOff>101600</xdr:colOff>
      <xdr:row>39</xdr:row>
      <xdr:rowOff>93535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84662</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77333" y="67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162852</xdr:rowOff>
    </xdr:from>
    <xdr:to>
      <xdr:col>102</xdr:col>
      <xdr:colOff>165100</xdr:colOff>
      <xdr:row>39</xdr:row>
      <xdr:rowOff>93002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84129</xdr:rowOff>
    </xdr:from>
    <xdr:ext cx="313932"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88333" y="67706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7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80091</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66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78141</xdr:rowOff>
    </xdr:from>
    <xdr:to>
      <xdr:col>116</xdr:col>
      <xdr:colOff>63500</xdr:colOff>
      <xdr:row>59</xdr:row>
      <xdr:rowOff>86698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93691"/>
          <a:ext cx="838200" cy="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84477</xdr:rowOff>
    </xdr:from>
    <xdr:to>
      <xdr:col>111</xdr:col>
      <xdr:colOff>177800</xdr:colOff>
      <xdr:row>59</xdr:row>
      <xdr:rowOff>86698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00027"/>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82648</xdr:rowOff>
    </xdr:from>
    <xdr:to>
      <xdr:col>107</xdr:col>
      <xdr:colOff>50800</xdr:colOff>
      <xdr:row>59</xdr:row>
      <xdr:rowOff>84477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9819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80590</xdr:rowOff>
    </xdr:from>
    <xdr:to>
      <xdr:col>102</xdr:col>
      <xdr:colOff>114300</xdr:colOff>
      <xdr:row>59</xdr:row>
      <xdr:rowOff>82648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96140"/>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27341</xdr:rowOff>
    </xdr:from>
    <xdr:to>
      <xdr:col>116</xdr:col>
      <xdr:colOff>114300</xdr:colOff>
      <xdr:row>59</xdr:row>
      <xdr:rowOff>128941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113718</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57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35898</xdr:rowOff>
    </xdr:from>
    <xdr:to>
      <xdr:col>112</xdr:col>
      <xdr:colOff>38100</xdr:colOff>
      <xdr:row>59</xdr:row>
      <xdr:rowOff>137498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128625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2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33677</xdr:rowOff>
    </xdr:from>
    <xdr:to>
      <xdr:col>107</xdr:col>
      <xdr:colOff>101600</xdr:colOff>
      <xdr:row>59</xdr:row>
      <xdr:rowOff>135277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126404</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24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31848</xdr:rowOff>
    </xdr:from>
    <xdr:to>
      <xdr:col>102</xdr:col>
      <xdr:colOff>165100</xdr:colOff>
      <xdr:row>59</xdr:row>
      <xdr:rowOff>133448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124575</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240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29790</xdr:rowOff>
    </xdr:from>
    <xdr:to>
      <xdr:col>98</xdr:col>
      <xdr:colOff>38100</xdr:colOff>
      <xdr:row>59</xdr:row>
      <xdr:rowOff>131390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122517</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238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92901</xdr:rowOff>
    </xdr:from>
    <xdr:to>
      <xdr:col>116</xdr:col>
      <xdr:colOff>63500</xdr:colOff>
      <xdr:row>71</xdr:row>
      <xdr:rowOff>29655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094401"/>
          <a:ext cx="8382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92901</xdr:rowOff>
    </xdr:from>
    <xdr:to>
      <xdr:col>111</xdr:col>
      <xdr:colOff>177800</xdr:colOff>
      <xdr:row>71</xdr:row>
      <xdr:rowOff>21513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094401"/>
          <a:ext cx="889000" cy="10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21513</xdr:rowOff>
    </xdr:from>
    <xdr:to>
      <xdr:col>107</xdr:col>
      <xdr:colOff>50800</xdr:colOff>
      <xdr:row>71</xdr:row>
      <xdr:rowOff>100343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194463"/>
          <a:ext cx="889000" cy="7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59754</xdr:rowOff>
    </xdr:from>
    <xdr:to>
      <xdr:col>102</xdr:col>
      <xdr:colOff>114300</xdr:colOff>
      <xdr:row>71</xdr:row>
      <xdr:rowOff>100343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232704"/>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150305</xdr:rowOff>
    </xdr:from>
    <xdr:to>
      <xdr:col>116</xdr:col>
      <xdr:colOff>114300</xdr:colOff>
      <xdr:row>71</xdr:row>
      <xdr:rowOff>80455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15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81894</xdr:rowOff>
    </xdr:from>
    <xdr:ext cx="599010"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083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42101</xdr:rowOff>
    </xdr:from>
    <xdr:to>
      <xdr:col>112</xdr:col>
      <xdr:colOff>38100</xdr:colOff>
      <xdr:row>70</xdr:row>
      <xdr:rowOff>143701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04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160228</xdr:rowOff>
    </xdr:from>
    <xdr:ext cx="59901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23795" y="1181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142163</xdr:rowOff>
    </xdr:from>
    <xdr:to>
      <xdr:col>107</xdr:col>
      <xdr:colOff>101600</xdr:colOff>
      <xdr:row>71</xdr:row>
      <xdr:rowOff>72313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1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88840</xdr:rowOff>
    </xdr:from>
    <xdr:ext cx="59901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34795" y="11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49543</xdr:rowOff>
    </xdr:from>
    <xdr:to>
      <xdr:col>102</xdr:col>
      <xdr:colOff>165100</xdr:colOff>
      <xdr:row>71</xdr:row>
      <xdr:rowOff>151143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22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167670</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45795" y="1199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8954</xdr:rowOff>
    </xdr:from>
    <xdr:to>
      <xdr:col>98</xdr:col>
      <xdr:colOff>38100</xdr:colOff>
      <xdr:row>71</xdr:row>
      <xdr:rowOff>110554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18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127081</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56795" y="1195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ＭＳ Ｐゴシック" panose="020B0600070205080204" pitchFamily="50" charset="-128"/>
              <a:ea typeface="ＭＳ Ｐゴシック" panose="020B0600070205080204" pitchFamily="50" charset="-128"/>
            </a:rPr>
            <a:t>・令和</a:t>
          </a:r>
          <a:r>
            <a:rPr kumimoji="1" lang="en-US" altLang="ja-JP" sz="800">
              <a:latin typeface="ＭＳ Ｐゴシック" panose="020B0600070205080204" pitchFamily="50" charset="-128"/>
              <a:ea typeface="ＭＳ Ｐゴシック" panose="020B0600070205080204" pitchFamily="50" charset="-128"/>
            </a:rPr>
            <a:t>6</a:t>
          </a:r>
          <a:r>
            <a:rPr kumimoji="1" lang="ja-JP" altLang="en-US" sz="800">
              <a:latin typeface="ＭＳ Ｐゴシック" panose="020B0600070205080204" pitchFamily="50" charset="-128"/>
              <a:ea typeface="ＭＳ Ｐゴシック" panose="020B0600070205080204" pitchFamily="50" charset="-128"/>
            </a:rPr>
            <a:t>年度の歳出総額は </a:t>
          </a:r>
          <a:r>
            <a:rPr kumimoji="1" lang="en-US" altLang="ja-JP" sz="800">
              <a:latin typeface="ＭＳ Ｐゴシック" panose="020B0600070205080204" pitchFamily="50" charset="-128"/>
              <a:ea typeface="ＭＳ Ｐゴシック" panose="020B0600070205080204" pitchFamily="50" charset="-128"/>
            </a:rPr>
            <a:t>8,777,955</a:t>
          </a:r>
          <a:r>
            <a:rPr kumimoji="1" lang="ja-JP" altLang="en-US" sz="800">
              <a:latin typeface="ＭＳ Ｐゴシック" panose="020B0600070205080204" pitchFamily="50" charset="-128"/>
              <a:ea typeface="ＭＳ Ｐゴシック" panose="020B0600070205080204" pitchFamily="50" charset="-128"/>
            </a:rPr>
            <a:t>千円となっており、住民一人当たりのコストは </a:t>
          </a:r>
          <a:r>
            <a:rPr kumimoji="1" lang="en-US" altLang="ja-JP" sz="800">
              <a:latin typeface="ＭＳ Ｐゴシック" panose="020B0600070205080204" pitchFamily="50" charset="-128"/>
              <a:ea typeface="ＭＳ Ｐゴシック" panose="020B0600070205080204" pitchFamily="50" charset="-128"/>
            </a:rPr>
            <a:t>1,290,307</a:t>
          </a:r>
          <a:r>
            <a:rPr kumimoji="1" lang="ja-JP" altLang="en-US" sz="800">
              <a:latin typeface="ＭＳ Ｐゴシック" panose="020B0600070205080204" pitchFamily="50" charset="-128"/>
              <a:ea typeface="ＭＳ Ｐゴシック" panose="020B0600070205080204" pitchFamily="50" charset="-128"/>
            </a:rPr>
            <a:t>円となっている。</a:t>
          </a:r>
        </a:p>
        <a:p>
          <a:r>
            <a:rPr kumimoji="1" lang="ja-JP" altLang="en-US" sz="800">
              <a:latin typeface="ＭＳ Ｐゴシック" panose="020B0600070205080204" pitchFamily="50" charset="-128"/>
              <a:ea typeface="ＭＳ Ｐゴシック" panose="020B0600070205080204" pitchFamily="50" charset="-128"/>
            </a:rPr>
            <a:t>・構成項目別に見ると、維持補修費、扶助費、補助費等、災害復旧費、公債費、繰出金において、類似団体平均より高くなっている。</a:t>
          </a:r>
        </a:p>
        <a:p>
          <a:r>
            <a:rPr kumimoji="1" lang="ja-JP" altLang="en-US" sz="800">
              <a:latin typeface="ＭＳ Ｐゴシック" panose="020B0600070205080204" pitchFamily="50" charset="-128"/>
              <a:ea typeface="ＭＳ Ｐゴシック" panose="020B0600070205080204" pitchFamily="50" charset="-128"/>
            </a:rPr>
            <a:t>・維持補修費の住民一人当たりコストは </a:t>
          </a:r>
          <a:r>
            <a:rPr kumimoji="1" lang="en-US" altLang="ja-JP" sz="800">
              <a:latin typeface="ＭＳ Ｐゴシック" panose="020B0600070205080204" pitchFamily="50" charset="-128"/>
              <a:ea typeface="ＭＳ Ｐゴシック" panose="020B0600070205080204" pitchFamily="50" charset="-128"/>
            </a:rPr>
            <a:t>34,276</a:t>
          </a:r>
          <a:r>
            <a:rPr kumimoji="1" lang="ja-JP" altLang="en-US" sz="800">
              <a:latin typeface="ＭＳ Ｐゴシック" panose="020B0600070205080204" pitchFamily="50" charset="-128"/>
              <a:ea typeface="ＭＳ Ｐゴシック" panose="020B0600070205080204" pitchFamily="50" charset="-128"/>
            </a:rPr>
            <a:t>円（構成比 </a:t>
          </a:r>
          <a:r>
            <a:rPr kumimoji="1" lang="en-US" altLang="ja-JP" sz="800">
              <a:latin typeface="ＭＳ Ｐゴシック" panose="020B0600070205080204" pitchFamily="50" charset="-128"/>
              <a:ea typeface="ＭＳ Ｐゴシック" panose="020B0600070205080204" pitchFamily="50" charset="-128"/>
            </a:rPr>
            <a:t>2.7</a:t>
          </a:r>
          <a:r>
            <a:rPr kumimoji="1" lang="ja-JP" altLang="en-US" sz="800">
              <a:latin typeface="ＭＳ Ｐゴシック" panose="020B0600070205080204" pitchFamily="50" charset="-128"/>
              <a:ea typeface="ＭＳ Ｐゴシック" panose="020B0600070205080204" pitchFamily="50" charset="-128"/>
            </a:rPr>
            <a:t>％）となっており、道路補修費や町有施設の老朽化対応経費、除排雪経費が嵩んでいることなどが要因となり、類似団体と比較して </a:t>
          </a:r>
          <a:r>
            <a:rPr kumimoji="1" lang="en-US" altLang="ja-JP" sz="800">
              <a:latin typeface="ＭＳ Ｐゴシック" panose="020B0600070205080204" pitchFamily="50" charset="-128"/>
              <a:ea typeface="ＭＳ Ｐゴシック" panose="020B0600070205080204" pitchFamily="50" charset="-128"/>
            </a:rPr>
            <a:t>9,499</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38.3</a:t>
          </a:r>
          <a:r>
            <a:rPr kumimoji="1" lang="ja-JP" altLang="en-US" sz="800">
              <a:latin typeface="ＭＳ Ｐゴシック" panose="020B0600070205080204" pitchFamily="50" charset="-128"/>
              <a:ea typeface="ＭＳ Ｐゴシック" panose="020B0600070205080204" pitchFamily="50" charset="-128"/>
            </a:rPr>
            <a:t>％）高い状況となっている。今後は深浦町公共施設等総合管理計画に基づき、持続可能な公共施設の管理運営を行い、維持補修費の圧縮に努める。</a:t>
          </a:r>
        </a:p>
        <a:p>
          <a:r>
            <a:rPr kumimoji="1" lang="ja-JP" altLang="en-US" sz="800">
              <a:latin typeface="ＭＳ Ｐゴシック" panose="020B0600070205080204" pitchFamily="50" charset="-128"/>
              <a:ea typeface="ＭＳ Ｐゴシック" panose="020B0600070205080204" pitchFamily="50" charset="-128"/>
            </a:rPr>
            <a:t>・扶助費の住民一人当たりコストは </a:t>
          </a:r>
          <a:r>
            <a:rPr kumimoji="1" lang="en-US" altLang="ja-JP" sz="800">
              <a:latin typeface="ＭＳ Ｐゴシック" panose="020B0600070205080204" pitchFamily="50" charset="-128"/>
              <a:ea typeface="ＭＳ Ｐゴシック" panose="020B0600070205080204" pitchFamily="50" charset="-128"/>
            </a:rPr>
            <a:t>115,376</a:t>
          </a:r>
          <a:r>
            <a:rPr kumimoji="1" lang="ja-JP" altLang="en-US" sz="800">
              <a:latin typeface="ＭＳ Ｐゴシック" panose="020B0600070205080204" pitchFamily="50" charset="-128"/>
              <a:ea typeface="ＭＳ Ｐゴシック" panose="020B0600070205080204" pitchFamily="50" charset="-128"/>
            </a:rPr>
            <a:t>円（構成比 </a:t>
          </a:r>
          <a:r>
            <a:rPr kumimoji="1" lang="en-US" altLang="ja-JP" sz="800">
              <a:latin typeface="ＭＳ Ｐゴシック" panose="020B0600070205080204" pitchFamily="50" charset="-128"/>
              <a:ea typeface="ＭＳ Ｐゴシック" panose="020B0600070205080204" pitchFamily="50" charset="-128"/>
            </a:rPr>
            <a:t>8.9</a:t>
          </a:r>
          <a:r>
            <a:rPr kumimoji="1" lang="ja-JP" altLang="en-US" sz="800">
              <a:latin typeface="ＭＳ Ｐゴシック" panose="020B0600070205080204" pitchFamily="50" charset="-128"/>
              <a:ea typeface="ＭＳ Ｐゴシック" panose="020B0600070205080204" pitchFamily="50" charset="-128"/>
            </a:rPr>
            <a:t>％）となっており、物価高騰対策支援事業の影響で前年度との比較で</a:t>
          </a:r>
          <a:r>
            <a:rPr kumimoji="1" lang="en-US" altLang="ja-JP" sz="800">
              <a:latin typeface="ＭＳ Ｐゴシック" panose="020B0600070205080204" pitchFamily="50" charset="-128"/>
              <a:ea typeface="ＭＳ Ｐゴシック" panose="020B0600070205080204" pitchFamily="50" charset="-128"/>
            </a:rPr>
            <a:t>3,271</a:t>
          </a:r>
          <a:r>
            <a:rPr kumimoji="1" lang="ja-JP" altLang="en-US" sz="800">
              <a:latin typeface="ＭＳ Ｐゴシック" panose="020B0600070205080204" pitchFamily="50" charset="-128"/>
              <a:ea typeface="ＭＳ Ｐゴシック" panose="020B0600070205080204" pitchFamily="50" charset="-128"/>
            </a:rPr>
            <a:t>円減となった。保育・幼児教育に係る施設型給付費等が多額であることなどが要因となり、類似団体と比較して </a:t>
          </a:r>
          <a:r>
            <a:rPr kumimoji="1" lang="en-US" altLang="ja-JP" sz="800">
              <a:latin typeface="ＭＳ Ｐゴシック" panose="020B0600070205080204" pitchFamily="50" charset="-128"/>
              <a:ea typeface="ＭＳ Ｐゴシック" panose="020B0600070205080204" pitchFamily="50" charset="-128"/>
            </a:rPr>
            <a:t>6,373</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5.8</a:t>
          </a:r>
          <a:r>
            <a:rPr kumimoji="1" lang="ja-JP" altLang="en-US" sz="800">
              <a:latin typeface="ＭＳ Ｐゴシック" panose="020B0600070205080204" pitchFamily="50" charset="-128"/>
              <a:ea typeface="ＭＳ Ｐゴシック" panose="020B0600070205080204" pitchFamily="50" charset="-128"/>
            </a:rPr>
            <a:t>％）高い状況となっている。今後も政策的に人口減少対策に向けて子育て支援の充実を図っていくことから、児童福祉費を中心に扶助費が増加することが見込まれる。</a:t>
          </a:r>
        </a:p>
        <a:p>
          <a:r>
            <a:rPr kumimoji="1" lang="ja-JP" altLang="en-US" sz="800">
              <a:latin typeface="ＭＳ Ｐゴシック" panose="020B0600070205080204" pitchFamily="50" charset="-128"/>
              <a:ea typeface="ＭＳ Ｐゴシック" panose="020B0600070205080204" pitchFamily="50" charset="-128"/>
            </a:rPr>
            <a:t>・補助費等の住民一人当たりコストは </a:t>
          </a:r>
          <a:r>
            <a:rPr kumimoji="1" lang="en-US" altLang="ja-JP" sz="800">
              <a:latin typeface="ＭＳ Ｐゴシック" panose="020B0600070205080204" pitchFamily="50" charset="-128"/>
              <a:ea typeface="ＭＳ Ｐゴシック" panose="020B0600070205080204" pitchFamily="50" charset="-128"/>
            </a:rPr>
            <a:t>292,199</a:t>
          </a:r>
          <a:r>
            <a:rPr kumimoji="1" lang="ja-JP" altLang="en-US" sz="800">
              <a:latin typeface="ＭＳ Ｐゴシック" panose="020B0600070205080204" pitchFamily="50" charset="-128"/>
              <a:ea typeface="ＭＳ Ｐゴシック" panose="020B0600070205080204" pitchFamily="50" charset="-128"/>
            </a:rPr>
            <a:t>円（構成比 </a:t>
          </a:r>
          <a:r>
            <a:rPr kumimoji="1" lang="en-US" altLang="ja-JP" sz="800">
              <a:latin typeface="ＭＳ Ｐゴシック" panose="020B0600070205080204" pitchFamily="50" charset="-128"/>
              <a:ea typeface="ＭＳ Ｐゴシック" panose="020B0600070205080204" pitchFamily="50" charset="-128"/>
            </a:rPr>
            <a:t>22.6</a:t>
          </a:r>
          <a:r>
            <a:rPr kumimoji="1" lang="ja-JP" altLang="en-US" sz="800">
              <a:latin typeface="ＭＳ Ｐゴシック" panose="020B0600070205080204" pitchFamily="50" charset="-128"/>
              <a:ea typeface="ＭＳ Ｐゴシック" panose="020B0600070205080204" pitchFamily="50" charset="-128"/>
            </a:rPr>
            <a:t>％）となっており、一部事務組合負担金が要因となり、類似団体と比較して </a:t>
          </a:r>
          <a:r>
            <a:rPr kumimoji="1" lang="en-US" altLang="ja-JP" sz="800">
              <a:latin typeface="ＭＳ Ｐゴシック" panose="020B0600070205080204" pitchFamily="50" charset="-128"/>
              <a:ea typeface="ＭＳ Ｐゴシック" panose="020B0600070205080204" pitchFamily="50" charset="-128"/>
            </a:rPr>
            <a:t>66,052</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29.2</a:t>
          </a:r>
          <a:r>
            <a:rPr kumimoji="1" lang="ja-JP" altLang="en-US" sz="800">
              <a:latin typeface="ＭＳ Ｐゴシック" panose="020B0600070205080204" pitchFamily="50" charset="-128"/>
              <a:ea typeface="ＭＳ Ｐゴシック" panose="020B0600070205080204" pitchFamily="50" charset="-128"/>
            </a:rPr>
            <a:t>％）高い状況となっている。</a:t>
          </a:r>
        </a:p>
        <a:p>
          <a:r>
            <a:rPr kumimoji="1" lang="ja-JP" altLang="en-US" sz="800">
              <a:latin typeface="ＭＳ Ｐゴシック" panose="020B0600070205080204" pitchFamily="50" charset="-128"/>
              <a:ea typeface="ＭＳ Ｐゴシック" panose="020B0600070205080204" pitchFamily="50" charset="-128"/>
            </a:rPr>
            <a:t>・災害復旧事業費の住民一人当たりコストは </a:t>
          </a:r>
          <a:r>
            <a:rPr kumimoji="1" lang="en-US" altLang="ja-JP" sz="800">
              <a:latin typeface="ＭＳ Ｐゴシック" panose="020B0600070205080204" pitchFamily="50" charset="-128"/>
              <a:ea typeface="ＭＳ Ｐゴシック" panose="020B0600070205080204" pitchFamily="50" charset="-128"/>
            </a:rPr>
            <a:t>130,566</a:t>
          </a:r>
          <a:r>
            <a:rPr kumimoji="1" lang="ja-JP" altLang="en-US" sz="800">
              <a:latin typeface="ＭＳ Ｐゴシック" panose="020B0600070205080204" pitchFamily="50" charset="-128"/>
              <a:ea typeface="ＭＳ Ｐゴシック" panose="020B0600070205080204" pitchFamily="50" charset="-128"/>
            </a:rPr>
            <a:t>円（構成比</a:t>
          </a:r>
          <a:r>
            <a:rPr kumimoji="1" lang="en-US" altLang="ja-JP" sz="800">
              <a:latin typeface="ＭＳ Ｐゴシック" panose="020B0600070205080204" pitchFamily="50" charset="-128"/>
              <a:ea typeface="ＭＳ Ｐゴシック" panose="020B0600070205080204" pitchFamily="50" charset="-128"/>
            </a:rPr>
            <a:t>10.1</a:t>
          </a:r>
          <a:r>
            <a:rPr kumimoji="1" lang="ja-JP" altLang="en-US" sz="800">
              <a:latin typeface="ＭＳ Ｐゴシック" panose="020B0600070205080204" pitchFamily="50" charset="-128"/>
              <a:ea typeface="ＭＳ Ｐゴシック" panose="020B0600070205080204" pitchFamily="50" charset="-128"/>
            </a:rPr>
            <a:t>％）となっており、令和</a:t>
          </a:r>
          <a:r>
            <a:rPr kumimoji="1" lang="en-US" altLang="ja-JP" sz="800">
              <a:latin typeface="ＭＳ Ｐゴシック" panose="020B0600070205080204" pitchFamily="50" charset="-128"/>
              <a:ea typeface="ＭＳ Ｐゴシック" panose="020B0600070205080204" pitchFamily="50" charset="-128"/>
            </a:rPr>
            <a:t>4</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8</a:t>
          </a:r>
          <a:r>
            <a:rPr kumimoji="1" lang="ja-JP" altLang="en-US" sz="800">
              <a:latin typeface="ＭＳ Ｐゴシック" panose="020B0600070205080204" pitchFamily="50" charset="-128"/>
              <a:ea typeface="ＭＳ Ｐゴシック" panose="020B0600070205080204" pitchFamily="50" charset="-128"/>
            </a:rPr>
            <a:t>月、令和</a:t>
          </a:r>
          <a:r>
            <a:rPr kumimoji="1" lang="en-US" altLang="ja-JP" sz="800">
              <a:latin typeface="ＭＳ Ｐゴシック" panose="020B0600070205080204" pitchFamily="50" charset="-128"/>
              <a:ea typeface="ＭＳ Ｐゴシック" panose="020B0600070205080204" pitchFamily="50" charset="-128"/>
            </a:rPr>
            <a:t>5</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7</a:t>
          </a:r>
          <a:r>
            <a:rPr kumimoji="1" lang="ja-JP" altLang="en-US" sz="800">
              <a:latin typeface="ＭＳ Ｐゴシック" panose="020B0600070205080204" pitchFamily="50" charset="-128"/>
              <a:ea typeface="ＭＳ Ｐゴシック" panose="020B0600070205080204" pitchFamily="50" charset="-128"/>
            </a:rPr>
            <a:t>月大雨災害が要因となり、類似団体と比較して </a:t>
          </a:r>
          <a:r>
            <a:rPr kumimoji="1" lang="en-US" altLang="ja-JP" sz="800">
              <a:latin typeface="ＭＳ Ｐゴシック" panose="020B0600070205080204" pitchFamily="50" charset="-128"/>
              <a:ea typeface="ＭＳ Ｐゴシック" panose="020B0600070205080204" pitchFamily="50" charset="-128"/>
            </a:rPr>
            <a:t>118,341</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968.0</a:t>
          </a:r>
          <a:r>
            <a:rPr kumimoji="1" lang="ja-JP" altLang="en-US" sz="800">
              <a:latin typeface="ＭＳ Ｐゴシック" panose="020B0600070205080204" pitchFamily="50" charset="-128"/>
              <a:ea typeface="ＭＳ Ｐゴシック" panose="020B0600070205080204" pitchFamily="50" charset="-128"/>
            </a:rPr>
            <a:t>％）高い状況となっている。</a:t>
          </a:r>
        </a:p>
        <a:p>
          <a:r>
            <a:rPr kumimoji="1" lang="ja-JP" altLang="en-US" sz="800">
              <a:latin typeface="ＭＳ Ｐゴシック" panose="020B0600070205080204" pitchFamily="50" charset="-128"/>
              <a:ea typeface="ＭＳ Ｐゴシック" panose="020B0600070205080204" pitchFamily="50" charset="-128"/>
            </a:rPr>
            <a:t>・公債費の住民一人当たりコストは</a:t>
          </a:r>
          <a:r>
            <a:rPr kumimoji="1" lang="en-US" altLang="ja-JP" sz="800">
              <a:latin typeface="ＭＳ Ｐゴシック" panose="020B0600070205080204" pitchFamily="50" charset="-128"/>
              <a:ea typeface="ＭＳ Ｐゴシック" panose="020B0600070205080204" pitchFamily="50" charset="-128"/>
            </a:rPr>
            <a:t>128,615</a:t>
          </a:r>
          <a:r>
            <a:rPr kumimoji="1" lang="ja-JP" altLang="en-US" sz="800">
              <a:latin typeface="ＭＳ Ｐゴシック" panose="020B0600070205080204" pitchFamily="50" charset="-128"/>
              <a:ea typeface="ＭＳ Ｐゴシック" panose="020B0600070205080204" pitchFamily="50" charset="-128"/>
            </a:rPr>
            <a:t>円（構成比 </a:t>
          </a:r>
          <a:r>
            <a:rPr kumimoji="1" lang="en-US" altLang="ja-JP" sz="800">
              <a:latin typeface="ＭＳ Ｐゴシック" panose="020B0600070205080204" pitchFamily="50" charset="-128"/>
              <a:ea typeface="ＭＳ Ｐゴシック" panose="020B0600070205080204" pitchFamily="50" charset="-128"/>
            </a:rPr>
            <a:t>10.0</a:t>
          </a:r>
          <a:r>
            <a:rPr kumimoji="1" lang="ja-JP" altLang="en-US" sz="800">
              <a:latin typeface="ＭＳ Ｐゴシック" panose="020B0600070205080204" pitchFamily="50" charset="-128"/>
              <a:ea typeface="ＭＳ Ｐゴシック" panose="020B0600070205080204" pitchFamily="50" charset="-128"/>
            </a:rPr>
            <a:t>％）となっており、類似団体との比較で</a:t>
          </a:r>
          <a:r>
            <a:rPr kumimoji="1" lang="en-US" altLang="ja-JP" sz="800">
              <a:latin typeface="ＭＳ Ｐゴシック" panose="020B0600070205080204" pitchFamily="50" charset="-128"/>
              <a:ea typeface="ＭＳ Ｐゴシック" panose="020B0600070205080204" pitchFamily="50" charset="-128"/>
            </a:rPr>
            <a:t>2,202</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1.7%</a:t>
          </a:r>
          <a:r>
            <a:rPr kumimoji="1" lang="ja-JP" altLang="en-US" sz="800">
              <a:latin typeface="ＭＳ Ｐゴシック" panose="020B0600070205080204" pitchFamily="50" charset="-128"/>
              <a:ea typeface="ＭＳ Ｐゴシック" panose="020B0600070205080204" pitchFamily="50" charset="-128"/>
            </a:rPr>
            <a:t>）高い状況となっており、今後も公債費対策を優先課題と位置付け、地理的にインフラ投資が嵩む深浦町固有のハンディキャップを反映した将来コストの試算を的確に行った上で、起債を伴う新たな建設事業の実施検討を十分に行い、公債費負担の軽減・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青森県深浦町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
6,775
488.91
9,058,243
8,777,955
161,555
4,664,359
7,893,792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2758</xdr:rowOff>
    </xdr:from>
    <xdr:to>
      <xdr:col>24</xdr:col>
      <xdr:colOff>63500</xdr:colOff>
      <xdr:row>35</xdr:row>
      <xdr:rowOff>71882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03508"/>
          <a:ext cx="838200" cy="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71882</xdr:rowOff>
    </xdr:from>
    <xdr:to>
      <xdr:col>19</xdr:col>
      <xdr:colOff>177800</xdr:colOff>
      <xdr:row>35</xdr:row>
      <xdr:rowOff>149824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72632"/>
          <a:ext cx="889000" cy="7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149824</xdr:rowOff>
    </xdr:from>
    <xdr:to>
      <xdr:col>15</xdr:col>
      <xdr:colOff>50800</xdr:colOff>
      <xdr:row>36</xdr:row>
      <xdr:rowOff>49893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50574"/>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49893</xdr:rowOff>
    </xdr:from>
    <xdr:to>
      <xdr:col>10</xdr:col>
      <xdr:colOff>114300</xdr:colOff>
      <xdr:row>36</xdr:row>
      <xdr:rowOff>148082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22093"/>
          <a:ext cx="889000" cy="9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123408</xdr:rowOff>
    </xdr:from>
    <xdr:to>
      <xdr:col>24</xdr:col>
      <xdr:colOff>114300</xdr:colOff>
      <xdr:row>35</xdr:row>
      <xdr:rowOff>53558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5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146285</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0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21082</xdr:rowOff>
    </xdr:from>
    <xdr:to>
      <xdr:col>20</xdr:col>
      <xdr:colOff>38100</xdr:colOff>
      <xdr:row>35</xdr:row>
      <xdr:rowOff>122682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2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139209</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99024</xdr:rowOff>
    </xdr:from>
    <xdr:to>
      <xdr:col>15</xdr:col>
      <xdr:colOff>101600</xdr:colOff>
      <xdr:row>36</xdr:row>
      <xdr:rowOff>29174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9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45701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87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170543</xdr:rowOff>
    </xdr:from>
    <xdr:to>
      <xdr:col>10</xdr:col>
      <xdr:colOff>165100</xdr:colOff>
      <xdr:row>36</xdr:row>
      <xdr:rowOff>100693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117220</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94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97282</xdr:rowOff>
    </xdr:from>
    <xdr:to>
      <xdr:col>6</xdr:col>
      <xdr:colOff>38100</xdr:colOff>
      <xdr:row>37</xdr:row>
      <xdr:rowOff>27432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43959</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604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57389</xdr:rowOff>
    </xdr:from>
    <xdr:to>
      <xdr:col>24</xdr:col>
      <xdr:colOff>63500</xdr:colOff>
      <xdr:row>57</xdr:row>
      <xdr:rowOff>86051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0039"/>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20803</xdr:rowOff>
    </xdr:from>
    <xdr:to>
      <xdr:col>19</xdr:col>
      <xdr:colOff>177800</xdr:colOff>
      <xdr:row>57</xdr:row>
      <xdr:rowOff>86051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93453"/>
          <a:ext cx="889000" cy="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20803</xdr:rowOff>
    </xdr:from>
    <xdr:to>
      <xdr:col>15</xdr:col>
      <xdr:colOff>50800</xdr:colOff>
      <xdr:row>57</xdr:row>
      <xdr:rowOff>50258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93453"/>
          <a:ext cx="889000" cy="2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86678</xdr:rowOff>
    </xdr:from>
    <xdr:to>
      <xdr:col>10</xdr:col>
      <xdr:colOff>114300</xdr:colOff>
      <xdr:row>57</xdr:row>
      <xdr:rowOff>50258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87878"/>
          <a:ext cx="889000" cy="13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6589</xdr:rowOff>
    </xdr:from>
    <xdr:to>
      <xdr:col>24</xdr:col>
      <xdr:colOff>114300</xdr:colOff>
      <xdr:row>57</xdr:row>
      <xdr:rowOff>108189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156466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57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35251</xdr:rowOff>
    </xdr:from>
    <xdr:to>
      <xdr:col>20</xdr:col>
      <xdr:colOff>38100</xdr:colOff>
      <xdr:row>57</xdr:row>
      <xdr:rowOff>136851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127978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141453</xdr:rowOff>
    </xdr:from>
    <xdr:to>
      <xdr:col>15</xdr:col>
      <xdr:colOff>101600</xdr:colOff>
      <xdr:row>57</xdr:row>
      <xdr:rowOff>71603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62730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35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170908</xdr:rowOff>
    </xdr:from>
    <xdr:to>
      <xdr:col>10</xdr:col>
      <xdr:colOff>165100</xdr:colOff>
      <xdr:row>57</xdr:row>
      <xdr:rowOff>101058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92185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35878</xdr:rowOff>
    </xdr:from>
    <xdr:to>
      <xdr:col>6</xdr:col>
      <xdr:colOff>38100</xdr:colOff>
      <xdr:row>56</xdr:row>
      <xdr:rowOff>137478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128605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2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86833</xdr:rowOff>
    </xdr:from>
    <xdr:to>
      <xdr:col>24</xdr:col>
      <xdr:colOff>63500</xdr:colOff>
      <xdr:row>75</xdr:row>
      <xdr:rowOff>123157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45583"/>
          <a:ext cx="838200" cy="3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4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123157</xdr:rowOff>
    </xdr:from>
    <xdr:to>
      <xdr:col>19</xdr:col>
      <xdr:colOff>177800</xdr:colOff>
      <xdr:row>76</xdr:row>
      <xdr:rowOff>84661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81907"/>
          <a:ext cx="889000" cy="13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103167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22885</xdr:rowOff>
    </xdr:from>
    <xdr:to>
      <xdr:col>15</xdr:col>
      <xdr:colOff>50800</xdr:colOff>
      <xdr:row>76</xdr:row>
      <xdr:rowOff>84661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53085"/>
          <a:ext cx="889000" cy="6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45018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3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22885</xdr:rowOff>
    </xdr:from>
    <xdr:to>
      <xdr:col>10</xdr:col>
      <xdr:colOff>114300</xdr:colOff>
      <xdr:row>77</xdr:row>
      <xdr:rowOff>67790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3085"/>
          <a:ext cx="889000" cy="21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36033</xdr:rowOff>
    </xdr:from>
    <xdr:to>
      <xdr:col>24</xdr:col>
      <xdr:colOff>114300</xdr:colOff>
      <xdr:row>75</xdr:row>
      <xdr:rowOff>137633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9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14460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72357</xdr:rowOff>
    </xdr:from>
    <xdr:to>
      <xdr:col>20</xdr:col>
      <xdr:colOff>38100</xdr:colOff>
      <xdr:row>76</xdr:row>
      <xdr:rowOff>2507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165084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2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33861</xdr:rowOff>
    </xdr:from>
    <xdr:to>
      <xdr:col>15</xdr:col>
      <xdr:colOff>101600</xdr:colOff>
      <xdr:row>76</xdr:row>
      <xdr:rowOff>135461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126588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143535</xdr:rowOff>
    </xdr:from>
    <xdr:to>
      <xdr:col>10</xdr:col>
      <xdr:colOff>165100</xdr:colOff>
      <xdr:row>76</xdr:row>
      <xdr:rowOff>73685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64812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9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16990</xdr:rowOff>
    </xdr:from>
    <xdr:to>
      <xdr:col>6</xdr:col>
      <xdr:colOff>38100</xdr:colOff>
      <xdr:row>77</xdr:row>
      <xdr:rowOff>118590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109717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11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128944</xdr:rowOff>
    </xdr:from>
    <xdr:to>
      <xdr:col>24</xdr:col>
      <xdr:colOff>63500</xdr:colOff>
      <xdr:row>96</xdr:row>
      <xdr:rowOff>41745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45244"/>
          <a:ext cx="838200" cy="25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41745</xdr:rowOff>
    </xdr:from>
    <xdr:to>
      <xdr:col>19</xdr:col>
      <xdr:colOff>177800</xdr:colOff>
      <xdr:row>96</xdr:row>
      <xdr:rowOff>169300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500945"/>
          <a:ext cx="889000" cy="12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169300</xdr:rowOff>
    </xdr:from>
    <xdr:to>
      <xdr:col>15</xdr:col>
      <xdr:colOff>50800</xdr:colOff>
      <xdr:row>97</xdr:row>
      <xdr:rowOff>10399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28500"/>
          <a:ext cx="88900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10399</xdr:rowOff>
    </xdr:from>
    <xdr:to>
      <xdr:col>10</xdr:col>
      <xdr:colOff>114300</xdr:colOff>
      <xdr:row>97</xdr:row>
      <xdr:rowOff>46965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41049"/>
          <a:ext cx="889000" cy="3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78144</xdr:rowOff>
    </xdr:from>
    <xdr:to>
      <xdr:col>24</xdr:col>
      <xdr:colOff>114300</xdr:colOff>
      <xdr:row>95</xdr:row>
      <xdr:rowOff>8294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9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101021</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4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162395</xdr:rowOff>
    </xdr:from>
    <xdr:to>
      <xdr:col>20</xdr:col>
      <xdr:colOff>38100</xdr:colOff>
      <xdr:row>96</xdr:row>
      <xdr:rowOff>92545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5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109072</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22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118500</xdr:rowOff>
    </xdr:from>
    <xdr:to>
      <xdr:col>15</xdr:col>
      <xdr:colOff>101600</xdr:colOff>
      <xdr:row>97</xdr:row>
      <xdr:rowOff>48650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57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39777</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67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131049</xdr:rowOff>
    </xdr:from>
    <xdr:to>
      <xdr:col>10</xdr:col>
      <xdr:colOff>165100</xdr:colOff>
      <xdr:row>97</xdr:row>
      <xdr:rowOff>61199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52326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8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167615</xdr:rowOff>
    </xdr:from>
    <xdr:to>
      <xdr:col>6</xdr:col>
      <xdr:colOff>38100</xdr:colOff>
      <xdr:row>97</xdr:row>
      <xdr:rowOff>97765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88892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108153</xdr:rowOff>
    </xdr:from>
    <xdr:to>
      <xdr:col>55</xdr:col>
      <xdr:colOff>0</xdr:colOff>
      <xdr:row>37</xdr:row>
      <xdr:rowOff>129184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51803"/>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63576</xdr:rowOff>
    </xdr:from>
    <xdr:to>
      <xdr:col>50</xdr:col>
      <xdr:colOff>114300</xdr:colOff>
      <xdr:row>37</xdr:row>
      <xdr:rowOff>129184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235776"/>
          <a:ext cx="889000" cy="23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63576</xdr:rowOff>
    </xdr:from>
    <xdr:to>
      <xdr:col>45</xdr:col>
      <xdr:colOff>177800</xdr:colOff>
      <xdr:row>37</xdr:row>
      <xdr:rowOff>65634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235776"/>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65634</xdr:rowOff>
    </xdr:from>
    <xdr:to>
      <xdr:col>41</xdr:col>
      <xdr:colOff>50800</xdr:colOff>
      <xdr:row>37</xdr:row>
      <xdr:rowOff>73863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09284"/>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57353</xdr:rowOff>
    </xdr:from>
    <xdr:to>
      <xdr:col>55</xdr:col>
      <xdr:colOff>50800</xdr:colOff>
      <xdr:row>37</xdr:row>
      <xdr:rowOff>158953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80230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52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78384</xdr:rowOff>
    </xdr:from>
    <xdr:to>
      <xdr:col>50</xdr:col>
      <xdr:colOff>165100</xdr:colOff>
      <xdr:row>38</xdr:row>
      <xdr:rowOff>8534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25061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12776</xdr:rowOff>
    </xdr:from>
    <xdr:to>
      <xdr:col>46</xdr:col>
      <xdr:colOff>38100</xdr:colOff>
      <xdr:row>36</xdr:row>
      <xdr:rowOff>114376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130903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6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14834</xdr:rowOff>
    </xdr:from>
    <xdr:to>
      <xdr:col>41</xdr:col>
      <xdr:colOff>101600</xdr:colOff>
      <xdr:row>37</xdr:row>
      <xdr:rowOff>116434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132961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3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23063</xdr:rowOff>
    </xdr:from>
    <xdr:to>
      <xdr:col>36</xdr:col>
      <xdr:colOff>165100</xdr:colOff>
      <xdr:row>37</xdr:row>
      <xdr:rowOff>124663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141190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17982</xdr:rowOff>
    </xdr:from>
    <xdr:to>
      <xdr:col>55</xdr:col>
      <xdr:colOff>0</xdr:colOff>
      <xdr:row>57</xdr:row>
      <xdr:rowOff>136716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790632"/>
          <a:ext cx="838200" cy="11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36578</xdr:rowOff>
    </xdr:from>
    <xdr:to>
      <xdr:col>50</xdr:col>
      <xdr:colOff>114300</xdr:colOff>
      <xdr:row>57</xdr:row>
      <xdr:rowOff>136716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09228"/>
          <a:ext cx="889000" cy="10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36578</xdr:rowOff>
    </xdr:from>
    <xdr:to>
      <xdr:col>45</xdr:col>
      <xdr:colOff>177800</xdr:colOff>
      <xdr:row>57</xdr:row>
      <xdr:rowOff>90330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09228"/>
          <a:ext cx="889000" cy="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82596</xdr:rowOff>
    </xdr:from>
    <xdr:to>
      <xdr:col>41</xdr:col>
      <xdr:colOff>50800</xdr:colOff>
      <xdr:row>57</xdr:row>
      <xdr:rowOff>90330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55246"/>
          <a:ext cx="8890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138632</xdr:rowOff>
    </xdr:from>
    <xdr:to>
      <xdr:col>55</xdr:col>
      <xdr:colOff>50800</xdr:colOff>
      <xdr:row>57</xdr:row>
      <xdr:rowOff>68782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73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117059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85916</xdr:rowOff>
    </xdr:from>
    <xdr:to>
      <xdr:col>50</xdr:col>
      <xdr:colOff>165100</xdr:colOff>
      <xdr:row>58</xdr:row>
      <xdr:rowOff>16066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5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7193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157228</xdr:rowOff>
    </xdr:from>
    <xdr:to>
      <xdr:col>46</xdr:col>
      <xdr:colOff>38100</xdr:colOff>
      <xdr:row>57</xdr:row>
      <xdr:rowOff>87378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78505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5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39530</xdr:rowOff>
    </xdr:from>
    <xdr:to>
      <xdr:col>41</xdr:col>
      <xdr:colOff>101600</xdr:colOff>
      <xdr:row>57</xdr:row>
      <xdr:rowOff>141130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132257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0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31796</xdr:rowOff>
    </xdr:from>
    <xdr:to>
      <xdr:col>36</xdr:col>
      <xdr:colOff>165100</xdr:colOff>
      <xdr:row>57</xdr:row>
      <xdr:rowOff>133396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0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124523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82193</xdr:rowOff>
    </xdr:from>
    <xdr:to>
      <xdr:col>55</xdr:col>
      <xdr:colOff>0</xdr:colOff>
      <xdr:row>77</xdr:row>
      <xdr:rowOff>93783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83843"/>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82193</xdr:rowOff>
    </xdr:from>
    <xdr:to>
      <xdr:col>50</xdr:col>
      <xdr:colOff>114300</xdr:colOff>
      <xdr:row>77</xdr:row>
      <xdr:rowOff>105228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83843"/>
          <a:ext cx="889000" cy="2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105228</xdr:rowOff>
    </xdr:from>
    <xdr:to>
      <xdr:col>45</xdr:col>
      <xdr:colOff>177800</xdr:colOff>
      <xdr:row>77</xdr:row>
      <xdr:rowOff>107738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06878"/>
          <a:ext cx="889000" cy="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107738</xdr:rowOff>
    </xdr:from>
    <xdr:to>
      <xdr:col>41</xdr:col>
      <xdr:colOff>50800</xdr:colOff>
      <xdr:row>77</xdr:row>
      <xdr:rowOff>117301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09388"/>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42983</xdr:rowOff>
    </xdr:from>
    <xdr:to>
      <xdr:col>55</xdr:col>
      <xdr:colOff>50800</xdr:colOff>
      <xdr:row>77</xdr:row>
      <xdr:rowOff>144583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4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21410</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2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31393</xdr:rowOff>
    </xdr:from>
    <xdr:to>
      <xdr:col>50</xdr:col>
      <xdr:colOff>165100</xdr:colOff>
      <xdr:row>77</xdr:row>
      <xdr:rowOff>132993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149520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0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54428</xdr:rowOff>
    </xdr:from>
    <xdr:to>
      <xdr:col>46</xdr:col>
      <xdr:colOff>38100</xdr:colOff>
      <xdr:row>77</xdr:row>
      <xdr:rowOff>156028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5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147155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4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56938</xdr:rowOff>
    </xdr:from>
    <xdr:to>
      <xdr:col>41</xdr:col>
      <xdr:colOff>101600</xdr:colOff>
      <xdr:row>77</xdr:row>
      <xdr:rowOff>158538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5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3615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3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66501</xdr:rowOff>
    </xdr:from>
    <xdr:to>
      <xdr:col>36</xdr:col>
      <xdr:colOff>165100</xdr:colOff>
      <xdr:row>77</xdr:row>
      <xdr:rowOff>168101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6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159228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6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157234</xdr:rowOff>
    </xdr:from>
    <xdr:to>
      <xdr:col>55</xdr:col>
      <xdr:colOff>0</xdr:colOff>
      <xdr:row>97</xdr:row>
      <xdr:rowOff>56567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44984"/>
          <a:ext cx="838200" cy="24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27873</xdr:rowOff>
    </xdr:from>
    <xdr:to>
      <xdr:col>50</xdr:col>
      <xdr:colOff>114300</xdr:colOff>
      <xdr:row>97</xdr:row>
      <xdr:rowOff>56567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58523"/>
          <a:ext cx="8890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160717</xdr:rowOff>
    </xdr:from>
    <xdr:to>
      <xdr:col>45</xdr:col>
      <xdr:colOff>177800</xdr:colOff>
      <xdr:row>97</xdr:row>
      <xdr:rowOff>27873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19917"/>
          <a:ext cx="889000" cy="3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99005</xdr:rowOff>
    </xdr:from>
    <xdr:to>
      <xdr:col>41</xdr:col>
      <xdr:colOff>50800</xdr:colOff>
      <xdr:row>96</xdr:row>
      <xdr:rowOff>160717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558205"/>
          <a:ext cx="889000" cy="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106434</xdr:rowOff>
    </xdr:from>
    <xdr:to>
      <xdr:col>55</xdr:col>
      <xdr:colOff>50800</xdr:colOff>
      <xdr:row>96</xdr:row>
      <xdr:rowOff>36584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3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84861</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72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5767</xdr:rowOff>
    </xdr:from>
    <xdr:to>
      <xdr:col>50</xdr:col>
      <xdr:colOff>165100</xdr:colOff>
      <xdr:row>97</xdr:row>
      <xdr:rowOff>107367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98494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148523</xdr:rowOff>
    </xdr:from>
    <xdr:to>
      <xdr:col>46</xdr:col>
      <xdr:colOff>38100</xdr:colOff>
      <xdr:row>97</xdr:row>
      <xdr:rowOff>78673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0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69800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109917</xdr:rowOff>
    </xdr:from>
    <xdr:to>
      <xdr:col>41</xdr:col>
      <xdr:colOff>101600</xdr:colOff>
      <xdr:row>97</xdr:row>
      <xdr:rowOff>40067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31194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48205</xdr:rowOff>
    </xdr:from>
    <xdr:to>
      <xdr:col>36</xdr:col>
      <xdr:colOff>165100</xdr:colOff>
      <xdr:row>96</xdr:row>
      <xdr:rowOff>149805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140932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140393</xdr:rowOff>
    </xdr:from>
    <xdr:to>
      <xdr:col>85</xdr:col>
      <xdr:colOff>127000</xdr:colOff>
      <xdr:row>35</xdr:row>
      <xdr:rowOff>160244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41143"/>
          <a:ext cx="838200" cy="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160244</xdr:rowOff>
    </xdr:from>
    <xdr:to>
      <xdr:col>81</xdr:col>
      <xdr:colOff>50800</xdr:colOff>
      <xdr:row>36</xdr:row>
      <xdr:rowOff>60711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60994"/>
          <a:ext cx="889000" cy="7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41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60711</xdr:rowOff>
    </xdr:from>
    <xdr:to>
      <xdr:col>76</xdr:col>
      <xdr:colOff>114300</xdr:colOff>
      <xdr:row>36</xdr:row>
      <xdr:rowOff>89278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32911"/>
          <a:ext cx="889000" cy="2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80334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2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57031</xdr:rowOff>
    </xdr:from>
    <xdr:to>
      <xdr:col>71</xdr:col>
      <xdr:colOff>177800</xdr:colOff>
      <xdr:row>36</xdr:row>
      <xdr:rowOff>89278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5886331"/>
          <a:ext cx="889000" cy="37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0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89593</xdr:rowOff>
    </xdr:from>
    <xdr:to>
      <xdr:col>85</xdr:col>
      <xdr:colOff>177800</xdr:colOff>
      <xdr:row>36</xdr:row>
      <xdr:rowOff>19743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09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112470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4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109444</xdr:rowOff>
    </xdr:from>
    <xdr:to>
      <xdr:col>81</xdr:col>
      <xdr:colOff>101600</xdr:colOff>
      <xdr:row>36</xdr:row>
      <xdr:rowOff>39594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56121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8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9911</xdr:rowOff>
    </xdr:from>
    <xdr:to>
      <xdr:col>76</xdr:col>
      <xdr:colOff>165100</xdr:colOff>
      <xdr:row>36</xdr:row>
      <xdr:rowOff>111511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38478</xdr:rowOff>
    </xdr:from>
    <xdr:to>
      <xdr:col>72</xdr:col>
      <xdr:colOff>38100</xdr:colOff>
      <xdr:row>36</xdr:row>
      <xdr:rowOff>140078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1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156605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8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6231</xdr:rowOff>
    </xdr:from>
    <xdr:to>
      <xdr:col>67</xdr:col>
      <xdr:colOff>101600</xdr:colOff>
      <xdr:row>34</xdr:row>
      <xdr:rowOff>107831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83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124358</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561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135032</xdr:rowOff>
    </xdr:from>
    <xdr:to>
      <xdr:col>85</xdr:col>
      <xdr:colOff>127000</xdr:colOff>
      <xdr:row>56</xdr:row>
      <xdr:rowOff>171315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36232"/>
          <a:ext cx="8382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135832</xdr:rowOff>
    </xdr:from>
    <xdr:to>
      <xdr:col>81</xdr:col>
      <xdr:colOff>50800</xdr:colOff>
      <xdr:row>56</xdr:row>
      <xdr:rowOff>171315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737032"/>
          <a:ext cx="889000" cy="3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7002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26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31764</xdr:rowOff>
    </xdr:from>
    <xdr:to>
      <xdr:col>76</xdr:col>
      <xdr:colOff>114300</xdr:colOff>
      <xdr:row>56</xdr:row>
      <xdr:rowOff>135832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32964"/>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19209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27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31764</xdr:rowOff>
    </xdr:from>
    <xdr:to>
      <xdr:col>71</xdr:col>
      <xdr:colOff>177800</xdr:colOff>
      <xdr:row>57</xdr:row>
      <xdr:rowOff>10537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32964"/>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63978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32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84232</xdr:rowOff>
    </xdr:from>
    <xdr:to>
      <xdr:col>85</xdr:col>
      <xdr:colOff>177800</xdr:colOff>
      <xdr:row>57</xdr:row>
      <xdr:rowOff>14382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68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170609</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120515</xdr:rowOff>
    </xdr:from>
    <xdr:to>
      <xdr:col>81</xdr:col>
      <xdr:colOff>101600</xdr:colOff>
      <xdr:row>57</xdr:row>
      <xdr:rowOff>50665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2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41792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1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85032</xdr:rowOff>
    </xdr:from>
    <xdr:to>
      <xdr:col>76</xdr:col>
      <xdr:colOff>165100</xdr:colOff>
      <xdr:row>57</xdr:row>
      <xdr:rowOff>15182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68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6309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7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152414</xdr:rowOff>
    </xdr:from>
    <xdr:to>
      <xdr:col>72</xdr:col>
      <xdr:colOff>38100</xdr:colOff>
      <xdr:row>56</xdr:row>
      <xdr:rowOff>82564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58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73691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6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131187</xdr:rowOff>
    </xdr:from>
    <xdr:to>
      <xdr:col>67</xdr:col>
      <xdr:colOff>101600</xdr:colOff>
      <xdr:row>57</xdr:row>
      <xdr:rowOff>61337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3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52464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49175</xdr:rowOff>
    </xdr:from>
    <xdr:to>
      <xdr:col>85</xdr:col>
      <xdr:colOff>127000</xdr:colOff>
      <xdr:row>71</xdr:row>
      <xdr:rowOff>58797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2222125"/>
          <a:ext cx="838200" cy="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58797</xdr:rowOff>
    </xdr:from>
    <xdr:to>
      <xdr:col>81</xdr:col>
      <xdr:colOff>50800</xdr:colOff>
      <xdr:row>75</xdr:row>
      <xdr:rowOff>155778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2231747"/>
          <a:ext cx="889000" cy="78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155778</xdr:rowOff>
    </xdr:from>
    <xdr:to>
      <xdr:col>76</xdr:col>
      <xdr:colOff>114300</xdr:colOff>
      <xdr:row>79</xdr:row>
      <xdr:rowOff>97213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014528"/>
          <a:ext cx="889000" cy="6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96331</xdr:rowOff>
    </xdr:from>
    <xdr:to>
      <xdr:col>71</xdr:col>
      <xdr:colOff>177800</xdr:colOff>
      <xdr:row>79</xdr:row>
      <xdr:rowOff>97213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640881"/>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169825</xdr:rowOff>
    </xdr:from>
    <xdr:to>
      <xdr:col>85</xdr:col>
      <xdr:colOff>177800</xdr:colOff>
      <xdr:row>71</xdr:row>
      <xdr:rowOff>99975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217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122852</xdr:rowOff>
    </xdr:from>
    <xdr:ext cx="599010"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212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7997</xdr:rowOff>
    </xdr:from>
    <xdr:to>
      <xdr:col>81</xdr:col>
      <xdr:colOff>101600</xdr:colOff>
      <xdr:row>71</xdr:row>
      <xdr:rowOff>109597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21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126124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181795" y="1195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104978</xdr:rowOff>
    </xdr:from>
    <xdr:to>
      <xdr:col>76</xdr:col>
      <xdr:colOff>165100</xdr:colOff>
      <xdr:row>76</xdr:row>
      <xdr:rowOff>35128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29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51655</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273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46413</xdr:rowOff>
    </xdr:from>
    <xdr:to>
      <xdr:col>72</xdr:col>
      <xdr:colOff>38100</xdr:colOff>
      <xdr:row>79</xdr:row>
      <xdr:rowOff>148013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139140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68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45531</xdr:rowOff>
    </xdr:from>
    <xdr:to>
      <xdr:col>67</xdr:col>
      <xdr:colOff>101600</xdr:colOff>
      <xdr:row>79</xdr:row>
      <xdr:rowOff>147131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138258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682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66022</xdr:rowOff>
    </xdr:from>
    <xdr:to>
      <xdr:col>85</xdr:col>
      <xdr:colOff>127000</xdr:colOff>
      <xdr:row>95</xdr:row>
      <xdr:rowOff>115577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53772"/>
          <a:ext cx="838200" cy="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87903</xdr:rowOff>
    </xdr:from>
    <xdr:to>
      <xdr:col>81</xdr:col>
      <xdr:colOff>50800</xdr:colOff>
      <xdr:row>95</xdr:row>
      <xdr:rowOff>115577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375653"/>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87903</xdr:rowOff>
    </xdr:from>
    <xdr:to>
      <xdr:col>76</xdr:col>
      <xdr:colOff>114300</xdr:colOff>
      <xdr:row>95</xdr:row>
      <xdr:rowOff>109415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375653"/>
          <a:ext cx="889000" cy="2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100861</xdr:rowOff>
    </xdr:from>
    <xdr:to>
      <xdr:col>71</xdr:col>
      <xdr:colOff>177800</xdr:colOff>
      <xdr:row>95</xdr:row>
      <xdr:rowOff>109415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388611"/>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15222</xdr:rowOff>
    </xdr:from>
    <xdr:to>
      <xdr:col>85</xdr:col>
      <xdr:colOff>177800</xdr:colOff>
      <xdr:row>95</xdr:row>
      <xdr:rowOff>116822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0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38099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54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64777</xdr:rowOff>
    </xdr:from>
    <xdr:to>
      <xdr:col>81</xdr:col>
      <xdr:colOff>101600</xdr:colOff>
      <xdr:row>95</xdr:row>
      <xdr:rowOff>166377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157504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4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37103</xdr:rowOff>
    </xdr:from>
    <xdr:to>
      <xdr:col>76</xdr:col>
      <xdr:colOff>165100</xdr:colOff>
      <xdr:row>95</xdr:row>
      <xdr:rowOff>138703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2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129830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58615</xdr:rowOff>
    </xdr:from>
    <xdr:to>
      <xdr:col>72</xdr:col>
      <xdr:colOff>38100</xdr:colOff>
      <xdr:row>95</xdr:row>
      <xdr:rowOff>160215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34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5292</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1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50061</xdr:rowOff>
    </xdr:from>
    <xdr:to>
      <xdr:col>67</xdr:col>
      <xdr:colOff>101600</xdr:colOff>
      <xdr:row>95</xdr:row>
      <xdr:rowOff>151661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168188</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1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6</a:t>
          </a:r>
          <a:r>
            <a:rPr kumimoji="1" lang="ja-JP" altLang="en-US" sz="1050">
              <a:latin typeface="ＭＳ Ｐゴシック" panose="020B0600070205080204" pitchFamily="50" charset="-128"/>
              <a:ea typeface="ＭＳ Ｐゴシック" panose="020B0600070205080204" pitchFamily="50" charset="-128"/>
            </a:rPr>
            <a:t>年度の歳出総額は </a:t>
          </a:r>
          <a:r>
            <a:rPr kumimoji="1" lang="en-US" altLang="ja-JP" sz="1050">
              <a:latin typeface="ＭＳ Ｐゴシック" panose="020B0600070205080204" pitchFamily="50" charset="-128"/>
              <a:ea typeface="ＭＳ Ｐゴシック" panose="020B0600070205080204" pitchFamily="50" charset="-128"/>
            </a:rPr>
            <a:t>8,777,955</a:t>
          </a:r>
          <a:r>
            <a:rPr kumimoji="1" lang="ja-JP" altLang="en-US" sz="1050">
              <a:latin typeface="ＭＳ Ｐゴシック" panose="020B0600070205080204" pitchFamily="50" charset="-128"/>
              <a:ea typeface="ＭＳ Ｐゴシック" panose="020B0600070205080204" pitchFamily="50" charset="-128"/>
            </a:rPr>
            <a:t>千円となっており、住民一人当たりのコストは </a:t>
          </a:r>
          <a:r>
            <a:rPr kumimoji="1" lang="en-US" altLang="ja-JP" sz="1050">
              <a:latin typeface="ＭＳ Ｐゴシック" panose="020B0600070205080204" pitchFamily="50" charset="-128"/>
              <a:ea typeface="ＭＳ Ｐゴシック" panose="020B0600070205080204" pitchFamily="50" charset="-128"/>
            </a:rPr>
            <a:t>1,290,307</a:t>
          </a:r>
          <a:r>
            <a:rPr kumimoji="1" lang="ja-JP" altLang="en-US" sz="1050">
              <a:latin typeface="ＭＳ Ｐゴシック" panose="020B0600070205080204" pitchFamily="50" charset="-128"/>
              <a:ea typeface="ＭＳ Ｐゴシック" panose="020B0600070205080204" pitchFamily="50" charset="-128"/>
            </a:rPr>
            <a:t>円となっている。</a:t>
          </a:r>
        </a:p>
        <a:p>
          <a:r>
            <a:rPr kumimoji="1" lang="ja-JP" altLang="en-US" sz="1050">
              <a:latin typeface="ＭＳ Ｐゴシック" panose="020B0600070205080204" pitchFamily="50" charset="-128"/>
              <a:ea typeface="ＭＳ Ｐゴシック" panose="020B0600070205080204" pitchFamily="50" charset="-128"/>
            </a:rPr>
            <a:t>・構成項目別に見ると、議会費、衛生費、労働費、消防費、災害復旧費、公債費において、類似団体平均より高くなっている。</a:t>
          </a:r>
        </a:p>
        <a:p>
          <a:r>
            <a:rPr kumimoji="1" lang="ja-JP" altLang="en-US" sz="1050">
              <a:latin typeface="ＭＳ Ｐゴシック" panose="020B0600070205080204" pitchFamily="50" charset="-128"/>
              <a:ea typeface="ＭＳ Ｐゴシック" panose="020B0600070205080204" pitchFamily="50" charset="-128"/>
            </a:rPr>
            <a:t>・衛生費の住民一人当たりコストは </a:t>
          </a:r>
          <a:r>
            <a:rPr kumimoji="1" lang="en-US" altLang="ja-JP" sz="1050">
              <a:latin typeface="ＭＳ Ｐゴシック" panose="020B0600070205080204" pitchFamily="50" charset="-128"/>
              <a:ea typeface="ＭＳ Ｐゴシック" panose="020B0600070205080204" pitchFamily="50" charset="-128"/>
            </a:rPr>
            <a:t>202,823</a:t>
          </a:r>
          <a:r>
            <a:rPr kumimoji="1" lang="ja-JP" altLang="en-US" sz="1050">
              <a:latin typeface="ＭＳ Ｐゴシック" panose="020B0600070205080204" pitchFamily="50" charset="-128"/>
              <a:ea typeface="ＭＳ Ｐゴシック" panose="020B0600070205080204" pitchFamily="50" charset="-128"/>
            </a:rPr>
            <a:t>円（構成比 </a:t>
          </a:r>
          <a:r>
            <a:rPr kumimoji="1" lang="en-US" altLang="ja-JP" sz="1050">
              <a:latin typeface="ＭＳ Ｐゴシック" panose="020B0600070205080204" pitchFamily="50" charset="-128"/>
              <a:ea typeface="ＭＳ Ｐゴシック" panose="020B0600070205080204" pitchFamily="50" charset="-128"/>
            </a:rPr>
            <a:t>15.7</a:t>
          </a:r>
          <a:r>
            <a:rPr kumimoji="1" lang="ja-JP" altLang="en-US" sz="1050">
              <a:latin typeface="ＭＳ Ｐゴシック" panose="020B0600070205080204" pitchFamily="50" charset="-128"/>
              <a:ea typeface="ＭＳ Ｐゴシック" panose="020B0600070205080204" pitchFamily="50" charset="-128"/>
            </a:rPr>
            <a:t>％）となっており、焼却施設大規模改修に伴う西海岸衛生処理組合負担金等が多額であることが要因となり、類似団体と比較し</a:t>
          </a:r>
          <a:r>
            <a:rPr kumimoji="1" lang="en-US" altLang="ja-JP" sz="1050">
              <a:latin typeface="ＭＳ Ｐゴシック" panose="020B0600070205080204" pitchFamily="50" charset="-128"/>
              <a:ea typeface="ＭＳ Ｐゴシック" panose="020B0600070205080204" pitchFamily="50" charset="-128"/>
            </a:rPr>
            <a:t>73,914</a:t>
          </a:r>
          <a:r>
            <a:rPr kumimoji="1" lang="ja-JP" altLang="en-US" sz="1050">
              <a:latin typeface="ＭＳ Ｐゴシック" panose="020B0600070205080204" pitchFamily="50" charset="-128"/>
              <a:ea typeface="ＭＳ Ｐゴシック" panose="020B0600070205080204" pitchFamily="50" charset="-128"/>
            </a:rPr>
            <a:t>円（</a:t>
          </a:r>
          <a:r>
            <a:rPr kumimoji="1" lang="en-US" altLang="ja-JP" sz="1050">
              <a:latin typeface="ＭＳ Ｐゴシック" panose="020B0600070205080204" pitchFamily="50" charset="-128"/>
              <a:ea typeface="ＭＳ Ｐゴシック" panose="020B0600070205080204" pitchFamily="50" charset="-128"/>
            </a:rPr>
            <a:t>57.3</a:t>
          </a:r>
          <a:r>
            <a:rPr kumimoji="1" lang="ja-JP" altLang="en-US" sz="1050">
              <a:latin typeface="ＭＳ Ｐゴシック" panose="020B0600070205080204" pitchFamily="50" charset="-128"/>
              <a:ea typeface="ＭＳ Ｐゴシック" panose="020B0600070205080204" pitchFamily="50" charset="-128"/>
            </a:rPr>
            <a:t>％）高い状況となっている。</a:t>
          </a:r>
        </a:p>
        <a:p>
          <a:r>
            <a:rPr kumimoji="1" lang="ja-JP" altLang="en-US" sz="1050">
              <a:latin typeface="ＭＳ Ｐゴシック" panose="020B0600070205080204" pitchFamily="50" charset="-128"/>
              <a:ea typeface="ＭＳ Ｐゴシック" panose="020B0600070205080204" pitchFamily="50" charset="-128"/>
            </a:rPr>
            <a:t>・消防費の住民一人当たりコストは </a:t>
          </a:r>
          <a:r>
            <a:rPr kumimoji="1" lang="en-US" altLang="ja-JP" sz="1050">
              <a:latin typeface="ＭＳ Ｐゴシック" panose="020B0600070205080204" pitchFamily="50" charset="-128"/>
              <a:ea typeface="ＭＳ Ｐゴシック" panose="020B0600070205080204" pitchFamily="50" charset="-128"/>
            </a:rPr>
            <a:t>77,409</a:t>
          </a:r>
          <a:r>
            <a:rPr kumimoji="1" lang="ja-JP" altLang="en-US" sz="1050">
              <a:latin typeface="ＭＳ Ｐゴシック" panose="020B0600070205080204" pitchFamily="50" charset="-128"/>
              <a:ea typeface="ＭＳ Ｐゴシック" panose="020B0600070205080204" pitchFamily="50" charset="-128"/>
            </a:rPr>
            <a:t>円（構成比 </a:t>
          </a:r>
          <a:r>
            <a:rPr kumimoji="1" lang="en-US" altLang="ja-JP" sz="1050">
              <a:latin typeface="ＭＳ Ｐゴシック" panose="020B0600070205080204" pitchFamily="50" charset="-128"/>
              <a:ea typeface="ＭＳ Ｐゴシック" panose="020B0600070205080204" pitchFamily="50" charset="-128"/>
            </a:rPr>
            <a:t>6.0</a:t>
          </a:r>
          <a:r>
            <a:rPr kumimoji="1" lang="ja-JP" altLang="en-US" sz="1050">
              <a:latin typeface="ＭＳ Ｐゴシック" panose="020B0600070205080204" pitchFamily="50" charset="-128"/>
              <a:ea typeface="ＭＳ Ｐゴシック" panose="020B0600070205080204" pitchFamily="50" charset="-128"/>
            </a:rPr>
            <a:t>％）となっており、鰺ヶ沢地区消防事務組合負担金等が多額であることが要因となり、類似団体と比較し</a:t>
          </a:r>
          <a:r>
            <a:rPr kumimoji="1" lang="en-US" altLang="ja-JP" sz="1050">
              <a:latin typeface="ＭＳ Ｐゴシック" panose="020B0600070205080204" pitchFamily="50" charset="-128"/>
              <a:ea typeface="ＭＳ Ｐゴシック" panose="020B0600070205080204" pitchFamily="50" charset="-128"/>
            </a:rPr>
            <a:t>24,925</a:t>
          </a:r>
          <a:r>
            <a:rPr kumimoji="1" lang="ja-JP" altLang="en-US" sz="1050">
              <a:latin typeface="ＭＳ Ｐゴシック" panose="020B0600070205080204" pitchFamily="50" charset="-128"/>
              <a:ea typeface="ＭＳ Ｐゴシック" panose="020B0600070205080204" pitchFamily="50" charset="-128"/>
            </a:rPr>
            <a:t>円（</a:t>
          </a:r>
          <a:r>
            <a:rPr kumimoji="1" lang="en-US" altLang="ja-JP" sz="1050">
              <a:latin typeface="ＭＳ Ｐゴシック" panose="020B0600070205080204" pitchFamily="50" charset="-128"/>
              <a:ea typeface="ＭＳ Ｐゴシック" panose="020B0600070205080204" pitchFamily="50" charset="-128"/>
            </a:rPr>
            <a:t>47.5</a:t>
          </a:r>
          <a:r>
            <a:rPr kumimoji="1" lang="ja-JP" altLang="en-US" sz="1050">
              <a:latin typeface="ＭＳ Ｐゴシック" panose="020B0600070205080204" pitchFamily="50" charset="-128"/>
              <a:ea typeface="ＭＳ Ｐゴシック" panose="020B0600070205080204" pitchFamily="50" charset="-128"/>
            </a:rPr>
            <a:t>％）高い状況となっている。消防事務組合及び消防署、分署への負担金が高止まりしていることから、当面はコスト高のまま推移することが見込まれる。</a:t>
          </a:r>
        </a:p>
        <a:p>
          <a:r>
            <a:rPr kumimoji="1" lang="ja-JP" altLang="en-US" sz="1050">
              <a:latin typeface="ＭＳ Ｐゴシック" panose="020B0600070205080204" pitchFamily="50" charset="-128"/>
              <a:ea typeface="ＭＳ Ｐゴシック" panose="020B0600070205080204" pitchFamily="50" charset="-128"/>
            </a:rPr>
            <a:t>・災害復旧費、公債費については、性質別歳出決算分析表の分析欄と同様である。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年度決算においては、災害対応等による</a:t>
          </a:r>
          <a:r>
            <a:rPr kumimoji="1" lang="en-US" altLang="ja-JP" sz="1200">
              <a:latin typeface="ＭＳ ゴシック" pitchFamily="49" charset="-128"/>
              <a:ea typeface="ＭＳ ゴシック" pitchFamily="49" charset="-128"/>
            </a:rPr>
            <a:t>50</a:t>
          </a:r>
          <a:r>
            <a:rPr kumimoji="1" lang="ja-JP" altLang="en-US" sz="1200">
              <a:latin typeface="ＭＳ ゴシック" pitchFamily="49" charset="-128"/>
              <a:ea typeface="ＭＳ ゴシック" pitchFamily="49" charset="-128"/>
            </a:rPr>
            <a:t>百万円の財政調整基金の取り崩し等もあり実質単年度収支は</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百万円の赤字となったが、実質収支は</a:t>
          </a:r>
          <a:r>
            <a:rPr kumimoji="1" lang="en-US" altLang="ja-JP" sz="1200">
              <a:latin typeface="ＭＳ ゴシック" pitchFamily="49" charset="-128"/>
              <a:ea typeface="ＭＳ ゴシック" pitchFamily="49" charset="-128"/>
            </a:rPr>
            <a:t>162</a:t>
          </a:r>
          <a:r>
            <a:rPr kumimoji="1" lang="ja-JP" altLang="en-US" sz="1200">
              <a:latin typeface="ＭＳ ゴシック" pitchFamily="49" charset="-128"/>
              <a:ea typeface="ＭＳ ゴシック" pitchFamily="49" charset="-128"/>
            </a:rPr>
            <a:t>百万の黒字となった。</a:t>
          </a:r>
        </a:p>
        <a:p>
          <a:r>
            <a:rPr kumimoji="1" lang="ja-JP" altLang="en-US" sz="1200">
              <a:latin typeface="ＭＳ ゴシック" pitchFamily="49" charset="-128"/>
              <a:ea typeface="ＭＳ ゴシック" pitchFamily="49" charset="-128"/>
            </a:rPr>
            <a:t>　基金に依存しない財政運営を行うことが当面の課題となっており、そのためには、コンパクトで身の丈に合った歳出構造を構築し、限られた財源で最大の効果を上げる体制づくりを行っていくとともに、臨時的な財政需要に対応できるよう、基金残高の安定的な確保に努め、健全な財政運営を行っていくことが重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青森県深浦町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年度決算において連結実質赤字は発生しておらず、すべての会計において黒字を達成している。一般会計及び特別会計総額では実質収支</a:t>
          </a:r>
          <a:r>
            <a:rPr kumimoji="1" lang="en-US" altLang="ja-JP" sz="1200">
              <a:latin typeface="ＭＳ ゴシック" pitchFamily="49" charset="-128"/>
              <a:ea typeface="ＭＳ ゴシック" pitchFamily="49" charset="-128"/>
            </a:rPr>
            <a:t>221</a:t>
          </a:r>
          <a:r>
            <a:rPr kumimoji="1" lang="ja-JP" altLang="en-US" sz="1200">
              <a:latin typeface="ＭＳ ゴシック" pitchFamily="49" charset="-128"/>
              <a:ea typeface="ＭＳ ゴシック" pitchFamily="49" charset="-128"/>
            </a:rPr>
            <a:t>百万円の黒字決算となり、水道事業会計では資金剰余</a:t>
          </a:r>
          <a:r>
            <a:rPr kumimoji="1" lang="en-US" altLang="ja-JP" sz="1200">
              <a:latin typeface="ＭＳ ゴシック" pitchFamily="49" charset="-128"/>
              <a:ea typeface="ＭＳ ゴシック" pitchFamily="49" charset="-128"/>
            </a:rPr>
            <a:t>131</a:t>
          </a:r>
          <a:r>
            <a:rPr kumimoji="1" lang="ja-JP" altLang="en-US" sz="1200">
              <a:latin typeface="ＭＳ ゴシック" pitchFamily="49" charset="-128"/>
              <a:ea typeface="ＭＳ ゴシック" pitchFamily="49" charset="-128"/>
            </a:rPr>
            <a:t>百万円、下水道事業会計では資金剰余</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百万円を計上している。</a:t>
          </a:r>
        </a:p>
        <a:p>
          <a:r>
            <a:rPr kumimoji="1" lang="ja-JP" altLang="en-US" sz="1200">
              <a:latin typeface="ＭＳ ゴシック" pitchFamily="49" charset="-128"/>
              <a:ea typeface="ＭＳ ゴシック" pitchFamily="49" charset="-128"/>
            </a:rPr>
            <a:t>　連結実質収支全体の主な割合を占める一般会計等では、平成</a:t>
          </a:r>
          <a:r>
            <a:rPr kumimoji="1" lang="en-US" altLang="ja-JP" sz="1200">
              <a:latin typeface="ＭＳ ゴシック" pitchFamily="49" charset="-128"/>
              <a:ea typeface="ＭＳ ゴシック" pitchFamily="49" charset="-128"/>
            </a:rPr>
            <a:t>19</a:t>
          </a:r>
          <a:r>
            <a:rPr kumimoji="1" lang="ja-JP" altLang="en-US" sz="1200">
              <a:latin typeface="ＭＳ ゴシック" pitchFamily="49" charset="-128"/>
              <a:ea typeface="ＭＳ ゴシック" pitchFamily="49" charset="-128"/>
            </a:rPr>
            <a:t>年度以降赤字は発生しておらず、毎年着実に一定の黒字を維持している。</a:t>
          </a:r>
        </a:p>
        <a:p>
          <a:r>
            <a:rPr kumimoji="1" lang="ja-JP" altLang="en-US" sz="1200">
              <a:latin typeface="ＭＳ ゴシック" pitchFamily="49" charset="-128"/>
              <a:ea typeface="ＭＳ ゴシック" pitchFamily="49" charset="-128"/>
            </a:rPr>
            <a:t>　国民健康保険事業特別会計（事業勘定・直診勘定）、後期高齢者医療特別会計、介護保険特別会計、訪問看護ステーション特別会計においては、給付費の増加を見据え、保険料の適正化と併せて、一般会計からの適切な繰出しを行ってきた結果、現在まで赤字は発生していない。</a:t>
          </a:r>
        </a:p>
        <a:p>
          <a:r>
            <a:rPr kumimoji="1" lang="ja-JP" altLang="en-US" sz="1200">
              <a:latin typeface="ＭＳ ゴシック" pitchFamily="49" charset="-128"/>
              <a:ea typeface="ＭＳ ゴシック" pitchFamily="49" charset="-128"/>
            </a:rPr>
            <a:t>　企業会計である水道事業会計において資金不足は生じておらず、平成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年度をピークに現金が減少傾向にあるものの、毎年度、一定額の資金剰余が生じている。</a:t>
          </a:r>
        </a:p>
        <a:p>
          <a:r>
            <a:rPr kumimoji="1" lang="ja-JP" altLang="en-US" sz="1200">
              <a:latin typeface="ＭＳ ゴシック" pitchFamily="49" charset="-128"/>
              <a:ea typeface="ＭＳ ゴシック" pitchFamily="49" charset="-128"/>
            </a:rPr>
            <a:t>　下水道事業会計においては、繰出基準に基づく繰出金のほか、料金収入で賄えない汚水維持管理費の補てんを目的とした基準外繰出しを実施してきた結果、毎年わずかな黒字を計上している。</a:t>
          </a:r>
        </a:p>
        <a:p>
          <a:r>
            <a:rPr kumimoji="1" lang="ja-JP" altLang="en-US" sz="1200">
              <a:latin typeface="ＭＳ ゴシック" pitchFamily="49" charset="-128"/>
              <a:ea typeface="ＭＳ ゴシック" pitchFamily="49" charset="-128"/>
            </a:rPr>
            <a:t>　以上のとおり、全会計ともに黒字となっており、今後も各会計の黒字を堅持するため、従来からの行財政改革と併せて、公営事業では料金の適正化と一般会計からの適切な繰出しを継続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9058243</v>
      </c>
      <c r="BO4" s="449"/>
      <c r="BP4" s="449"/>
      <c r="BQ4" s="449"/>
      <c r="BR4" s="449"/>
      <c r="BS4" s="449"/>
      <c r="BT4" s="449"/>
      <c r="BU4" s="450"/>
      <c r="BV4" s="448">
        <v>8107006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3.1</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8777955</v>
      </c>
      <c r="BO5" s="420"/>
      <c r="BP5" s="420"/>
      <c r="BQ5" s="420"/>
      <c r="BR5" s="420"/>
      <c r="BS5" s="420"/>
      <c r="BT5" s="420"/>
      <c r="BU5" s="421"/>
      <c r="BV5" s="419">
        <v>7733194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93.4</v>
      </c>
      <c r="CU5" s="417"/>
      <c r="CV5" s="417"/>
      <c r="CW5" s="417"/>
      <c r="CX5" s="417"/>
      <c r="CY5" s="417"/>
      <c r="CZ5" s="417"/>
      <c r="DA5" s="418"/>
      <c r="DB5" s="416">
        <v>91.8</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280288</v>
      </c>
      <c r="BO6" s="420"/>
      <c r="BP6" s="420"/>
      <c r="BQ6" s="420"/>
      <c r="BR6" s="420"/>
      <c r="BS6" s="420"/>
      <c r="BT6" s="420"/>
      <c r="BU6" s="421"/>
      <c r="BV6" s="419">
        <v>373812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93.6</v>
      </c>
      <c r="CU6" s="563"/>
      <c r="CV6" s="563"/>
      <c r="CW6" s="563"/>
      <c r="CX6" s="563"/>
      <c r="CY6" s="563"/>
      <c r="CZ6" s="563"/>
      <c r="DA6" s="564"/>
      <c r="DB6" s="562">
        <v>92.1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118733</v>
      </c>
      <c r="BO7" s="420"/>
      <c r="BP7" s="420"/>
      <c r="BQ7" s="420"/>
      <c r="BR7" s="420"/>
      <c r="BS7" s="420"/>
      <c r="BT7" s="420"/>
      <c r="BU7" s="421"/>
      <c r="BV7" s="419">
        <v>232459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4664359</v>
      </c>
      <c r="CU7" s="420"/>
      <c r="CV7" s="420"/>
      <c r="CW7" s="420"/>
      <c r="CX7" s="420"/>
      <c r="CY7" s="420"/>
      <c r="CZ7" s="420"/>
      <c r="DA7" s="421"/>
      <c r="DB7" s="419">
        <v>4552577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161555</v>
      </c>
      <c r="BO8" s="420"/>
      <c r="BP8" s="420"/>
      <c r="BQ8" s="420"/>
      <c r="BR8" s="420"/>
      <c r="BS8" s="420"/>
      <c r="BT8" s="420"/>
      <c r="BU8" s="421"/>
      <c r="BV8" s="419">
        <v>141353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0.18</v>
      </c>
      <c r="CU8" s="523"/>
      <c r="CV8" s="523"/>
      <c r="CW8" s="523"/>
      <c r="CX8" s="523"/>
      <c r="CY8" s="523"/>
      <c r="CZ8" s="523"/>
      <c r="DA8" s="524"/>
      <c r="DB8" s="522">
        <v>0.17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7346</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20202</v>
      </c>
      <c r="BO9" s="420"/>
      <c r="BP9" s="420"/>
      <c r="BQ9" s="420"/>
      <c r="BR9" s="420"/>
      <c r="BS9" s="420"/>
      <c r="BT9" s="420"/>
      <c r="BU9" s="421"/>
      <c r="BV9" s="419">
        <v>-22383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14.6</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8429</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2203</v>
      </c>
      <c r="BO10" s="420"/>
      <c r="BP10" s="420"/>
      <c r="BQ10" s="420"/>
      <c r="BR10" s="420"/>
      <c r="BS10" s="420"/>
      <c r="BT10" s="420"/>
      <c r="BU10" s="421"/>
      <c r="BV10" s="419">
        <v>1754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6803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50000</v>
      </c>
      <c r="BO12" s="420"/>
      <c r="BP12" s="420"/>
      <c r="BQ12" s="420"/>
      <c r="BR12" s="420"/>
      <c r="BS12" s="420"/>
      <c r="BT12" s="420"/>
      <c r="BU12" s="421"/>
      <c r="BV12" s="419">
        <v>80000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6775</v>
      </c>
      <c r="S13" s="507"/>
      <c r="T13" s="507"/>
      <c r="U13" s="507"/>
      <c r="V13" s="508"/>
      <c r="W13" s="509" t="s">
        <v>131</v>
      </c>
      <c r="X13" s="405"/>
      <c r="Y13" s="405"/>
      <c r="Z13" s="405"/>
      <c r="AA13" s="405"/>
      <c r="AB13" s="406"/>
      <c r="AC13" s="372">
        <v>745</v>
      </c>
      <c r="AD13" s="373"/>
      <c r="AE13" s="373"/>
      <c r="AF13" s="373"/>
      <c r="AG13" s="374"/>
      <c r="AH13" s="372">
        <v>920</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-27595</v>
      </c>
      <c r="BO13" s="420"/>
      <c r="BP13" s="420"/>
      <c r="BQ13" s="420"/>
      <c r="BR13" s="420"/>
      <c r="BS13" s="420"/>
      <c r="BT13" s="420"/>
      <c r="BU13" s="421"/>
      <c r="BV13" s="419">
        <v>-100629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9.6</v>
      </c>
      <c r="CU13" s="417"/>
      <c r="CV13" s="417"/>
      <c r="CW13" s="417"/>
      <c r="CX13" s="417"/>
      <c r="CY13" s="417"/>
      <c r="CZ13" s="417"/>
      <c r="DA13" s="418"/>
      <c r="DB13" s="416">
        <v>9.3000000000000007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7038</v>
      </c>
      <c r="S14" s="507"/>
      <c r="T14" s="507"/>
      <c r="U14" s="507"/>
      <c r="V14" s="508"/>
      <c r="W14" s="510"/>
      <c r="X14" s="408"/>
      <c r="Y14" s="408"/>
      <c r="Z14" s="408"/>
      <c r="AA14" s="408"/>
      <c r="AB14" s="409"/>
      <c r="AC14" s="499">
        <v>23.2</v>
      </c>
      <c r="AD14" s="500"/>
      <c r="AE14" s="500"/>
      <c r="AF14" s="500"/>
      <c r="AG14" s="501"/>
      <c r="AH14" s="499">
        <v>25.1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30.3</v>
      </c>
      <c r="CU14" s="517"/>
      <c r="CV14" s="517"/>
      <c r="CW14" s="517"/>
      <c r="CX14" s="517"/>
      <c r="CY14" s="517"/>
      <c r="CZ14" s="517"/>
      <c r="DA14" s="518"/>
      <c r="DB14" s="516">
        <v>24.8</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7008</v>
      </c>
      <c r="S15" s="507"/>
      <c r="T15" s="507"/>
      <c r="U15" s="507"/>
      <c r="V15" s="508"/>
      <c r="W15" s="509" t="s">
        <v>137</v>
      </c>
      <c r="X15" s="405"/>
      <c r="Y15" s="405"/>
      <c r="Z15" s="405"/>
      <c r="AA15" s="405"/>
      <c r="AB15" s="406"/>
      <c r="AC15" s="372">
        <v>598</v>
      </c>
      <c r="AD15" s="373"/>
      <c r="AE15" s="373"/>
      <c r="AF15" s="373"/>
      <c r="AG15" s="374"/>
      <c r="AH15" s="372">
        <v>743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852718</v>
      </c>
      <c r="BO15" s="449"/>
      <c r="BP15" s="449"/>
      <c r="BQ15" s="449"/>
      <c r="BR15" s="449"/>
      <c r="BS15" s="449"/>
      <c r="BT15" s="449"/>
      <c r="BU15" s="450"/>
      <c r="BV15" s="448">
        <v>775378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18.600000000000001</v>
      </c>
      <c r="AD16" s="500"/>
      <c r="AE16" s="500"/>
      <c r="AF16" s="500"/>
      <c r="AG16" s="501"/>
      <c r="AH16" s="499">
        <v>20.3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4450791</v>
      </c>
      <c r="BO16" s="420"/>
      <c r="BP16" s="420"/>
      <c r="BQ16" s="420"/>
      <c r="BR16" s="420"/>
      <c r="BS16" s="420"/>
      <c r="BT16" s="420"/>
      <c r="BU16" s="421"/>
      <c r="BV16" s="419">
        <v>4347995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141</v>
      </c>
      <c r="S17" s="497"/>
      <c r="T17" s="497"/>
      <c r="U17" s="497"/>
      <c r="V17" s="498"/>
      <c r="W17" s="509" t="s">
        <v>144</v>
      </c>
      <c r="X17" s="405"/>
      <c r="Y17" s="405"/>
      <c r="Z17" s="405"/>
      <c r="AA17" s="405"/>
      <c r="AB17" s="406"/>
      <c r="AC17" s="372">
        <v>1872</v>
      </c>
      <c r="AD17" s="373"/>
      <c r="AE17" s="373"/>
      <c r="AF17" s="373"/>
      <c r="AG17" s="374"/>
      <c r="AH17" s="372">
        <v>2005</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1062283</v>
      </c>
      <c r="BO17" s="420"/>
      <c r="BP17" s="420"/>
      <c r="BQ17" s="420"/>
      <c r="BR17" s="420"/>
      <c r="BS17" s="420"/>
      <c r="BT17" s="420"/>
      <c r="BU17" s="421"/>
      <c r="BV17" s="419">
        <v>962852</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488.91</v>
      </c>
      <c r="M18" s="472"/>
      <c r="N18" s="472"/>
      <c r="O18" s="472"/>
      <c r="P18" s="472"/>
      <c r="Q18" s="472"/>
      <c r="R18" s="473"/>
      <c r="S18" s="473"/>
      <c r="T18" s="473"/>
      <c r="U18" s="473"/>
      <c r="V18" s="474"/>
      <c r="W18" s="490"/>
      <c r="X18" s="491"/>
      <c r="Y18" s="491"/>
      <c r="Z18" s="491"/>
      <c r="AA18" s="491"/>
      <c r="AB18" s="515"/>
      <c r="AC18" s="389">
        <v>58.2</v>
      </c>
      <c r="AD18" s="390"/>
      <c r="AE18" s="390"/>
      <c r="AF18" s="390"/>
      <c r="AG18" s="475"/>
      <c r="AH18" s="389">
        <v>54.7</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4417413</v>
      </c>
      <c r="BO18" s="420"/>
      <c r="BP18" s="420"/>
      <c r="BQ18" s="420"/>
      <c r="BR18" s="420"/>
      <c r="BS18" s="420"/>
      <c r="BT18" s="420"/>
      <c r="BU18" s="421"/>
      <c r="BV18" s="419">
        <v>4200640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5776327</v>
      </c>
      <c r="BO19" s="420"/>
      <c r="BP19" s="420"/>
      <c r="BQ19" s="420"/>
      <c r="BR19" s="420"/>
      <c r="BS19" s="420"/>
      <c r="BT19" s="420"/>
      <c r="BU19" s="421"/>
      <c r="BV19" s="419">
        <v>5648680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3047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7893792</v>
      </c>
      <c r="BO22" s="449"/>
      <c r="BP22" s="449"/>
      <c r="BQ22" s="449"/>
      <c r="BR22" s="449"/>
      <c r="BS22" s="449"/>
      <c r="BT22" s="449"/>
      <c r="BU22" s="450"/>
      <c r="BV22" s="448">
        <v>7550119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6538975</v>
      </c>
      <c r="BO23" s="420"/>
      <c r="BP23" s="420"/>
      <c r="BQ23" s="420"/>
      <c r="BR23" s="420"/>
      <c r="BS23" s="420"/>
      <c r="BT23" s="420"/>
      <c r="BU23" s="421"/>
      <c r="BV23" s="419">
        <v>5971789</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7100</v>
      </c>
      <c r="R24" s="373"/>
      <c r="S24" s="373"/>
      <c r="T24" s="373"/>
      <c r="U24" s="373"/>
      <c r="V24" s="374"/>
      <c r="W24" s="462"/>
      <c r="X24" s="399"/>
      <c r="Y24" s="400"/>
      <c r="Z24" s="375" t="s">
        <v>161</v>
      </c>
      <c r="AA24" s="376"/>
      <c r="AB24" s="376"/>
      <c r="AC24" s="376"/>
      <c r="AD24" s="376"/>
      <c r="AE24" s="376"/>
      <c r="AF24" s="376"/>
      <c r="AG24" s="377"/>
      <c r="AH24" s="372">
        <v>106</v>
      </c>
      <c r="AI24" s="373"/>
      <c r="AJ24" s="373"/>
      <c r="AK24" s="373"/>
      <c r="AL24" s="374"/>
      <c r="AM24" s="372">
        <v>329660</v>
      </c>
      <c r="AN24" s="373"/>
      <c r="AO24" s="373"/>
      <c r="AP24" s="373"/>
      <c r="AQ24" s="373"/>
      <c r="AR24" s="374"/>
      <c r="AS24" s="372">
        <v>3110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6102623</v>
      </c>
      <c r="BO24" s="420"/>
      <c r="BP24" s="420"/>
      <c r="BQ24" s="420"/>
      <c r="BR24" s="420"/>
      <c r="BS24" s="420"/>
      <c r="BT24" s="420"/>
      <c r="BU24" s="421"/>
      <c r="BV24" s="419">
        <v>5546881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5720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193857</v>
      </c>
      <c r="BO25" s="449"/>
      <c r="BP25" s="449"/>
      <c r="BQ25" s="449"/>
      <c r="BR25" s="449"/>
      <c r="BS25" s="449"/>
      <c r="BT25" s="449"/>
      <c r="BU25" s="450"/>
      <c r="BV25" s="448">
        <v>1022590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5310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2690</v>
      </c>
      <c r="R27" s="373"/>
      <c r="S27" s="373"/>
      <c r="T27" s="373"/>
      <c r="U27" s="373"/>
      <c r="V27" s="374"/>
      <c r="W27" s="462"/>
      <c r="X27" s="399"/>
      <c r="Y27" s="400"/>
      <c r="Z27" s="375" t="s">
        <v>170</v>
      </c>
      <c r="AA27" s="376"/>
      <c r="AB27" s="376"/>
      <c r="AC27" s="376"/>
      <c r="AD27" s="376"/>
      <c r="AE27" s="376"/>
      <c r="AF27" s="376"/>
      <c r="AG27" s="377"/>
      <c r="AH27" s="372">
        <v>1</v>
      </c>
      <c r="AI27" s="373"/>
      <c r="AJ27" s="373"/>
      <c r="AK27" s="373"/>
      <c r="AL27" s="374"/>
      <c r="AM27" s="372" t="s">
        <v>171</v>
      </c>
      <c r="AN27" s="373"/>
      <c r="AO27" s="373"/>
      <c r="AP27" s="373"/>
      <c r="AQ27" s="373"/>
      <c r="AR27" s="374"/>
      <c r="AS27" s="372" t="s">
        <v>171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54469</v>
      </c>
      <c r="BO27" s="454"/>
      <c r="BP27" s="454"/>
      <c r="BQ27" s="454"/>
      <c r="BR27" s="454"/>
      <c r="BS27" s="454"/>
      <c r="BT27" s="454"/>
      <c r="BU27" s="455"/>
      <c r="BV27" s="453">
        <v>54469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2310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1859571</v>
      </c>
      <c r="BO28" s="449"/>
      <c r="BP28" s="449"/>
      <c r="BQ28" s="449"/>
      <c r="BR28" s="449"/>
      <c r="BS28" s="449"/>
      <c r="BT28" s="449"/>
      <c r="BU28" s="450"/>
      <c r="BV28" s="448">
        <v>1827369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9</v>
      </c>
      <c r="M29" s="373"/>
      <c r="N29" s="373"/>
      <c r="O29" s="373"/>
      <c r="P29" s="374"/>
      <c r="Q29" s="372">
        <v>2200</v>
      </c>
      <c r="R29" s="373"/>
      <c r="S29" s="373"/>
      <c r="T29" s="373"/>
      <c r="U29" s="373"/>
      <c r="V29" s="374"/>
      <c r="W29" s="463"/>
      <c r="X29" s="464"/>
      <c r="Y29" s="465"/>
      <c r="Z29" s="375" t="s">
        <v>177</v>
      </c>
      <c r="AA29" s="376"/>
      <c r="AB29" s="376"/>
      <c r="AC29" s="376"/>
      <c r="AD29" s="376"/>
      <c r="AE29" s="376"/>
      <c r="AF29" s="376"/>
      <c r="AG29" s="377"/>
      <c r="AH29" s="372">
        <v>107</v>
      </c>
      <c r="AI29" s="373"/>
      <c r="AJ29" s="373"/>
      <c r="AK29" s="373"/>
      <c r="AL29" s="374"/>
      <c r="AM29" s="372">
        <v>333173</v>
      </c>
      <c r="AN29" s="373"/>
      <c r="AO29" s="373"/>
      <c r="AP29" s="373"/>
      <c r="AQ29" s="373"/>
      <c r="AR29" s="374"/>
      <c r="AS29" s="372">
        <v>3114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284145</v>
      </c>
      <c r="BO29" s="420"/>
      <c r="BP29" s="420"/>
      <c r="BQ29" s="420"/>
      <c r="BR29" s="420"/>
      <c r="BS29" s="420"/>
      <c r="BT29" s="420"/>
      <c r="BU29" s="421"/>
      <c r="BV29" s="419">
        <v>269924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94.6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1883241</v>
      </c>
      <c r="BO30" s="454"/>
      <c r="BP30" s="454"/>
      <c r="BQ30" s="454"/>
      <c r="BR30" s="454"/>
      <c r="BS30" s="454"/>
      <c r="BT30" s="454"/>
      <c r="BU30" s="455"/>
      <c r="BV30" s="453">
        <v>1749275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IF('各会計、関係団体の財政状況及び健全化判断比率'!B33="","",'各会計、関係団体の財政状況及び健全化判断比率'!B33)</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青森県市町村総合事務組合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株式会社ふかうら開発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国民健康保険事業特別会計（直診勘定）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IF('各会計、関係団体の財政状況及び健全化判断比率'!B34="","",'各会計、関係団体の財政状況及び健全化判断比率'!B34)</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青森県市町村職員退職手当組合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しらかみ十二湖株式会社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西海岸衛生処理組合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一般財団法人深浦町食産業振興公社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西北五広域福祉事務組合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6</v>
      </c>
      <c r="V38" s="367"/>
      <c r="W38" s="368" t="str">
        <f>IF('各会計、関係団体の財政状況及び健全化判断比率'!B32="","",'各会計、関係団体の財政状況及び健全化判断比率'!B32)</f>
        <v>訪問看護ステーション特別会計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青森県交通災害共済組合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鰺ヶ沢地区消防事務組合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つがる西北五広域連合（一般会計）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つがる西北五広域連合（病院事業会計）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青森県後期高齢者医療広域連合（一般会計）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青森県後期高齢者医療広域連合（後期高齢者医療特別会計）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3fHJj1GeCjK8Wq4A6WKf3O+qMB5WGWG6evlJz3S9SScDTKoa6+u9JqbgemlHvQpgoTzByGET73sbFFCCv3sfNA==" saltValue="FLQWA5w+x9jlUFJcKL3H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534</v>
      </c>
      <c r="D34" s="1151"/>
      <c r="E34" s="1152"/>
      <c r="F34" s="32">
        <v>1.95</v>
      </c>
      <c r="G34" s="33">
        <v>3.72</v>
      </c>
      <c r="H34" s="33">
        <v>3.53</v>
      </c>
      <c r="I34" s="33">
        <v>3.1</v>
      </c>
      <c r="J34" s="34">
        <v>3.46</v>
      </c>
      <c r="K34" s="22"/>
      <c r="L34" s="22"/>
      <c r="M34" s="22"/>
      <c r="N34" s="22"/>
      <c r="O34" s="22"/>
      <c r="P34" s="22"/>
    </row>
    <row r="35" spans="1:16" ht="39" customHeight="1" x14ac:dyDescent="0.15">
      <c r="A35" s="22"/>
      <c r="B35" s="35"/>
      <c r="C35" s="1145" t="s">
        <v>535</v>
      </c>
      <c r="D35" s="1146"/>
      <c r="E35" s="1147"/>
      <c r="F35" s="36">
        <v>2.17</v>
      </c>
      <c r="G35" s="37">
        <v>2.83</v>
      </c>
      <c r="H35" s="37">
        <v>3.12</v>
      </c>
      <c r="I35" s="37">
        <v>3.47</v>
      </c>
      <c r="J35" s="38">
        <v>2.81</v>
      </c>
      <c r="K35" s="22"/>
      <c r="L35" s="22"/>
      <c r="M35" s="22"/>
      <c r="N35" s="22"/>
      <c r="O35" s="22"/>
      <c r="P35" s="22"/>
    </row>
    <row r="36" spans="1:16" ht="39" customHeight="1" x14ac:dyDescent="0.15">
      <c r="A36" s="22"/>
      <c r="B36" s="35"/>
      <c r="C36" s="1145" t="s">
        <v>536</v>
      </c>
      <c r="D36" s="1146"/>
      <c r="E36" s="1147"/>
      <c r="F36" s="36">
        <v>0.48</v>
      </c>
      <c r="G36" s="37">
        <v>0.83</v>
      </c>
      <c r="H36" s="37">
        <v>1.83</v>
      </c>
      <c r="I36" s="37">
        <v>1.49</v>
      </c>
      <c r="J36" s="38">
        <v>0.96</v>
      </c>
      <c r="K36" s="22"/>
      <c r="L36" s="22"/>
      <c r="M36" s="22"/>
      <c r="N36" s="22"/>
      <c r="O36" s="22"/>
      <c r="P36" s="22"/>
    </row>
    <row r="37" spans="1:16" ht="39" customHeight="1" x14ac:dyDescent="0.15">
      <c r="A37" s="22"/>
      <c r="B37" s="35"/>
      <c r="C37" s="1145" t="s">
        <v>537</v>
      </c>
      <c r="D37" s="1146"/>
      <c r="E37" s="1147"/>
      <c r="F37" s="36" t="s">
        <v>487</v>
      </c>
      <c r="G37" s="37" t="s">
        <v>487</v>
      </c>
      <c r="H37" s="37" t="s">
        <v>487</v>
      </c>
      <c r="I37" s="37" t="s">
        <v>487</v>
      </c>
      <c r="J37" s="38">
        <v>0.36</v>
      </c>
      <c r="K37" s="22"/>
      <c r="L37" s="22"/>
      <c r="M37" s="22"/>
      <c r="N37" s="22"/>
      <c r="O37" s="22"/>
      <c r="P37" s="22"/>
    </row>
    <row r="38" spans="1:16" ht="39" customHeight="1" x14ac:dyDescent="0.15">
      <c r="A38" s="22"/>
      <c r="B38" s="35"/>
      <c r="C38" s="1145" t="s">
        <v>538</v>
      </c>
      <c r="D38" s="1146"/>
      <c r="E38" s="1147"/>
      <c r="F38" s="36">
        <v>0.11</v>
      </c>
      <c r="G38" s="37">
        <v>0.39</v>
      </c>
      <c r="H38" s="37">
        <v>0.34</v>
      </c>
      <c r="I38" s="37">
        <v>0.28999999999999998</v>
      </c>
      <c r="J38" s="38">
        <v>0.14000000000000001</v>
      </c>
      <c r="K38" s="22"/>
      <c r="L38" s="22"/>
      <c r="M38" s="22"/>
      <c r="N38" s="22"/>
      <c r="O38" s="22"/>
      <c r="P38" s="22"/>
    </row>
    <row r="39" spans="1:16" ht="39" customHeight="1" x14ac:dyDescent="0.15">
      <c r="A39" s="22"/>
      <c r="B39" s="35"/>
      <c r="C39" s="1145" t="s">
        <v>539</v>
      </c>
      <c r="D39" s="1146"/>
      <c r="E39" s="1147"/>
      <c r="F39" s="36">
        <v>0.04</v>
      </c>
      <c r="G39" s="37">
        <v>0.09</v>
      </c>
      <c r="H39" s="37">
        <v>0.04</v>
      </c>
      <c r="I39" s="37">
        <v>0.05</v>
      </c>
      <c r="J39" s="38">
        <v>0.09</v>
      </c>
      <c r="K39" s="22"/>
      <c r="L39" s="22"/>
      <c r="M39" s="22"/>
      <c r="N39" s="22"/>
      <c r="O39" s="22"/>
      <c r="P39" s="22"/>
    </row>
    <row r="40" spans="1:16" ht="39" customHeight="1" x14ac:dyDescent="0.15">
      <c r="A40" s="22"/>
      <c r="B40" s="35"/>
      <c r="C40" s="1145" t="s">
        <v>540</v>
      </c>
      <c r="D40" s="1146"/>
      <c r="E40" s="1147"/>
      <c r="F40" s="36">
        <v>0.53</v>
      </c>
      <c r="G40" s="37">
        <v>0.55000000000000004</v>
      </c>
      <c r="H40" s="37">
        <v>0.7</v>
      </c>
      <c r="I40" s="37">
        <v>0.56000000000000005</v>
      </c>
      <c r="J40" s="38">
        <v>0.03</v>
      </c>
      <c r="K40" s="22"/>
      <c r="L40" s="22"/>
      <c r="M40" s="22"/>
      <c r="N40" s="22"/>
      <c r="O40" s="22"/>
      <c r="P40" s="22"/>
    </row>
    <row r="41" spans="1:16" ht="39" customHeight="1" x14ac:dyDescent="0.15">
      <c r="A41" s="22"/>
      <c r="B41" s="35"/>
      <c r="C41" s="1145" t="s">
        <v>541</v>
      </c>
      <c r="D41" s="1146"/>
      <c r="E41" s="1147"/>
      <c r="F41" s="36">
        <v>0.03</v>
      </c>
      <c r="G41" s="37">
        <v>0.04</v>
      </c>
      <c r="H41" s="37">
        <v>0.04</v>
      </c>
      <c r="I41" s="37">
        <v>0.03</v>
      </c>
      <c r="J41" s="38">
        <v>0.02</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0.12</v>
      </c>
      <c r="G43" s="42">
        <v>0.02</v>
      </c>
      <c r="H43" s="42">
        <v>0.13</v>
      </c>
      <c r="I43" s="42">
        <v>0.28999999999999998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q6eSjV/k3OYxKLlequwo60mh6Y9KCKpJLu1AyVIuOBGf1CwWgYSZ3xQrlNDpAQ9doadkLYxOfeu0yHFOyNjyg==" saltValue="CWEHOH/zrcpZ62/COayr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941</v>
      </c>
      <c r="L45" s="60">
        <v>896</v>
      </c>
      <c r="M45" s="60">
        <v>900</v>
      </c>
      <c r="N45" s="60">
        <v>826</v>
      </c>
      <c r="O45" s="61">
        <v>874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289</v>
      </c>
      <c r="L48" s="64">
        <v>271</v>
      </c>
      <c r="M48" s="64">
        <v>296</v>
      </c>
      <c r="N48" s="64">
        <v>292</v>
      </c>
      <c r="O48" s="65">
        <v>248</v>
      </c>
      <c r="P48" s="48"/>
      <c r="Q48" s="48"/>
      <c r="R48" s="48"/>
      <c r="S48" s="48"/>
      <c r="T48" s="48"/>
      <c r="U48" s="48"/>
    </row>
    <row r="49" spans="1:21" ht="30.75" customHeight="1" x14ac:dyDescent="0.15">
      <c r="A49" s="48"/>
      <c r="B49" s="1178"/>
      <c r="C49" s="1179"/>
      <c r="D49" s="62"/>
      <c r="E49" s="1155" t="s">
        <v>14</v>
      </c>
      <c r="F49" s="1155"/>
      <c r="G49" s="1155"/>
      <c r="H49" s="1155"/>
      <c r="I49" s="1155"/>
      <c r="J49" s="1156"/>
      <c r="K49" s="63">
        <v>28</v>
      </c>
      <c r="L49" s="64">
        <v>33</v>
      </c>
      <c r="M49" s="64">
        <v>32</v>
      </c>
      <c r="N49" s="64">
        <v>33</v>
      </c>
      <c r="O49" s="65">
        <v>32</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15">
      <c r="A51" s="48"/>
      <c r="B51" s="1180"/>
      <c r="C51" s="1181"/>
      <c r="D51" s="66"/>
      <c r="E51" s="1155" t="s">
        <v>16</v>
      </c>
      <c r="F51" s="1155"/>
      <c r="G51" s="1155"/>
      <c r="H51" s="1155"/>
      <c r="I51" s="1155"/>
      <c r="J51" s="1156"/>
      <c r="K51" s="63">
        <v>1</v>
      </c>
      <c r="L51" s="64">
        <v>2</v>
      </c>
      <c r="M51" s="64">
        <v>1</v>
      </c>
      <c r="N51" s="64">
        <v>3</v>
      </c>
      <c r="O51" s="65">
        <v>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907</v>
      </c>
      <c r="L52" s="64">
        <v>870</v>
      </c>
      <c r="M52" s="64">
        <v>866</v>
      </c>
      <c r="N52" s="64">
        <v>782</v>
      </c>
      <c r="O52" s="65">
        <v>787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352</v>
      </c>
      <c r="L53" s="69">
        <v>332</v>
      </c>
      <c r="M53" s="69">
        <v>363</v>
      </c>
      <c r="N53" s="69">
        <v>372</v>
      </c>
      <c r="O53" s="70">
        <v>368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Agio5VKrmp6o4lEPyp03v0UyHo/zlJFaswvjEW9Ae3jmpYZfHRqID/zhRKWuPNoeUuXvXUqV57Acjr/v+O02A==" saltValue="3xPUKzNy1zitZ6//Bhfs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8344</v>
      </c>
      <c r="J41" s="344">
        <v>8036</v>
      </c>
      <c r="K41" s="344">
        <v>7671</v>
      </c>
      <c r="L41" s="344">
        <v>7550</v>
      </c>
      <c r="M41" s="345">
        <v>7894</v>
      </c>
    </row>
    <row r="42" spans="2:13" ht="27.75" customHeight="1" x14ac:dyDescent="0.15">
      <c r="B42" s="1186"/>
      <c r="C42" s="1187"/>
      <c r="D42" s="106"/>
      <c r="E42" s="1190" t="s">
        <v>32</v>
      </c>
      <c r="F42" s="1190"/>
      <c r="G42" s="1190"/>
      <c r="H42" s="1191"/>
      <c r="I42" s="346" t="s">
        <v>487</v>
      </c>
      <c r="J42" s="347" t="s">
        <v>487</v>
      </c>
      <c r="K42" s="347" t="s">
        <v>487</v>
      </c>
      <c r="L42" s="347" t="s">
        <v>487</v>
      </c>
      <c r="M42" s="348" t="s">
        <v>487</v>
      </c>
    </row>
    <row r="43" spans="2:13" ht="27.75" customHeight="1" x14ac:dyDescent="0.15">
      <c r="B43" s="1186"/>
      <c r="C43" s="1187"/>
      <c r="D43" s="106"/>
      <c r="E43" s="1190" t="s">
        <v>33</v>
      </c>
      <c r="F43" s="1190"/>
      <c r="G43" s="1190"/>
      <c r="H43" s="1191"/>
      <c r="I43" s="346">
        <v>3688</v>
      </c>
      <c r="J43" s="347">
        <v>3553</v>
      </c>
      <c r="K43" s="347">
        <v>3712</v>
      </c>
      <c r="L43" s="347">
        <v>3643</v>
      </c>
      <c r="M43" s="348">
        <v>3505</v>
      </c>
    </row>
    <row r="44" spans="2:13" ht="27.75" customHeight="1" x14ac:dyDescent="0.15">
      <c r="B44" s="1186"/>
      <c r="C44" s="1187"/>
      <c r="D44" s="106"/>
      <c r="E44" s="1190" t="s">
        <v>34</v>
      </c>
      <c r="F44" s="1190"/>
      <c r="G44" s="1190"/>
      <c r="H44" s="1191"/>
      <c r="I44" s="346">
        <v>222</v>
      </c>
      <c r="J44" s="347">
        <v>196</v>
      </c>
      <c r="K44" s="347">
        <v>168</v>
      </c>
      <c r="L44" s="347">
        <v>143</v>
      </c>
      <c r="M44" s="348">
        <v>292</v>
      </c>
    </row>
    <row r="45" spans="2:13" ht="27.75" customHeight="1" x14ac:dyDescent="0.15">
      <c r="B45" s="1186"/>
      <c r="C45" s="1187"/>
      <c r="D45" s="106"/>
      <c r="E45" s="1190" t="s">
        <v>35</v>
      </c>
      <c r="F45" s="1190"/>
      <c r="G45" s="1190"/>
      <c r="H45" s="1191"/>
      <c r="I45" s="346">
        <v>797</v>
      </c>
      <c r="J45" s="347">
        <v>854</v>
      </c>
      <c r="K45" s="347">
        <v>858</v>
      </c>
      <c r="L45" s="347">
        <v>904</v>
      </c>
      <c r="M45" s="348">
        <v>987</v>
      </c>
    </row>
    <row r="46" spans="2:13" ht="27.75" customHeight="1" x14ac:dyDescent="0.15">
      <c r="B46" s="1186"/>
      <c r="C46" s="1187"/>
      <c r="D46" s="107"/>
      <c r="E46" s="1190" t="s">
        <v>36</v>
      </c>
      <c r="F46" s="1190"/>
      <c r="G46" s="1190"/>
      <c r="H46" s="1191"/>
      <c r="I46" s="346">
        <v>59</v>
      </c>
      <c r="J46" s="347">
        <v>44</v>
      </c>
      <c r="K46" s="347">
        <v>68</v>
      </c>
      <c r="L46" s="347">
        <v>36</v>
      </c>
      <c r="M46" s="348">
        <v>38</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3019</v>
      </c>
      <c r="J50" s="347">
        <v>3549</v>
      </c>
      <c r="K50" s="347">
        <v>3626</v>
      </c>
      <c r="L50" s="347">
        <v>3824</v>
      </c>
      <c r="M50" s="348">
        <v>4002</v>
      </c>
    </row>
    <row r="51" spans="2:13" ht="27.75" customHeight="1" x14ac:dyDescent="0.15">
      <c r="B51" s="1186"/>
      <c r="C51" s="1187"/>
      <c r="D51" s="106"/>
      <c r="E51" s="1190" t="s">
        <v>42</v>
      </c>
      <c r="F51" s="1190"/>
      <c r="G51" s="1190"/>
      <c r="H51" s="1191"/>
      <c r="I51" s="346">
        <v>29</v>
      </c>
      <c r="J51" s="347">
        <v>24</v>
      </c>
      <c r="K51" s="347">
        <v>19</v>
      </c>
      <c r="L51" s="347">
        <v>14</v>
      </c>
      <c r="M51" s="348">
        <v>10</v>
      </c>
    </row>
    <row r="52" spans="2:13" ht="27.75" customHeight="1" x14ac:dyDescent="0.15">
      <c r="B52" s="1188"/>
      <c r="C52" s="1189"/>
      <c r="D52" s="106"/>
      <c r="E52" s="1190" t="s">
        <v>43</v>
      </c>
      <c r="F52" s="1190"/>
      <c r="G52" s="1190"/>
      <c r="H52" s="1191"/>
      <c r="I52" s="346">
        <v>8376</v>
      </c>
      <c r="J52" s="347">
        <v>7987</v>
      </c>
      <c r="K52" s="347">
        <v>7564</v>
      </c>
      <c r="L52" s="347">
        <v>7500</v>
      </c>
      <c r="M52" s="348">
        <v>7524</v>
      </c>
    </row>
    <row r="53" spans="2:13" ht="27.75" customHeight="1" thickBot="1" x14ac:dyDescent="0.2">
      <c r="B53" s="1192" t="s">
        <v>19</v>
      </c>
      <c r="C53" s="1193"/>
      <c r="D53" s="110"/>
      <c r="E53" s="1194" t="s">
        <v>44</v>
      </c>
      <c r="F53" s="1194"/>
      <c r="G53" s="1194"/>
      <c r="H53" s="1195"/>
      <c r="I53" s="349">
        <v>1686</v>
      </c>
      <c r="J53" s="350">
        <v>1123</v>
      </c>
      <c r="K53" s="350">
        <v>1268</v>
      </c>
      <c r="L53" s="350">
        <v>937</v>
      </c>
      <c r="M53" s="351">
        <v>1181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SxFi6HD68NDau3z8sPT7G8JeZKxCD2aBzRwQLLY+ixJzO7vpwZouijk9qnV2gyobbp6w2HhTEp9dMYf/uMvcA==" saltValue="w/5V5JnHVGT98FFpn9KV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1816</v>
      </c>
      <c r="G55" s="352">
        <v>1827</v>
      </c>
      <c r="H55" s="353">
        <v>1860</v>
      </c>
    </row>
    <row r="56" spans="2:8" ht="52.5" customHeight="1" x14ac:dyDescent="0.15">
      <c r="B56" s="122"/>
      <c r="C56" s="1213" t="s">
        <v>47</v>
      </c>
      <c r="D56" s="1213"/>
      <c r="E56" s="1214"/>
      <c r="F56" s="354">
        <v>251</v>
      </c>
      <c r="G56" s="354">
        <v>270</v>
      </c>
      <c r="H56" s="355">
        <v>284</v>
      </c>
    </row>
    <row r="57" spans="2:8" ht="53.25" customHeight="1" x14ac:dyDescent="0.15">
      <c r="B57" s="122"/>
      <c r="C57" s="1215" t="s">
        <v>48</v>
      </c>
      <c r="D57" s="1215"/>
      <c r="E57" s="1216"/>
      <c r="F57" s="356">
        <v>1619</v>
      </c>
      <c r="G57" s="356">
        <v>1749</v>
      </c>
      <c r="H57" s="357">
        <v>1883</v>
      </c>
    </row>
    <row r="58" spans="2:8" ht="45.75" customHeight="1" x14ac:dyDescent="0.15">
      <c r="B58" s="123"/>
      <c r="C58" s="1203" t="s">
        <v>549</v>
      </c>
      <c r="D58" s="1204"/>
      <c r="E58" s="1205"/>
      <c r="F58" s="358">
        <v>869</v>
      </c>
      <c r="G58" s="358">
        <v>1019</v>
      </c>
      <c r="H58" s="359">
        <v>1069</v>
      </c>
    </row>
    <row r="59" spans="2:8" ht="45.75" customHeight="1" x14ac:dyDescent="0.15">
      <c r="B59" s="123"/>
      <c r="C59" s="1203" t="s">
        <v>550</v>
      </c>
      <c r="D59" s="1204"/>
      <c r="E59" s="1205"/>
      <c r="F59" s="358">
        <v>477</v>
      </c>
      <c r="G59" s="358">
        <v>477</v>
      </c>
      <c r="H59" s="359">
        <v>477</v>
      </c>
    </row>
    <row r="60" spans="2:8" ht="45.75" customHeight="1" x14ac:dyDescent="0.15">
      <c r="B60" s="123"/>
      <c r="C60" s="1203" t="s">
        <v>551</v>
      </c>
      <c r="D60" s="1204"/>
      <c r="E60" s="1205"/>
      <c r="F60" s="358">
        <v>117</v>
      </c>
      <c r="G60" s="358">
        <v>127</v>
      </c>
      <c r="H60" s="359">
        <v>139</v>
      </c>
    </row>
    <row r="61" spans="2:8" ht="45.75" customHeight="1" x14ac:dyDescent="0.15">
      <c r="B61" s="123"/>
      <c r="C61" s="1203" t="s">
        <v>552</v>
      </c>
      <c r="D61" s="1204"/>
      <c r="E61" s="1205"/>
      <c r="F61" s="358">
        <v>100</v>
      </c>
      <c r="G61" s="358">
        <v>67</v>
      </c>
      <c r="H61" s="359">
        <v>111</v>
      </c>
    </row>
    <row r="62" spans="2:8" ht="45.75" customHeight="1" thickBot="1" x14ac:dyDescent="0.2">
      <c r="B62" s="124"/>
      <c r="C62" s="1206" t="s">
        <v>553</v>
      </c>
      <c r="D62" s="1207"/>
      <c r="E62" s="1208"/>
      <c r="F62" s="360">
        <v>21</v>
      </c>
      <c r="G62" s="360">
        <v>23</v>
      </c>
      <c r="H62" s="361">
        <v>36</v>
      </c>
    </row>
    <row r="63" spans="2:8" ht="52.5" customHeight="1" thickBot="1" x14ac:dyDescent="0.2">
      <c r="B63" s="125"/>
      <c r="C63" s="1209" t="s">
        <v>49</v>
      </c>
      <c r="D63" s="1209"/>
      <c r="E63" s="1210"/>
      <c r="F63" s="362">
        <v>3686</v>
      </c>
      <c r="G63" s="362">
        <v>3847</v>
      </c>
      <c r="H63" s="363">
        <v>4027</v>
      </c>
    </row>
    <row r="64" spans="2:8" x14ac:dyDescent="0.15"/>
  </sheetData>
  <sheetProtection algorithmName="SHA-512" hashValue="m+y1ulLjrRpS7mZxzcvL+yLpBA0jg1owlpsKAN99lt71GswriDMHhcpV8+nnjvNGwVXgOD1RCDqwYTxLxHHl1g==" saltValue="Q9tE8QY18B7xV96K3btt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132041</v>
      </c>
      <c r="E3" s="144"/>
      <c r="F3" s="145">
        <v>200194</v>
      </c>
      <c r="G3" s="146"/>
      <c r="H3" s="147"/>
    </row>
    <row r="4" spans="1:8" x14ac:dyDescent="0.15">
      <c r="A4" s="148"/>
      <c r="B4" s="149"/>
      <c r="C4" s="150"/>
      <c r="D4" s="151">
        <v>72871</v>
      </c>
      <c r="E4" s="152"/>
      <c r="F4" s="153">
        <v>106422</v>
      </c>
      <c r="G4" s="154"/>
      <c r="H4" s="155"/>
    </row>
    <row r="5" spans="1:8" x14ac:dyDescent="0.15">
      <c r="A5" s="136" t="s">
        <v>519</v>
      </c>
      <c r="B5" s="141"/>
      <c r="C5" s="142"/>
      <c r="D5" s="143">
        <v>113172</v>
      </c>
      <c r="E5" s="144"/>
      <c r="F5" s="145">
        <v>196914</v>
      </c>
      <c r="G5" s="146"/>
      <c r="H5" s="147"/>
    </row>
    <row r="6" spans="1:8" x14ac:dyDescent="0.15">
      <c r="A6" s="148"/>
      <c r="B6" s="149"/>
      <c r="C6" s="150"/>
      <c r="D6" s="151">
        <v>43397</v>
      </c>
      <c r="E6" s="152"/>
      <c r="F6" s="153">
        <v>98966</v>
      </c>
      <c r="G6" s="154"/>
      <c r="H6" s="155"/>
    </row>
    <row r="7" spans="1:8" x14ac:dyDescent="0.15">
      <c r="A7" s="136" t="s">
        <v>520</v>
      </c>
      <c r="B7" s="141"/>
      <c r="C7" s="142"/>
      <c r="D7" s="143">
        <v>101358</v>
      </c>
      <c r="E7" s="144"/>
      <c r="F7" s="145">
        <v>204757</v>
      </c>
      <c r="G7" s="146"/>
      <c r="H7" s="147"/>
    </row>
    <row r="8" spans="1:8" x14ac:dyDescent="0.15">
      <c r="A8" s="148"/>
      <c r="B8" s="149"/>
      <c r="C8" s="150"/>
      <c r="D8" s="151">
        <v>51789</v>
      </c>
      <c r="E8" s="152"/>
      <c r="F8" s="153">
        <v>106071</v>
      </c>
      <c r="G8" s="154"/>
      <c r="H8" s="155"/>
    </row>
    <row r="9" spans="1:8" x14ac:dyDescent="0.15">
      <c r="A9" s="136" t="s">
        <v>521</v>
      </c>
      <c r="B9" s="141"/>
      <c r="C9" s="142"/>
      <c r="D9" s="143">
        <v>49414</v>
      </c>
      <c r="E9" s="144"/>
      <c r="F9" s="145">
        <v>194971</v>
      </c>
      <c r="G9" s="146"/>
      <c r="H9" s="147"/>
    </row>
    <row r="10" spans="1:8" x14ac:dyDescent="0.15">
      <c r="A10" s="148"/>
      <c r="B10" s="149"/>
      <c r="C10" s="150"/>
      <c r="D10" s="151">
        <v>25558</v>
      </c>
      <c r="E10" s="152"/>
      <c r="F10" s="153">
        <v>105966</v>
      </c>
      <c r="G10" s="154"/>
      <c r="H10" s="155"/>
    </row>
    <row r="11" spans="1:8" x14ac:dyDescent="0.15">
      <c r="A11" s="136" t="s">
        <v>522</v>
      </c>
      <c r="B11" s="141"/>
      <c r="C11" s="142"/>
      <c r="D11" s="143">
        <v>127949</v>
      </c>
      <c r="E11" s="144"/>
      <c r="F11" s="145">
        <v>224172</v>
      </c>
      <c r="G11" s="146"/>
      <c r="H11" s="147"/>
    </row>
    <row r="12" spans="1:8" x14ac:dyDescent="0.15">
      <c r="A12" s="148"/>
      <c r="B12" s="149"/>
      <c r="C12" s="156"/>
      <c r="D12" s="151">
        <v>55845</v>
      </c>
      <c r="E12" s="152"/>
      <c r="F12" s="153">
        <v>117611</v>
      </c>
      <c r="G12" s="154"/>
      <c r="H12" s="155"/>
    </row>
    <row r="13" spans="1:8" x14ac:dyDescent="0.15">
      <c r="A13" s="136"/>
      <c r="B13" s="141"/>
      <c r="C13" s="157"/>
      <c r="D13" s="158">
        <v>104787</v>
      </c>
      <c r="E13" s="159"/>
      <c r="F13" s="160">
        <v>204202</v>
      </c>
      <c r="G13" s="161"/>
      <c r="H13" s="147"/>
    </row>
    <row r="14" spans="1:8" x14ac:dyDescent="0.15">
      <c r="A14" s="148"/>
      <c r="B14" s="149"/>
      <c r="C14" s="150"/>
      <c r="D14" s="151">
        <v>49892</v>
      </c>
      <c r="E14" s="152"/>
      <c r="F14" s="153">
        <v>107007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1.96</v>
      </c>
      <c r="C19" s="162">
        <f>ROUND(VALUE(SUBSTITUTE(実質収支比率等に係る経年分析!G$48,"▲","-")),2)</f>
        <v>3.72</v>
      </c>
      <c r="D19" s="162">
        <f>ROUND(VALUE(SUBSTITUTE(実質収支比率等に係る経年分析!H$48,"▲","-")),2)</f>
        <v>3.54</v>
      </c>
      <c r="E19" s="162">
        <f>ROUND(VALUE(SUBSTITUTE(実質収支比率等に係る経年分析!I$48,"▲","-")),2)</f>
        <v>3.1</v>
      </c>
      <c r="F19" s="162">
        <f>ROUND(VALUE(SUBSTITUTE(実質収支比率等に係る経年分析!J$48,"▲","-")),2)</f>
        <v>3.46</v>
      </c>
    </row>
    <row r="20" spans="1:11" x14ac:dyDescent="0.15">
      <c r="A20" s="162" t="s">
        <v>53</v>
      </c>
      <c r="B20" s="162">
        <f>ROUND(VALUE(SUBSTITUTE(実質収支比率等に係る経年分析!F$47,"▲","-")),2)</f>
        <v>42.2</v>
      </c>
      <c r="C20" s="162">
        <f>ROUND(VALUE(SUBSTITUTE(実質収支比率等に係る経年分析!G$47,"▲","-")),2)</f>
        <v>41.57</v>
      </c>
      <c r="D20" s="162">
        <f>ROUND(VALUE(SUBSTITUTE(実質収支比率等に係る経年分析!H$47,"▲","-")),2)</f>
        <v>39.25</v>
      </c>
      <c r="E20" s="162">
        <f>ROUND(VALUE(SUBSTITUTE(実質収支比率等に係る経年分析!I$47,"▲","-")),2)</f>
        <v>40.14</v>
      </c>
      <c r="F20" s="162">
        <f>ROUND(VALUE(SUBSTITUTE(実質収支比率等に係る経年分析!J$47,"▲","-")),2)</f>
        <v>39.869999999999997</v>
      </c>
    </row>
    <row r="21" spans="1:11" x14ac:dyDescent="0.15">
      <c r="A21" s="162" t="s">
        <v>54</v>
      </c>
      <c r="B21" s="162">
        <f>IF(ISNUMBER(VALUE(SUBSTITUTE(実質収支比率等に係る経年分析!F$49,"▲","-"))),ROUND(VALUE(SUBSTITUTE(実質収支比率等に係る経年分析!F$49,"▲","-")),2),NA())</f>
        <v>-0.32</v>
      </c>
      <c r="C21" s="162">
        <f>IF(ISNUMBER(VALUE(SUBSTITUTE(実質収支比率等に係る経年分析!G$49,"▲","-"))),ROUND(VALUE(SUBSTITUTE(実質収支比率等に係る経年分析!G$49,"▲","-")),2),NA())</f>
        <v>1.88</v>
      </c>
      <c r="D21" s="162">
        <f>IF(ISNUMBER(VALUE(SUBSTITUTE(実質収支比率等に係る経年分析!H$49,"▲","-"))),ROUND(VALUE(SUBSTITUTE(実質収支比率等に係る経年分析!H$49,"▲","-")),2),NA())</f>
        <v>-3.46</v>
      </c>
      <c r="E21" s="162">
        <f>IF(ISNUMBER(VALUE(SUBSTITUTE(実質収支比率等に係る経年分析!I$49,"▲","-"))),ROUND(VALUE(SUBSTITUTE(実質収支比率等に係る経年分析!I$49,"▲","-")),2),NA())</f>
        <v>-2.21</v>
      </c>
      <c r="F21" s="162">
        <f>IF(ISNUMBER(VALUE(SUBSTITUTE(実質収支比率等に係る経年分析!J$49,"▲","-"))),ROUND(VALUE(SUBSTITUTE(実質収支比率等に係る経年分析!J$49,"▲","-")),2),NA())</f>
        <v>-0.59</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0.28999999999999998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訪問看護ステーション特別会計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国民健康保険事業特別会計（事業勘定）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0.55000000000000004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0.56000000000000005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国民健康保険事業特別会計（直診勘定）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0.28999999999999998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0.36</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0.96</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2.17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2.83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3.12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1.95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3.53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907</v>
      </c>
      <c r="E42" s="164"/>
      <c r="F42" s="164"/>
      <c r="G42" s="164">
        <f>'実質公債費比率（分子）の構造'!L$52</f>
        <v>870</v>
      </c>
      <c r="H42" s="164"/>
      <c r="I42" s="164"/>
      <c r="J42" s="164">
        <f>'実質公債費比率（分子）の構造'!M$52</f>
        <v>866</v>
      </c>
      <c r="K42" s="164"/>
      <c r="L42" s="164"/>
      <c r="M42" s="164">
        <f>'実質公債費比率（分子）の構造'!N$52</f>
        <v>782</v>
      </c>
      <c r="N42" s="164"/>
      <c r="O42" s="164"/>
      <c r="P42" s="164">
        <f>'実質公債費比率（分子）の構造'!O$52</f>
        <v>787</v>
      </c>
    </row>
    <row r="43" spans="1:16" x14ac:dyDescent="0.15">
      <c r="A43" s="164" t="s">
        <v>16</v>
      </c>
      <c r="B43" s="164">
        <f>'実質公債費比率（分子）の構造'!K$51</f>
        <v>1</v>
      </c>
      <c r="C43" s="164"/>
      <c r="D43" s="164"/>
      <c r="E43" s="164">
        <f>'実質公債費比率（分子）の構造'!L$51</f>
        <v>2</v>
      </c>
      <c r="F43" s="164"/>
      <c r="G43" s="164"/>
      <c r="H43" s="164">
        <f>'実質公債費比率（分子）の構造'!M$51</f>
        <v>1</v>
      </c>
      <c r="I43" s="164"/>
      <c r="J43" s="164"/>
      <c r="K43" s="164">
        <f>'実質公債費比率（分子）の構造'!N$51</f>
        <v>3</v>
      </c>
      <c r="L43" s="164"/>
      <c r="M43" s="164"/>
      <c r="N43" s="164">
        <f>'実質公債費比率（分子）の構造'!O$51</f>
        <v>1</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15">
      <c r="A45" s="164" t="s">
        <v>63</v>
      </c>
      <c r="B45" s="164">
        <f>'実質公債費比率（分子）の構造'!K$49</f>
        <v>28</v>
      </c>
      <c r="C45" s="164"/>
      <c r="D45" s="164"/>
      <c r="E45" s="164">
        <f>'実質公債費比率（分子）の構造'!L$49</f>
        <v>33</v>
      </c>
      <c r="F45" s="164"/>
      <c r="G45" s="164"/>
      <c r="H45" s="164">
        <f>'実質公債費比率（分子）の構造'!M$49</f>
        <v>32</v>
      </c>
      <c r="I45" s="164"/>
      <c r="J45" s="164"/>
      <c r="K45" s="164">
        <f>'実質公債費比率（分子）の構造'!N$49</f>
        <v>33</v>
      </c>
      <c r="L45" s="164"/>
      <c r="M45" s="164"/>
      <c r="N45" s="164">
        <f>'実質公債費比率（分子）の構造'!O$49</f>
        <v>32</v>
      </c>
      <c r="O45" s="164"/>
      <c r="P45" s="164"/>
    </row>
    <row r="46" spans="1:16" x14ac:dyDescent="0.15">
      <c r="A46" s="164" t="s">
        <v>64</v>
      </c>
      <c r="B46" s="164">
        <f>'実質公債費比率（分子）の構造'!K$48</f>
        <v>289</v>
      </c>
      <c r="C46" s="164"/>
      <c r="D46" s="164"/>
      <c r="E46" s="164">
        <f>'実質公債費比率（分子）の構造'!L$48</f>
        <v>271</v>
      </c>
      <c r="F46" s="164"/>
      <c r="G46" s="164"/>
      <c r="H46" s="164">
        <f>'実質公債費比率（分子）の構造'!M$48</f>
        <v>296</v>
      </c>
      <c r="I46" s="164"/>
      <c r="J46" s="164"/>
      <c r="K46" s="164">
        <f>'実質公債費比率（分子）の構造'!N$48</f>
        <v>292</v>
      </c>
      <c r="L46" s="164"/>
      <c r="M46" s="164"/>
      <c r="N46" s="164">
        <f>'実質公債費比率（分子）の構造'!O$48</f>
        <v>248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941</v>
      </c>
      <c r="C49" s="164"/>
      <c r="D49" s="164"/>
      <c r="E49" s="164">
        <f>'実質公債費比率（分子）の構造'!L$45</f>
        <v>896</v>
      </c>
      <c r="F49" s="164"/>
      <c r="G49" s="164"/>
      <c r="H49" s="164">
        <f>'実質公債費比率（分子）の構造'!M$45</f>
        <v>900</v>
      </c>
      <c r="I49" s="164"/>
      <c r="J49" s="164"/>
      <c r="K49" s="164">
        <f>'実質公債費比率（分子）の構造'!N$45</f>
        <v>826</v>
      </c>
      <c r="L49" s="164"/>
      <c r="M49" s="164"/>
      <c r="N49" s="164">
        <f>'実質公債費比率（分子）の構造'!O$45</f>
        <v>874</v>
      </c>
      <c r="O49" s="164"/>
      <c r="P49" s="164"/>
    </row>
    <row r="50" spans="1:16" x14ac:dyDescent="0.15">
      <c r="A50" s="164" t="s">
        <v>67</v>
      </c>
      <c r="B50" s="164" t="e">
        <f>NA()</f>
        <v>#N/A</v>
      </c>
      <c r="C50" s="164">
        <f>IF(ISNUMBER('実質公債費比率（分子）の構造'!K$53),'実質公債費比率（分子）の構造'!K$53,NA())</f>
        <v>352</v>
      </c>
      <c r="D50" s="164" t="e">
        <f>NA()</f>
        <v>#N/A</v>
      </c>
      <c r="E50" s="164" t="e">
        <f>NA()</f>
        <v>#N/A</v>
      </c>
      <c r="F50" s="164">
        <f>IF(ISNUMBER('実質公債費比率（分子）の構造'!L$53),'実質公債費比率（分子）の構造'!L$53,NA())</f>
        <v>332</v>
      </c>
      <c r="G50" s="164" t="e">
        <f>NA()</f>
        <v>#N/A</v>
      </c>
      <c r="H50" s="164" t="e">
        <f>NA()</f>
        <v>#N/A</v>
      </c>
      <c r="I50" s="164">
        <f>IF(ISNUMBER('実質公債費比率（分子）の構造'!M$53),'実質公債費比率（分子）の構造'!M$53,NA())</f>
        <v>363</v>
      </c>
      <c r="J50" s="164" t="e">
        <f>NA()</f>
        <v>#N/A</v>
      </c>
      <c r="K50" s="164" t="e">
        <f>NA()</f>
        <v>#N/A</v>
      </c>
      <c r="L50" s="164">
        <f>IF(ISNUMBER('実質公債費比率（分子）の構造'!N$53),'実質公債費比率（分子）の構造'!N$53,NA())</f>
        <v>372</v>
      </c>
      <c r="M50" s="164" t="e">
        <f>NA()</f>
        <v>#N/A</v>
      </c>
      <c r="N50" s="164" t="e">
        <f>NA()</f>
        <v>#N/A</v>
      </c>
      <c r="O50" s="164">
        <f>IF(ISNUMBER('実質公債費比率（分子）の構造'!O$53),'実質公債費比率（分子）の構造'!O$53,NA())</f>
        <v>368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8376</v>
      </c>
      <c r="E56" s="163"/>
      <c r="F56" s="163"/>
      <c r="G56" s="163">
        <f>'将来負担比率（分子）の構造'!J$52</f>
        <v>7987</v>
      </c>
      <c r="H56" s="163"/>
      <c r="I56" s="163"/>
      <c r="J56" s="163">
        <f>'将来負担比率（分子）の構造'!K$52</f>
        <v>7564</v>
      </c>
      <c r="K56" s="163"/>
      <c r="L56" s="163"/>
      <c r="M56" s="163">
        <f>'将来負担比率（分子）の構造'!L$52</f>
        <v>7500</v>
      </c>
      <c r="N56" s="163"/>
      <c r="O56" s="163"/>
      <c r="P56" s="163">
        <f>'将来負担比率（分子）の構造'!M$52</f>
        <v>7524</v>
      </c>
    </row>
    <row r="57" spans="1:16" x14ac:dyDescent="0.15">
      <c r="A57" s="163" t="s">
        <v>42</v>
      </c>
      <c r="B57" s="163"/>
      <c r="C57" s="163"/>
      <c r="D57" s="163">
        <f>'将来負担比率（分子）の構造'!I$51</f>
        <v>29</v>
      </c>
      <c r="E57" s="163"/>
      <c r="F57" s="163"/>
      <c r="G57" s="163">
        <f>'将来負担比率（分子）の構造'!J$51</f>
        <v>24</v>
      </c>
      <c r="H57" s="163"/>
      <c r="I57" s="163"/>
      <c r="J57" s="163">
        <f>'将来負担比率（分子）の構造'!K$51</f>
        <v>19</v>
      </c>
      <c r="K57" s="163"/>
      <c r="L57" s="163"/>
      <c r="M57" s="163">
        <f>'将来負担比率（分子）の構造'!L$51</f>
        <v>14</v>
      </c>
      <c r="N57" s="163"/>
      <c r="O57" s="163"/>
      <c r="P57" s="163">
        <f>'将来負担比率（分子）の構造'!M$51</f>
        <v>10</v>
      </c>
    </row>
    <row r="58" spans="1:16" x14ac:dyDescent="0.15">
      <c r="A58" s="163" t="s">
        <v>41</v>
      </c>
      <c r="B58" s="163"/>
      <c r="C58" s="163"/>
      <c r="D58" s="163">
        <f>'将来負担比率（分子）の構造'!I$50</f>
        <v>3019</v>
      </c>
      <c r="E58" s="163"/>
      <c r="F58" s="163"/>
      <c r="G58" s="163">
        <f>'将来負担比率（分子）の構造'!J$50</f>
        <v>3549</v>
      </c>
      <c r="H58" s="163"/>
      <c r="I58" s="163"/>
      <c r="J58" s="163">
        <f>'将来負担比率（分子）の構造'!K$50</f>
        <v>3626</v>
      </c>
      <c r="K58" s="163"/>
      <c r="L58" s="163"/>
      <c r="M58" s="163">
        <f>'将来負担比率（分子）の構造'!L$50</f>
        <v>3824</v>
      </c>
      <c r="N58" s="163"/>
      <c r="O58" s="163"/>
      <c r="P58" s="163">
        <f>'将来負担比率（分子）の構造'!M$50</f>
        <v>4002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59</v>
      </c>
      <c r="C61" s="163"/>
      <c r="D61" s="163"/>
      <c r="E61" s="163">
        <f>'将来負担比率（分子）の構造'!J$46</f>
        <v>44</v>
      </c>
      <c r="F61" s="163"/>
      <c r="G61" s="163"/>
      <c r="H61" s="163">
        <f>'将来負担比率（分子）の構造'!K$46</f>
        <v>68</v>
      </c>
      <c r="I61" s="163"/>
      <c r="J61" s="163"/>
      <c r="K61" s="163">
        <f>'将来負担比率（分子）の構造'!L$46</f>
        <v>36</v>
      </c>
      <c r="L61" s="163"/>
      <c r="M61" s="163"/>
      <c r="N61" s="163">
        <f>'将来負担比率（分子）の構造'!M$46</f>
        <v>38</v>
      </c>
      <c r="O61" s="163"/>
      <c r="P61" s="163"/>
    </row>
    <row r="62" spans="1:16" x14ac:dyDescent="0.15">
      <c r="A62" s="163" t="s">
        <v>35</v>
      </c>
      <c r="B62" s="163">
        <f>'将来負担比率（分子）の構造'!I$45</f>
        <v>797</v>
      </c>
      <c r="C62" s="163"/>
      <c r="D62" s="163"/>
      <c r="E62" s="163">
        <f>'将来負担比率（分子）の構造'!J$45</f>
        <v>854</v>
      </c>
      <c r="F62" s="163"/>
      <c r="G62" s="163"/>
      <c r="H62" s="163">
        <f>'将来負担比率（分子）の構造'!K$45</f>
        <v>858</v>
      </c>
      <c r="I62" s="163"/>
      <c r="J62" s="163"/>
      <c r="K62" s="163">
        <f>'将来負担比率（分子）の構造'!L$45</f>
        <v>904</v>
      </c>
      <c r="L62" s="163"/>
      <c r="M62" s="163"/>
      <c r="N62" s="163">
        <f>'将来負担比率（分子）の構造'!M$45</f>
        <v>987</v>
      </c>
      <c r="O62" s="163"/>
      <c r="P62" s="163"/>
    </row>
    <row r="63" spans="1:16" x14ac:dyDescent="0.15">
      <c r="A63" s="163" t="s">
        <v>34</v>
      </c>
      <c r="B63" s="163">
        <f>'将来負担比率（分子）の構造'!I$44</f>
        <v>222</v>
      </c>
      <c r="C63" s="163"/>
      <c r="D63" s="163"/>
      <c r="E63" s="163">
        <f>'将来負担比率（分子）の構造'!J$44</f>
        <v>196</v>
      </c>
      <c r="F63" s="163"/>
      <c r="G63" s="163"/>
      <c r="H63" s="163">
        <f>'将来負担比率（分子）の構造'!K$44</f>
        <v>168</v>
      </c>
      <c r="I63" s="163"/>
      <c r="J63" s="163"/>
      <c r="K63" s="163">
        <f>'将来負担比率（分子）の構造'!L$44</f>
        <v>143</v>
      </c>
      <c r="L63" s="163"/>
      <c r="M63" s="163"/>
      <c r="N63" s="163">
        <f>'将来負担比率（分子）の構造'!M$44</f>
        <v>292</v>
      </c>
      <c r="O63" s="163"/>
      <c r="P63" s="163"/>
    </row>
    <row r="64" spans="1:16" x14ac:dyDescent="0.15">
      <c r="A64" s="163" t="s">
        <v>33</v>
      </c>
      <c r="B64" s="163">
        <f>'将来負担比率（分子）の構造'!I$43</f>
        <v>3688</v>
      </c>
      <c r="C64" s="163"/>
      <c r="D64" s="163"/>
      <c r="E64" s="163">
        <f>'将来負担比率（分子）の構造'!J$43</f>
        <v>3553</v>
      </c>
      <c r="F64" s="163"/>
      <c r="G64" s="163"/>
      <c r="H64" s="163">
        <f>'将来負担比率（分子）の構造'!K$43</f>
        <v>3712</v>
      </c>
      <c r="I64" s="163"/>
      <c r="J64" s="163"/>
      <c r="K64" s="163">
        <f>'将来負担比率（分子）の構造'!L$43</f>
        <v>3643</v>
      </c>
      <c r="L64" s="163"/>
      <c r="M64" s="163"/>
      <c r="N64" s="163">
        <f>'将来負担比率（分子）の構造'!M$43</f>
        <v>3505</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8344</v>
      </c>
      <c r="C66" s="163"/>
      <c r="D66" s="163"/>
      <c r="E66" s="163">
        <f>'将来負担比率（分子）の構造'!J$41</f>
        <v>8036</v>
      </c>
      <c r="F66" s="163"/>
      <c r="G66" s="163"/>
      <c r="H66" s="163">
        <f>'将来負担比率（分子）の構造'!K$41</f>
        <v>7671</v>
      </c>
      <c r="I66" s="163"/>
      <c r="J66" s="163"/>
      <c r="K66" s="163">
        <f>'将来負担比率（分子）の構造'!L$41</f>
        <v>7550</v>
      </c>
      <c r="L66" s="163"/>
      <c r="M66" s="163"/>
      <c r="N66" s="163">
        <f>'将来負担比率（分子）の構造'!M$41</f>
        <v>7894</v>
      </c>
      <c r="O66" s="163"/>
      <c r="P66" s="163"/>
    </row>
    <row r="67" spans="1:16" x14ac:dyDescent="0.15">
      <c r="A67" s="163" t="s">
        <v>71</v>
      </c>
      <c r="B67" s="163" t="e">
        <f>NA()</f>
        <v>#N/A</v>
      </c>
      <c r="C67" s="163">
        <f>IF(ISNUMBER('将来負担比率（分子）の構造'!I$53), IF('将来負担比率（分子）の構造'!I$53 &lt; 0, 0, '将来負担比率（分子）の構造'!I$53), NA())</f>
        <v>1686</v>
      </c>
      <c r="D67" s="163" t="e">
        <f>NA()</f>
        <v>#N/A</v>
      </c>
      <c r="E67" s="163" t="e">
        <f>NA()</f>
        <v>#N/A</v>
      </c>
      <c r="F67" s="163">
        <f>IF(ISNUMBER('将来負担比率（分子）の構造'!J$53), IF('将来負担比率（分子）の構造'!J$53 &lt; 0, 0, '将来負担比率（分子）の構造'!J$53), NA())</f>
        <v>1123</v>
      </c>
      <c r="G67" s="163" t="e">
        <f>NA()</f>
        <v>#N/A</v>
      </c>
      <c r="H67" s="163" t="e">
        <f>NA()</f>
        <v>#N/A</v>
      </c>
      <c r="I67" s="163">
        <f>IF(ISNUMBER('将来負担比率（分子）の構造'!K$53), IF('将来負担比率（分子）の構造'!K$53 &lt; 0, 0, '将来負担比率（分子）の構造'!K$53), NA())</f>
        <v>1268</v>
      </c>
      <c r="J67" s="163" t="e">
        <f>NA()</f>
        <v>#N/A</v>
      </c>
      <c r="K67" s="163" t="e">
        <f>NA()</f>
        <v>#N/A</v>
      </c>
      <c r="L67" s="163">
        <f>IF(ISNUMBER('将来負担比率（分子）の構造'!L$53), IF('将来負担比率（分子）の構造'!L$53 &lt; 0, 0, '将来負担比率（分子）の構造'!L$53), NA())</f>
        <v>937</v>
      </c>
      <c r="M67" s="163" t="e">
        <f>NA()</f>
        <v>#N/A</v>
      </c>
      <c r="N67" s="163" t="e">
        <f>NA()</f>
        <v>#N/A</v>
      </c>
      <c r="O67" s="163">
        <f>IF(ISNUMBER('将来負担比率（分子）の構造'!M$53), IF('将来負担比率（分子）の構造'!M$53 &lt; 0, 0, '将来負担比率（分子）の構造'!M$53), NA())</f>
        <v>1181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1816</v>
      </c>
      <c r="C72" s="167">
        <f>基金残高に係る経年分析!G55</f>
        <v>1827</v>
      </c>
      <c r="D72" s="167">
        <f>基金残高に係る経年分析!H55</f>
        <v>1860</v>
      </c>
    </row>
    <row r="73" spans="1:16" x14ac:dyDescent="0.15">
      <c r="A73" s="166" t="s">
        <v>74</v>
      </c>
      <c r="B73" s="167">
        <f>基金残高に係る経年分析!F56</f>
        <v>251</v>
      </c>
      <c r="C73" s="167">
        <f>基金残高に係る経年分析!G56</f>
        <v>270</v>
      </c>
      <c r="D73" s="167">
        <f>基金残高に係る経年分析!H56</f>
        <v>284</v>
      </c>
    </row>
    <row r="74" spans="1:16" x14ac:dyDescent="0.15">
      <c r="A74" s="166" t="s">
        <v>75</v>
      </c>
      <c r="B74" s="167">
        <f>基金残高に係る経年分析!F57</f>
        <v>1619</v>
      </c>
      <c r="C74" s="167">
        <f>基金残高に係る経年分析!G57</f>
        <v>1749</v>
      </c>
      <c r="D74" s="167">
        <f>基金残高に係る経年分析!H57</f>
        <v>1883</v>
      </c>
    </row>
  </sheetData>
  <sheetProtection algorithmName="SHA-512" hashValue="Suyn7LPDZ+RfrVndzApjqJ3pM5cBYzpDUAL1uACFVmGHYPA5c3ulLGbGs1WM2aw2hFbTzCRe8dFKUGfO0DyJcQ==" saltValue="G+C8snP4EAuNXwPxqu3r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798323</v>
      </c>
      <c r="S5" s="677"/>
      <c r="T5" s="677"/>
      <c r="U5" s="677"/>
      <c r="V5" s="677"/>
      <c r="W5" s="677"/>
      <c r="X5" s="677"/>
      <c r="Y5" s="702"/>
      <c r="Z5" s="715">
        <v>8.8000000000000007</v>
      </c>
      <c r="AA5" s="715"/>
      <c r="AB5" s="715"/>
      <c r="AC5" s="715"/>
      <c r="AD5" s="716">
        <v>798323</v>
      </c>
      <c r="AE5" s="716"/>
      <c r="AF5" s="716"/>
      <c r="AG5" s="716"/>
      <c r="AH5" s="716"/>
      <c r="AI5" s="716"/>
      <c r="AJ5" s="716"/>
      <c r="AK5" s="716"/>
      <c r="AL5" s="703">
        <v>16.899999999999999</v>
      </c>
      <c r="AM5" s="685"/>
      <c r="AN5" s="685"/>
      <c r="AO5" s="704"/>
      <c r="AP5" s="679" t="s">
        <v>216</v>
      </c>
      <c r="AQ5" s="680"/>
      <c r="AR5" s="680"/>
      <c r="AS5" s="680"/>
      <c r="AT5" s="680"/>
      <c r="AU5" s="680"/>
      <c r="AV5" s="680"/>
      <c r="AW5" s="680"/>
      <c r="AX5" s="680"/>
      <c r="AY5" s="680"/>
      <c r="AZ5" s="680"/>
      <c r="BA5" s="680"/>
      <c r="BB5" s="680"/>
      <c r="BC5" s="680"/>
      <c r="BD5" s="680"/>
      <c r="BE5" s="680"/>
      <c r="BF5" s="681"/>
      <c r="BG5" s="621">
        <v>790657</v>
      </c>
      <c r="BH5" s="622"/>
      <c r="BI5" s="622"/>
      <c r="BJ5" s="622"/>
      <c r="BK5" s="622"/>
      <c r="BL5" s="622"/>
      <c r="BM5" s="622"/>
      <c r="BN5" s="623"/>
      <c r="BO5" s="659">
        <v>99</v>
      </c>
      <c r="BP5" s="659"/>
      <c r="BQ5" s="659"/>
      <c r="BR5" s="659"/>
      <c r="BS5" s="660" t="s">
        <v>122</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71782</v>
      </c>
      <c r="S6" s="622"/>
      <c r="T6" s="622"/>
      <c r="U6" s="622"/>
      <c r="V6" s="622"/>
      <c r="W6" s="622"/>
      <c r="X6" s="622"/>
      <c r="Y6" s="623"/>
      <c r="Z6" s="659">
        <v>0.8</v>
      </c>
      <c r="AA6" s="659"/>
      <c r="AB6" s="659"/>
      <c r="AC6" s="659"/>
      <c r="AD6" s="660">
        <v>71782</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790657</v>
      </c>
      <c r="BH6" s="622"/>
      <c r="BI6" s="622"/>
      <c r="BJ6" s="622"/>
      <c r="BK6" s="622"/>
      <c r="BL6" s="622"/>
      <c r="BM6" s="622"/>
      <c r="BN6" s="623"/>
      <c r="BO6" s="659">
        <v>99</v>
      </c>
      <c r="BP6" s="659"/>
      <c r="BQ6" s="659"/>
      <c r="BR6" s="659"/>
      <c r="BS6" s="660" t="s">
        <v>122</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89683</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89683</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209</v>
      </c>
      <c r="S7" s="622"/>
      <c r="T7" s="622"/>
      <c r="U7" s="622"/>
      <c r="V7" s="622"/>
      <c r="W7" s="622"/>
      <c r="X7" s="622"/>
      <c r="Y7" s="623"/>
      <c r="Z7" s="659">
        <v>0</v>
      </c>
      <c r="AA7" s="659"/>
      <c r="AB7" s="659"/>
      <c r="AC7" s="659"/>
      <c r="AD7" s="660">
        <v>209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193022</v>
      </c>
      <c r="BH7" s="622"/>
      <c r="BI7" s="622"/>
      <c r="BJ7" s="622"/>
      <c r="BK7" s="622"/>
      <c r="BL7" s="622"/>
      <c r="BM7" s="622"/>
      <c r="BN7" s="623"/>
      <c r="BO7" s="659">
        <v>24.2</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1178333</v>
      </c>
      <c r="CS7" s="622"/>
      <c r="CT7" s="622"/>
      <c r="CU7" s="622"/>
      <c r="CV7" s="622"/>
      <c r="CW7" s="622"/>
      <c r="CX7" s="622"/>
      <c r="CY7" s="623"/>
      <c r="CZ7" s="659">
        <v>13.4</v>
      </c>
      <c r="DA7" s="659"/>
      <c r="DB7" s="659"/>
      <c r="DC7" s="659"/>
      <c r="DD7" s="627">
        <v>85463</v>
      </c>
      <c r="DE7" s="622"/>
      <c r="DF7" s="622"/>
      <c r="DG7" s="622"/>
      <c r="DH7" s="622"/>
      <c r="DI7" s="622"/>
      <c r="DJ7" s="622"/>
      <c r="DK7" s="622"/>
      <c r="DL7" s="622"/>
      <c r="DM7" s="622"/>
      <c r="DN7" s="622"/>
      <c r="DO7" s="622"/>
      <c r="DP7" s="623"/>
      <c r="DQ7" s="627">
        <v>1045750</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1859</v>
      </c>
      <c r="S8" s="622"/>
      <c r="T8" s="622"/>
      <c r="U8" s="622"/>
      <c r="V8" s="622"/>
      <c r="W8" s="622"/>
      <c r="X8" s="622"/>
      <c r="Y8" s="623"/>
      <c r="Z8" s="659">
        <v>0</v>
      </c>
      <c r="AA8" s="659"/>
      <c r="AB8" s="659"/>
      <c r="AC8" s="659"/>
      <c r="AD8" s="660">
        <v>1859</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8375</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1594882</v>
      </c>
      <c r="CS8" s="622"/>
      <c r="CT8" s="622"/>
      <c r="CU8" s="622"/>
      <c r="CV8" s="622"/>
      <c r="CW8" s="622"/>
      <c r="CX8" s="622"/>
      <c r="CY8" s="623"/>
      <c r="CZ8" s="659">
        <v>18.2</v>
      </c>
      <c r="DA8" s="659"/>
      <c r="DB8" s="659"/>
      <c r="DC8" s="659"/>
      <c r="DD8" s="627">
        <v>6589</v>
      </c>
      <c r="DE8" s="622"/>
      <c r="DF8" s="622"/>
      <c r="DG8" s="622"/>
      <c r="DH8" s="622"/>
      <c r="DI8" s="622"/>
      <c r="DJ8" s="622"/>
      <c r="DK8" s="622"/>
      <c r="DL8" s="622"/>
      <c r="DM8" s="622"/>
      <c r="DN8" s="622"/>
      <c r="DO8" s="622"/>
      <c r="DP8" s="623"/>
      <c r="DQ8" s="627">
        <v>978384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2270</v>
      </c>
      <c r="S9" s="622"/>
      <c r="T9" s="622"/>
      <c r="U9" s="622"/>
      <c r="V9" s="622"/>
      <c r="W9" s="622"/>
      <c r="X9" s="622"/>
      <c r="Y9" s="623"/>
      <c r="Z9" s="659">
        <v>0</v>
      </c>
      <c r="AA9" s="659"/>
      <c r="AB9" s="659"/>
      <c r="AC9" s="659"/>
      <c r="AD9" s="660">
        <v>2270</v>
      </c>
      <c r="AE9" s="660"/>
      <c r="AF9" s="660"/>
      <c r="AG9" s="660"/>
      <c r="AH9" s="660"/>
      <c r="AI9" s="660"/>
      <c r="AJ9" s="660"/>
      <c r="AK9" s="660"/>
      <c r="AL9" s="624">
        <v>0</v>
      </c>
      <c r="AM9" s="625"/>
      <c r="AN9" s="625"/>
      <c r="AO9" s="661"/>
      <c r="AP9" s="618" t="s">
        <v>230</v>
      </c>
      <c r="AQ9" s="619"/>
      <c r="AR9" s="619"/>
      <c r="AS9" s="619"/>
      <c r="AT9" s="619"/>
      <c r="AU9" s="619"/>
      <c r="AV9" s="619"/>
      <c r="AW9" s="619"/>
      <c r="AX9" s="619"/>
      <c r="AY9" s="619"/>
      <c r="AZ9" s="619"/>
      <c r="BA9" s="619"/>
      <c r="BB9" s="619"/>
      <c r="BC9" s="619"/>
      <c r="BD9" s="619"/>
      <c r="BE9" s="619"/>
      <c r="BF9" s="620"/>
      <c r="BG9" s="621">
        <v>147586</v>
      </c>
      <c r="BH9" s="622"/>
      <c r="BI9" s="622"/>
      <c r="BJ9" s="622"/>
      <c r="BK9" s="622"/>
      <c r="BL9" s="622"/>
      <c r="BM9" s="622"/>
      <c r="BN9" s="623"/>
      <c r="BO9" s="659">
        <v>18.5</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1379807</v>
      </c>
      <c r="CS9" s="622"/>
      <c r="CT9" s="622"/>
      <c r="CU9" s="622"/>
      <c r="CV9" s="622"/>
      <c r="CW9" s="622"/>
      <c r="CX9" s="622"/>
      <c r="CY9" s="623"/>
      <c r="CZ9" s="659">
        <v>15.7</v>
      </c>
      <c r="DA9" s="659"/>
      <c r="DB9" s="659"/>
      <c r="DC9" s="659"/>
      <c r="DD9" s="627">
        <v>16519</v>
      </c>
      <c r="DE9" s="622"/>
      <c r="DF9" s="622"/>
      <c r="DG9" s="622"/>
      <c r="DH9" s="622"/>
      <c r="DI9" s="622"/>
      <c r="DJ9" s="622"/>
      <c r="DK9" s="622"/>
      <c r="DL9" s="622"/>
      <c r="DM9" s="622"/>
      <c r="DN9" s="622"/>
      <c r="DO9" s="622"/>
      <c r="DP9" s="623"/>
      <c r="DQ9" s="627">
        <v>619540</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14632</v>
      </c>
      <c r="BH10" s="622"/>
      <c r="BI10" s="622"/>
      <c r="BJ10" s="622"/>
      <c r="BK10" s="622"/>
      <c r="BL10" s="622"/>
      <c r="BM10" s="622"/>
      <c r="BN10" s="623"/>
      <c r="BO10" s="659">
        <v>1.8</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6038</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6038</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190473</v>
      </c>
      <c r="S11" s="622"/>
      <c r="T11" s="622"/>
      <c r="U11" s="622"/>
      <c r="V11" s="622"/>
      <c r="W11" s="622"/>
      <c r="X11" s="622"/>
      <c r="Y11" s="623"/>
      <c r="Z11" s="624">
        <v>2.1</v>
      </c>
      <c r="AA11" s="625"/>
      <c r="AB11" s="625"/>
      <c r="AC11" s="626"/>
      <c r="AD11" s="627">
        <v>190473</v>
      </c>
      <c r="AE11" s="622"/>
      <c r="AF11" s="622"/>
      <c r="AG11" s="622"/>
      <c r="AH11" s="622"/>
      <c r="AI11" s="622"/>
      <c r="AJ11" s="622"/>
      <c r="AK11" s="623"/>
      <c r="AL11" s="624">
        <v>4</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22429</v>
      </c>
      <c r="BH11" s="622"/>
      <c r="BI11" s="622"/>
      <c r="BJ11" s="622"/>
      <c r="BK11" s="622"/>
      <c r="BL11" s="622"/>
      <c r="BM11" s="622"/>
      <c r="BN11" s="623"/>
      <c r="BO11" s="659">
        <v>2.8</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659531</v>
      </c>
      <c r="CS11" s="622"/>
      <c r="CT11" s="622"/>
      <c r="CU11" s="622"/>
      <c r="CV11" s="622"/>
      <c r="CW11" s="622"/>
      <c r="CX11" s="622"/>
      <c r="CY11" s="623"/>
      <c r="CZ11" s="659">
        <v>7.5</v>
      </c>
      <c r="DA11" s="659"/>
      <c r="DB11" s="659"/>
      <c r="DC11" s="659"/>
      <c r="DD11" s="627">
        <v>290064</v>
      </c>
      <c r="DE11" s="622"/>
      <c r="DF11" s="622"/>
      <c r="DG11" s="622"/>
      <c r="DH11" s="622"/>
      <c r="DI11" s="622"/>
      <c r="DJ11" s="622"/>
      <c r="DK11" s="622"/>
      <c r="DL11" s="622"/>
      <c r="DM11" s="622"/>
      <c r="DN11" s="622"/>
      <c r="DO11" s="622"/>
      <c r="DP11" s="623"/>
      <c r="DQ11" s="627">
        <v>287694</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520494</v>
      </c>
      <c r="BH12" s="622"/>
      <c r="BI12" s="622"/>
      <c r="BJ12" s="622"/>
      <c r="BK12" s="622"/>
      <c r="BL12" s="622"/>
      <c r="BM12" s="622"/>
      <c r="BN12" s="623"/>
      <c r="BO12" s="659">
        <v>65.2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323438</v>
      </c>
      <c r="CS12" s="622"/>
      <c r="CT12" s="622"/>
      <c r="CU12" s="622"/>
      <c r="CV12" s="622"/>
      <c r="CW12" s="622"/>
      <c r="CX12" s="622"/>
      <c r="CY12" s="623"/>
      <c r="CZ12" s="659">
        <v>3.7</v>
      </c>
      <c r="DA12" s="659"/>
      <c r="DB12" s="659"/>
      <c r="DC12" s="659"/>
      <c r="DD12" s="627">
        <v>58509</v>
      </c>
      <c r="DE12" s="622"/>
      <c r="DF12" s="622"/>
      <c r="DG12" s="622"/>
      <c r="DH12" s="622"/>
      <c r="DI12" s="622"/>
      <c r="DJ12" s="622"/>
      <c r="DK12" s="622"/>
      <c r="DL12" s="622"/>
      <c r="DM12" s="622"/>
      <c r="DN12" s="622"/>
      <c r="DO12" s="622"/>
      <c r="DP12" s="623"/>
      <c r="DQ12" s="627">
        <v>251524</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461278</v>
      </c>
      <c r="BH13" s="622"/>
      <c r="BI13" s="622"/>
      <c r="BJ13" s="622"/>
      <c r="BK13" s="622"/>
      <c r="BL13" s="622"/>
      <c r="BM13" s="622"/>
      <c r="BN13" s="623"/>
      <c r="BO13" s="659">
        <v>57.8</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739250</v>
      </c>
      <c r="CS13" s="622"/>
      <c r="CT13" s="622"/>
      <c r="CU13" s="622"/>
      <c r="CV13" s="622"/>
      <c r="CW13" s="622"/>
      <c r="CX13" s="622"/>
      <c r="CY13" s="623"/>
      <c r="CZ13" s="659">
        <v>8.4</v>
      </c>
      <c r="DA13" s="659"/>
      <c r="DB13" s="659"/>
      <c r="DC13" s="659"/>
      <c r="DD13" s="627">
        <v>359616</v>
      </c>
      <c r="DE13" s="622"/>
      <c r="DF13" s="622"/>
      <c r="DG13" s="622"/>
      <c r="DH13" s="622"/>
      <c r="DI13" s="622"/>
      <c r="DJ13" s="622"/>
      <c r="DK13" s="622"/>
      <c r="DL13" s="622"/>
      <c r="DM13" s="622"/>
      <c r="DN13" s="622"/>
      <c r="DO13" s="622"/>
      <c r="DP13" s="623"/>
      <c r="DQ13" s="627">
        <v>403067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26619</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526611</v>
      </c>
      <c r="CS14" s="622"/>
      <c r="CT14" s="622"/>
      <c r="CU14" s="622"/>
      <c r="CV14" s="622"/>
      <c r="CW14" s="622"/>
      <c r="CX14" s="622"/>
      <c r="CY14" s="623"/>
      <c r="CZ14" s="659">
        <v>6</v>
      </c>
      <c r="DA14" s="659"/>
      <c r="DB14" s="659"/>
      <c r="DC14" s="659"/>
      <c r="DD14" s="627">
        <v>8922</v>
      </c>
      <c r="DE14" s="622"/>
      <c r="DF14" s="622"/>
      <c r="DG14" s="622"/>
      <c r="DH14" s="622"/>
      <c r="DI14" s="622"/>
      <c r="DJ14" s="622"/>
      <c r="DK14" s="622"/>
      <c r="DL14" s="622"/>
      <c r="DM14" s="622"/>
      <c r="DN14" s="622"/>
      <c r="DO14" s="622"/>
      <c r="DP14" s="623"/>
      <c r="DQ14" s="627">
        <v>519337</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5044</v>
      </c>
      <c r="S15" s="622"/>
      <c r="T15" s="622"/>
      <c r="U15" s="622"/>
      <c r="V15" s="622"/>
      <c r="W15" s="622"/>
      <c r="X15" s="622"/>
      <c r="Y15" s="623"/>
      <c r="Z15" s="659">
        <v>0.1</v>
      </c>
      <c r="AA15" s="659"/>
      <c r="AB15" s="659"/>
      <c r="AC15" s="659"/>
      <c r="AD15" s="660">
        <v>5044</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50522</v>
      </c>
      <c r="BH15" s="622"/>
      <c r="BI15" s="622"/>
      <c r="BJ15" s="622"/>
      <c r="BK15" s="622"/>
      <c r="BL15" s="622"/>
      <c r="BM15" s="622"/>
      <c r="BN15" s="623"/>
      <c r="BO15" s="659">
        <v>6.3</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517170</v>
      </c>
      <c r="CS15" s="622"/>
      <c r="CT15" s="622"/>
      <c r="CU15" s="622"/>
      <c r="CV15" s="622"/>
      <c r="CW15" s="622"/>
      <c r="CX15" s="622"/>
      <c r="CY15" s="623"/>
      <c r="CZ15" s="659">
        <v>5.9</v>
      </c>
      <c r="DA15" s="659"/>
      <c r="DB15" s="659"/>
      <c r="DC15" s="659"/>
      <c r="DD15" s="627">
        <v>44758</v>
      </c>
      <c r="DE15" s="622"/>
      <c r="DF15" s="622"/>
      <c r="DG15" s="622"/>
      <c r="DH15" s="622"/>
      <c r="DI15" s="622"/>
      <c r="DJ15" s="622"/>
      <c r="DK15" s="622"/>
      <c r="DL15" s="622"/>
      <c r="DM15" s="622"/>
      <c r="DN15" s="622"/>
      <c r="DO15" s="622"/>
      <c r="DP15" s="623"/>
      <c r="DQ15" s="627">
        <v>372268</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10236</v>
      </c>
      <c r="S16" s="622"/>
      <c r="T16" s="622"/>
      <c r="U16" s="622"/>
      <c r="V16" s="622"/>
      <c r="W16" s="622"/>
      <c r="X16" s="622"/>
      <c r="Y16" s="623"/>
      <c r="Z16" s="659">
        <v>0.1</v>
      </c>
      <c r="AA16" s="659"/>
      <c r="AB16" s="659"/>
      <c r="AC16" s="659"/>
      <c r="AD16" s="660">
        <v>10236</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888241</v>
      </c>
      <c r="CS16" s="622"/>
      <c r="CT16" s="622"/>
      <c r="CU16" s="622"/>
      <c r="CV16" s="622"/>
      <c r="CW16" s="622"/>
      <c r="CX16" s="622"/>
      <c r="CY16" s="623"/>
      <c r="CZ16" s="659">
        <v>10.1</v>
      </c>
      <c r="DA16" s="659"/>
      <c r="DB16" s="659"/>
      <c r="DC16" s="659"/>
      <c r="DD16" s="627" t="s">
        <v>122</v>
      </c>
      <c r="DE16" s="622"/>
      <c r="DF16" s="622"/>
      <c r="DG16" s="622"/>
      <c r="DH16" s="622"/>
      <c r="DI16" s="622"/>
      <c r="DJ16" s="622"/>
      <c r="DK16" s="622"/>
      <c r="DL16" s="622"/>
      <c r="DM16" s="622"/>
      <c r="DN16" s="622"/>
      <c r="DO16" s="622"/>
      <c r="DP16" s="623"/>
      <c r="DQ16" s="627">
        <v>76673</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22652</v>
      </c>
      <c r="S17" s="622"/>
      <c r="T17" s="622"/>
      <c r="U17" s="622"/>
      <c r="V17" s="622"/>
      <c r="W17" s="622"/>
      <c r="X17" s="622"/>
      <c r="Y17" s="623"/>
      <c r="Z17" s="659">
        <v>0.3</v>
      </c>
      <c r="AA17" s="659"/>
      <c r="AB17" s="659"/>
      <c r="AC17" s="659"/>
      <c r="AD17" s="660">
        <v>22652</v>
      </c>
      <c r="AE17" s="660"/>
      <c r="AF17" s="660"/>
      <c r="AG17" s="660"/>
      <c r="AH17" s="660"/>
      <c r="AI17" s="660"/>
      <c r="AJ17" s="660"/>
      <c r="AK17" s="660"/>
      <c r="AL17" s="624">
        <v>0.5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874971</v>
      </c>
      <c r="CS17" s="622"/>
      <c r="CT17" s="622"/>
      <c r="CU17" s="622"/>
      <c r="CV17" s="622"/>
      <c r="CW17" s="622"/>
      <c r="CX17" s="622"/>
      <c r="CY17" s="623"/>
      <c r="CZ17" s="659">
        <v>10</v>
      </c>
      <c r="DA17" s="659"/>
      <c r="DB17" s="659"/>
      <c r="DC17" s="659"/>
      <c r="DD17" s="627" t="s">
        <v>122</v>
      </c>
      <c r="DE17" s="622"/>
      <c r="DF17" s="622"/>
      <c r="DG17" s="622"/>
      <c r="DH17" s="622"/>
      <c r="DI17" s="622"/>
      <c r="DJ17" s="622"/>
      <c r="DK17" s="622"/>
      <c r="DL17" s="622"/>
      <c r="DM17" s="622"/>
      <c r="DN17" s="622"/>
      <c r="DO17" s="622"/>
      <c r="DP17" s="623"/>
      <c r="DQ17" s="627">
        <v>870281</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1810</v>
      </c>
      <c r="S18" s="622"/>
      <c r="T18" s="622"/>
      <c r="U18" s="622"/>
      <c r="V18" s="622"/>
      <c r="W18" s="622"/>
      <c r="X18" s="622"/>
      <c r="Y18" s="623"/>
      <c r="Z18" s="659">
        <v>0</v>
      </c>
      <c r="AA18" s="659"/>
      <c r="AB18" s="659"/>
      <c r="AC18" s="659"/>
      <c r="AD18" s="660">
        <v>1810</v>
      </c>
      <c r="AE18" s="660"/>
      <c r="AF18" s="660"/>
      <c r="AG18" s="660"/>
      <c r="AH18" s="660"/>
      <c r="AI18" s="660"/>
      <c r="AJ18" s="660"/>
      <c r="AK18" s="660"/>
      <c r="AL18" s="624">
        <v>0</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20842</v>
      </c>
      <c r="S19" s="622"/>
      <c r="T19" s="622"/>
      <c r="U19" s="622"/>
      <c r="V19" s="622"/>
      <c r="W19" s="622"/>
      <c r="X19" s="622"/>
      <c r="Y19" s="623"/>
      <c r="Z19" s="659">
        <v>0.2</v>
      </c>
      <c r="AA19" s="659"/>
      <c r="AB19" s="659"/>
      <c r="AC19" s="659"/>
      <c r="AD19" s="660">
        <v>20842</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7666</v>
      </c>
      <c r="BH19" s="622"/>
      <c r="BI19" s="622"/>
      <c r="BJ19" s="622"/>
      <c r="BK19" s="622"/>
      <c r="BL19" s="622"/>
      <c r="BM19" s="622"/>
      <c r="BN19" s="623"/>
      <c r="BO19" s="659">
        <v>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7666</v>
      </c>
      <c r="BH20" s="622"/>
      <c r="BI20" s="622"/>
      <c r="BJ20" s="622"/>
      <c r="BK20" s="622"/>
      <c r="BL20" s="622"/>
      <c r="BM20" s="622"/>
      <c r="BN20" s="623"/>
      <c r="BO20" s="659">
        <v>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8777955</v>
      </c>
      <c r="CS20" s="622"/>
      <c r="CT20" s="622"/>
      <c r="CU20" s="622"/>
      <c r="CV20" s="622"/>
      <c r="CW20" s="622"/>
      <c r="CX20" s="622"/>
      <c r="CY20" s="623"/>
      <c r="CZ20" s="659">
        <v>100</v>
      </c>
      <c r="DA20" s="659"/>
      <c r="DB20" s="659"/>
      <c r="DC20" s="659"/>
      <c r="DD20" s="627">
        <v>870440</v>
      </c>
      <c r="DE20" s="622"/>
      <c r="DF20" s="622"/>
      <c r="DG20" s="622"/>
      <c r="DH20" s="622"/>
      <c r="DI20" s="622"/>
      <c r="DJ20" s="622"/>
      <c r="DK20" s="622"/>
      <c r="DL20" s="622"/>
      <c r="DM20" s="622"/>
      <c r="DN20" s="622"/>
      <c r="DO20" s="622"/>
      <c r="DP20" s="623"/>
      <c r="DQ20" s="627">
        <v>5520239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4101426</v>
      </c>
      <c r="S21" s="622"/>
      <c r="T21" s="622"/>
      <c r="U21" s="622"/>
      <c r="V21" s="622"/>
      <c r="W21" s="622"/>
      <c r="X21" s="622"/>
      <c r="Y21" s="623"/>
      <c r="Z21" s="659">
        <v>45.3</v>
      </c>
      <c r="AA21" s="659"/>
      <c r="AB21" s="659"/>
      <c r="AC21" s="659"/>
      <c r="AD21" s="660">
        <v>3594167</v>
      </c>
      <c r="AE21" s="660"/>
      <c r="AF21" s="660"/>
      <c r="AG21" s="660"/>
      <c r="AH21" s="660"/>
      <c r="AI21" s="660"/>
      <c r="AJ21" s="660"/>
      <c r="AK21" s="660"/>
      <c r="AL21" s="624">
        <v>76.099999999999994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7666</v>
      </c>
      <c r="BH21" s="622"/>
      <c r="BI21" s="622"/>
      <c r="BJ21" s="622"/>
      <c r="BK21" s="622"/>
      <c r="BL21" s="622"/>
      <c r="BM21" s="622"/>
      <c r="BN21" s="623"/>
      <c r="BO21" s="659">
        <v>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3594167</v>
      </c>
      <c r="S22" s="622"/>
      <c r="T22" s="622"/>
      <c r="U22" s="622"/>
      <c r="V22" s="622"/>
      <c r="W22" s="622"/>
      <c r="X22" s="622"/>
      <c r="Y22" s="623"/>
      <c r="Z22" s="659">
        <v>39.700000000000003</v>
      </c>
      <c r="AA22" s="659"/>
      <c r="AB22" s="659"/>
      <c r="AC22" s="659"/>
      <c r="AD22" s="660">
        <v>3594167</v>
      </c>
      <c r="AE22" s="660"/>
      <c r="AF22" s="660"/>
      <c r="AG22" s="660"/>
      <c r="AH22" s="660"/>
      <c r="AI22" s="660"/>
      <c r="AJ22" s="660"/>
      <c r="AK22" s="660"/>
      <c r="AL22" s="624">
        <v>76.099999999999994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507256</v>
      </c>
      <c r="S23" s="622"/>
      <c r="T23" s="622"/>
      <c r="U23" s="622"/>
      <c r="V23" s="622"/>
      <c r="W23" s="622"/>
      <c r="X23" s="622"/>
      <c r="Y23" s="623"/>
      <c r="Z23" s="659">
        <v>5.6</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2780271</v>
      </c>
      <c r="CS24" s="677"/>
      <c r="CT24" s="677"/>
      <c r="CU24" s="677"/>
      <c r="CV24" s="677"/>
      <c r="CW24" s="677"/>
      <c r="CX24" s="677"/>
      <c r="CY24" s="702"/>
      <c r="CZ24" s="703">
        <v>31.7</v>
      </c>
      <c r="DA24" s="685"/>
      <c r="DB24" s="685"/>
      <c r="DC24" s="705"/>
      <c r="DD24" s="701">
        <v>2255604</v>
      </c>
      <c r="DE24" s="677"/>
      <c r="DF24" s="677"/>
      <c r="DG24" s="677"/>
      <c r="DH24" s="677"/>
      <c r="DI24" s="677"/>
      <c r="DJ24" s="677"/>
      <c r="DK24" s="702"/>
      <c r="DL24" s="701">
        <v>1973637</v>
      </c>
      <c r="DM24" s="677"/>
      <c r="DN24" s="677"/>
      <c r="DO24" s="677"/>
      <c r="DP24" s="677"/>
      <c r="DQ24" s="677"/>
      <c r="DR24" s="677"/>
      <c r="DS24" s="677"/>
      <c r="DT24" s="677"/>
      <c r="DU24" s="677"/>
      <c r="DV24" s="702"/>
      <c r="DW24" s="703">
        <v>41.7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5204274</v>
      </c>
      <c r="S25" s="622"/>
      <c r="T25" s="622"/>
      <c r="U25" s="622"/>
      <c r="V25" s="622"/>
      <c r="W25" s="622"/>
      <c r="X25" s="622"/>
      <c r="Y25" s="623"/>
      <c r="Z25" s="659">
        <v>57.5</v>
      </c>
      <c r="AA25" s="659"/>
      <c r="AB25" s="659"/>
      <c r="AC25" s="659"/>
      <c r="AD25" s="660">
        <v>4697015</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1120398</v>
      </c>
      <c r="CS25" s="634"/>
      <c r="CT25" s="634"/>
      <c r="CU25" s="634"/>
      <c r="CV25" s="634"/>
      <c r="CW25" s="634"/>
      <c r="CX25" s="634"/>
      <c r="CY25" s="635"/>
      <c r="CZ25" s="624">
        <v>12.8</v>
      </c>
      <c r="DA25" s="636"/>
      <c r="DB25" s="636"/>
      <c r="DC25" s="637"/>
      <c r="DD25" s="627">
        <v>1085056</v>
      </c>
      <c r="DE25" s="634"/>
      <c r="DF25" s="634"/>
      <c r="DG25" s="634"/>
      <c r="DH25" s="634"/>
      <c r="DI25" s="634"/>
      <c r="DJ25" s="634"/>
      <c r="DK25" s="635"/>
      <c r="DL25" s="627">
        <v>922969</v>
      </c>
      <c r="DM25" s="634"/>
      <c r="DN25" s="634"/>
      <c r="DO25" s="634"/>
      <c r="DP25" s="634"/>
      <c r="DQ25" s="634"/>
      <c r="DR25" s="634"/>
      <c r="DS25" s="634"/>
      <c r="DT25" s="634"/>
      <c r="DU25" s="634"/>
      <c r="DV25" s="635"/>
      <c r="DW25" s="624">
        <v>19.5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626</v>
      </c>
      <c r="S26" s="622"/>
      <c r="T26" s="622"/>
      <c r="U26" s="622"/>
      <c r="V26" s="622"/>
      <c r="W26" s="622"/>
      <c r="X26" s="622"/>
      <c r="Y26" s="623"/>
      <c r="Z26" s="659">
        <v>0</v>
      </c>
      <c r="AA26" s="659"/>
      <c r="AB26" s="659"/>
      <c r="AC26" s="659"/>
      <c r="AD26" s="660">
        <v>626</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637345</v>
      </c>
      <c r="CS26" s="622"/>
      <c r="CT26" s="622"/>
      <c r="CU26" s="622"/>
      <c r="CV26" s="622"/>
      <c r="CW26" s="622"/>
      <c r="CX26" s="622"/>
      <c r="CY26" s="623"/>
      <c r="CZ26" s="624">
        <v>7.3</v>
      </c>
      <c r="DA26" s="636"/>
      <c r="DB26" s="636"/>
      <c r="DC26" s="637"/>
      <c r="DD26" s="627">
        <v>627525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25826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798323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784902</v>
      </c>
      <c r="CS27" s="634"/>
      <c r="CT27" s="634"/>
      <c r="CU27" s="634"/>
      <c r="CV27" s="634"/>
      <c r="CW27" s="634"/>
      <c r="CX27" s="634"/>
      <c r="CY27" s="635"/>
      <c r="CZ27" s="624">
        <v>8.9</v>
      </c>
      <c r="DA27" s="636"/>
      <c r="DB27" s="636"/>
      <c r="DC27" s="637"/>
      <c r="DD27" s="627">
        <v>300267</v>
      </c>
      <c r="DE27" s="634"/>
      <c r="DF27" s="634"/>
      <c r="DG27" s="634"/>
      <c r="DH27" s="634"/>
      <c r="DI27" s="634"/>
      <c r="DJ27" s="634"/>
      <c r="DK27" s="635"/>
      <c r="DL27" s="627">
        <v>180387</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19339</v>
      </c>
      <c r="S28" s="622"/>
      <c r="T28" s="622"/>
      <c r="U28" s="622"/>
      <c r="V28" s="622"/>
      <c r="W28" s="622"/>
      <c r="X28" s="622"/>
      <c r="Y28" s="623"/>
      <c r="Z28" s="659">
        <v>0.2</v>
      </c>
      <c r="AA28" s="659"/>
      <c r="AB28" s="659"/>
      <c r="AC28" s="659"/>
      <c r="AD28" s="660">
        <v>15783</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874971</v>
      </c>
      <c r="CS28" s="622"/>
      <c r="CT28" s="622"/>
      <c r="CU28" s="622"/>
      <c r="CV28" s="622"/>
      <c r="CW28" s="622"/>
      <c r="CX28" s="622"/>
      <c r="CY28" s="623"/>
      <c r="CZ28" s="624">
        <v>10</v>
      </c>
      <c r="DA28" s="636"/>
      <c r="DB28" s="636"/>
      <c r="DC28" s="637"/>
      <c r="DD28" s="627">
        <v>870281</v>
      </c>
      <c r="DE28" s="622"/>
      <c r="DF28" s="622"/>
      <c r="DG28" s="622"/>
      <c r="DH28" s="622"/>
      <c r="DI28" s="622"/>
      <c r="DJ28" s="622"/>
      <c r="DK28" s="623"/>
      <c r="DL28" s="627">
        <v>870281</v>
      </c>
      <c r="DM28" s="622"/>
      <c r="DN28" s="622"/>
      <c r="DO28" s="622"/>
      <c r="DP28" s="622"/>
      <c r="DQ28" s="622"/>
      <c r="DR28" s="622"/>
      <c r="DS28" s="622"/>
      <c r="DT28" s="622"/>
      <c r="DU28" s="622"/>
      <c r="DV28" s="623"/>
      <c r="DW28" s="624">
        <v>18.399999999999999</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8181</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873935</v>
      </c>
      <c r="CS29" s="634"/>
      <c r="CT29" s="634"/>
      <c r="CU29" s="634"/>
      <c r="CV29" s="634"/>
      <c r="CW29" s="634"/>
      <c r="CX29" s="634"/>
      <c r="CY29" s="635"/>
      <c r="CZ29" s="624">
        <v>10</v>
      </c>
      <c r="DA29" s="636"/>
      <c r="DB29" s="636"/>
      <c r="DC29" s="637"/>
      <c r="DD29" s="627">
        <v>869245</v>
      </c>
      <c r="DE29" s="634"/>
      <c r="DF29" s="634"/>
      <c r="DG29" s="634"/>
      <c r="DH29" s="634"/>
      <c r="DI29" s="634"/>
      <c r="DJ29" s="634"/>
      <c r="DK29" s="635"/>
      <c r="DL29" s="627">
        <v>869245</v>
      </c>
      <c r="DM29" s="634"/>
      <c r="DN29" s="634"/>
      <c r="DO29" s="634"/>
      <c r="DP29" s="634"/>
      <c r="DQ29" s="634"/>
      <c r="DR29" s="634"/>
      <c r="DS29" s="634"/>
      <c r="DT29" s="634"/>
      <c r="DU29" s="634"/>
      <c r="DV29" s="635"/>
      <c r="DW29" s="624">
        <v>18.399999999999999</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1157768</v>
      </c>
      <c r="S30" s="622"/>
      <c r="T30" s="622"/>
      <c r="U30" s="622"/>
      <c r="V30" s="622"/>
      <c r="W30" s="622"/>
      <c r="X30" s="622"/>
      <c r="Y30" s="623"/>
      <c r="Z30" s="659">
        <v>12.8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852027</v>
      </c>
      <c r="CS30" s="622"/>
      <c r="CT30" s="622"/>
      <c r="CU30" s="622"/>
      <c r="CV30" s="622"/>
      <c r="CW30" s="622"/>
      <c r="CX30" s="622"/>
      <c r="CY30" s="623"/>
      <c r="CZ30" s="624">
        <v>9.6999999999999993</v>
      </c>
      <c r="DA30" s="636"/>
      <c r="DB30" s="636"/>
      <c r="DC30" s="637"/>
      <c r="DD30" s="627">
        <v>847337</v>
      </c>
      <c r="DE30" s="622"/>
      <c r="DF30" s="622"/>
      <c r="DG30" s="622"/>
      <c r="DH30" s="622"/>
      <c r="DI30" s="622"/>
      <c r="DJ30" s="622"/>
      <c r="DK30" s="623"/>
      <c r="DL30" s="627">
        <v>847337</v>
      </c>
      <c r="DM30" s="622"/>
      <c r="DN30" s="622"/>
      <c r="DO30" s="622"/>
      <c r="DP30" s="622"/>
      <c r="DQ30" s="622"/>
      <c r="DR30" s="622"/>
      <c r="DS30" s="622"/>
      <c r="DT30" s="622"/>
      <c r="DU30" s="622"/>
      <c r="DV30" s="623"/>
      <c r="DW30" s="624">
        <v>17.899999999999999</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96.4</v>
      </c>
      <c r="BN31" s="684"/>
      <c r="BO31" s="684"/>
      <c r="BP31" s="684"/>
      <c r="BQ31" s="686"/>
      <c r="BR31" s="683">
        <v>99.5</v>
      </c>
      <c r="BS31" s="684"/>
      <c r="BT31" s="684"/>
      <c r="BU31" s="684"/>
      <c r="BV31" s="684"/>
      <c r="BW31" s="684"/>
      <c r="BX31" s="685">
        <v>95.9</v>
      </c>
      <c r="BY31" s="684"/>
      <c r="BZ31" s="684"/>
      <c r="CA31" s="684"/>
      <c r="CB31" s="686"/>
      <c r="CD31" s="642"/>
      <c r="CE31" s="643"/>
      <c r="CF31" s="618" t="s">
        <v>300</v>
      </c>
      <c r="CG31" s="619"/>
      <c r="CH31" s="619"/>
      <c r="CI31" s="619"/>
      <c r="CJ31" s="619"/>
      <c r="CK31" s="619"/>
      <c r="CL31" s="619"/>
      <c r="CM31" s="619"/>
      <c r="CN31" s="619"/>
      <c r="CO31" s="619"/>
      <c r="CP31" s="619"/>
      <c r="CQ31" s="620"/>
      <c r="CR31" s="621">
        <v>21908</v>
      </c>
      <c r="CS31" s="634"/>
      <c r="CT31" s="634"/>
      <c r="CU31" s="634"/>
      <c r="CV31" s="634"/>
      <c r="CW31" s="634"/>
      <c r="CX31" s="634"/>
      <c r="CY31" s="635"/>
      <c r="CZ31" s="624">
        <v>0.2</v>
      </c>
      <c r="DA31" s="636"/>
      <c r="DB31" s="636"/>
      <c r="DC31" s="637"/>
      <c r="DD31" s="627">
        <v>21908</v>
      </c>
      <c r="DE31" s="634"/>
      <c r="DF31" s="634"/>
      <c r="DG31" s="634"/>
      <c r="DH31" s="634"/>
      <c r="DI31" s="634"/>
      <c r="DJ31" s="634"/>
      <c r="DK31" s="635"/>
      <c r="DL31" s="627">
        <v>21908</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795027</v>
      </c>
      <c r="S32" s="622"/>
      <c r="T32" s="622"/>
      <c r="U32" s="622"/>
      <c r="V32" s="622"/>
      <c r="W32" s="622"/>
      <c r="X32" s="622"/>
      <c r="Y32" s="623"/>
      <c r="Z32" s="659">
        <v>8.8000000000000007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99.6</v>
      </c>
      <c r="BH32" s="634"/>
      <c r="BI32" s="634"/>
      <c r="BJ32" s="634"/>
      <c r="BK32" s="634"/>
      <c r="BL32" s="634"/>
      <c r="BM32" s="625">
        <v>98.9</v>
      </c>
      <c r="BN32" s="634"/>
      <c r="BO32" s="634"/>
      <c r="BP32" s="634"/>
      <c r="BQ32" s="657"/>
      <c r="BR32" s="692">
        <v>99.6</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v>1036</v>
      </c>
      <c r="CS32" s="622"/>
      <c r="CT32" s="622"/>
      <c r="CU32" s="622"/>
      <c r="CV32" s="622"/>
      <c r="CW32" s="622"/>
      <c r="CX32" s="622"/>
      <c r="CY32" s="623"/>
      <c r="CZ32" s="624">
        <v>0</v>
      </c>
      <c r="DA32" s="636"/>
      <c r="DB32" s="636"/>
      <c r="DC32" s="637"/>
      <c r="DD32" s="627">
        <v>1036</v>
      </c>
      <c r="DE32" s="622"/>
      <c r="DF32" s="622"/>
      <c r="DG32" s="622"/>
      <c r="DH32" s="622"/>
      <c r="DI32" s="622"/>
      <c r="DJ32" s="622"/>
      <c r="DK32" s="623"/>
      <c r="DL32" s="627">
        <v>1036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20082</v>
      </c>
      <c r="S33" s="622"/>
      <c r="T33" s="622"/>
      <c r="U33" s="622"/>
      <c r="V33" s="622"/>
      <c r="W33" s="622"/>
      <c r="X33" s="622"/>
      <c r="Y33" s="623"/>
      <c r="Z33" s="659">
        <v>0.2</v>
      </c>
      <c r="AA33" s="659"/>
      <c r="AB33" s="659"/>
      <c r="AC33" s="659"/>
      <c r="AD33" s="660">
        <v>6325</v>
      </c>
      <c r="AE33" s="660"/>
      <c r="AF33" s="660"/>
      <c r="AG33" s="660"/>
      <c r="AH33" s="660"/>
      <c r="AI33" s="660"/>
      <c r="AJ33" s="660"/>
      <c r="AK33" s="660"/>
      <c r="AL33" s="624">
        <v>0.1</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94.4</v>
      </c>
      <c r="BN33" s="606"/>
      <c r="BO33" s="606"/>
      <c r="BP33" s="606"/>
      <c r="BQ33" s="669"/>
      <c r="BR33" s="682">
        <v>99.2</v>
      </c>
      <c r="BS33" s="606"/>
      <c r="BT33" s="606"/>
      <c r="BU33" s="606"/>
      <c r="BV33" s="606"/>
      <c r="BW33" s="606"/>
      <c r="BX33" s="652">
        <v>92.8</v>
      </c>
      <c r="BY33" s="606"/>
      <c r="BZ33" s="606"/>
      <c r="CA33" s="606"/>
      <c r="CB33" s="669"/>
      <c r="CD33" s="618" t="s">
        <v>307</v>
      </c>
      <c r="CE33" s="619"/>
      <c r="CF33" s="619"/>
      <c r="CG33" s="619"/>
      <c r="CH33" s="619"/>
      <c r="CI33" s="619"/>
      <c r="CJ33" s="619"/>
      <c r="CK33" s="619"/>
      <c r="CL33" s="619"/>
      <c r="CM33" s="619"/>
      <c r="CN33" s="619"/>
      <c r="CO33" s="619"/>
      <c r="CP33" s="619"/>
      <c r="CQ33" s="620"/>
      <c r="CR33" s="621">
        <v>4239003</v>
      </c>
      <c r="CS33" s="634"/>
      <c r="CT33" s="634"/>
      <c r="CU33" s="634"/>
      <c r="CV33" s="634"/>
      <c r="CW33" s="634"/>
      <c r="CX33" s="634"/>
      <c r="CY33" s="635"/>
      <c r="CZ33" s="624">
        <v>48.3</v>
      </c>
      <c r="DA33" s="636"/>
      <c r="DB33" s="636"/>
      <c r="DC33" s="637"/>
      <c r="DD33" s="627">
        <v>3013377</v>
      </c>
      <c r="DE33" s="634"/>
      <c r="DF33" s="634"/>
      <c r="DG33" s="634"/>
      <c r="DH33" s="634"/>
      <c r="DI33" s="634"/>
      <c r="DJ33" s="634"/>
      <c r="DK33" s="635"/>
      <c r="DL33" s="627">
        <v>2443776</v>
      </c>
      <c r="DM33" s="634"/>
      <c r="DN33" s="634"/>
      <c r="DO33" s="634"/>
      <c r="DP33" s="634"/>
      <c r="DQ33" s="634"/>
      <c r="DR33" s="634"/>
      <c r="DS33" s="634"/>
      <c r="DT33" s="634"/>
      <c r="DU33" s="634"/>
      <c r="DV33" s="635"/>
      <c r="DW33" s="624">
        <v>51.7</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111805</v>
      </c>
      <c r="S34" s="622"/>
      <c r="T34" s="622"/>
      <c r="U34" s="622"/>
      <c r="V34" s="622"/>
      <c r="W34" s="622"/>
      <c r="X34" s="622"/>
      <c r="Y34" s="623"/>
      <c r="Z34" s="659">
        <v>1.2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1077690</v>
      </c>
      <c r="CS34" s="622"/>
      <c r="CT34" s="622"/>
      <c r="CU34" s="622"/>
      <c r="CV34" s="622"/>
      <c r="CW34" s="622"/>
      <c r="CX34" s="622"/>
      <c r="CY34" s="623"/>
      <c r="CZ34" s="624">
        <v>12.3</v>
      </c>
      <c r="DA34" s="636"/>
      <c r="DB34" s="636"/>
      <c r="DC34" s="637"/>
      <c r="DD34" s="627">
        <v>806492</v>
      </c>
      <c r="DE34" s="622"/>
      <c r="DF34" s="622"/>
      <c r="DG34" s="622"/>
      <c r="DH34" s="622"/>
      <c r="DI34" s="622"/>
      <c r="DJ34" s="622"/>
      <c r="DK34" s="623"/>
      <c r="DL34" s="627">
        <v>625918</v>
      </c>
      <c r="DM34" s="622"/>
      <c r="DN34" s="622"/>
      <c r="DO34" s="622"/>
      <c r="DP34" s="622"/>
      <c r="DQ34" s="622"/>
      <c r="DR34" s="622"/>
      <c r="DS34" s="622"/>
      <c r="DT34" s="622"/>
      <c r="DU34" s="622"/>
      <c r="DV34" s="623"/>
      <c r="DW34" s="624">
        <v>13.2</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102890</v>
      </c>
      <c r="S35" s="622"/>
      <c r="T35" s="622"/>
      <c r="U35" s="622"/>
      <c r="V35" s="622"/>
      <c r="W35" s="622"/>
      <c r="X35" s="622"/>
      <c r="Y35" s="623"/>
      <c r="Z35" s="659">
        <v>1.1000000000000001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233182</v>
      </c>
      <c r="CS35" s="634"/>
      <c r="CT35" s="634"/>
      <c r="CU35" s="634"/>
      <c r="CV35" s="634"/>
      <c r="CW35" s="634"/>
      <c r="CX35" s="634"/>
      <c r="CY35" s="635"/>
      <c r="CZ35" s="624">
        <v>2.7</v>
      </c>
      <c r="DA35" s="636"/>
      <c r="DB35" s="636"/>
      <c r="DC35" s="637"/>
      <c r="DD35" s="627">
        <v>214369</v>
      </c>
      <c r="DE35" s="634"/>
      <c r="DF35" s="634"/>
      <c r="DG35" s="634"/>
      <c r="DH35" s="634"/>
      <c r="DI35" s="634"/>
      <c r="DJ35" s="634"/>
      <c r="DK35" s="635"/>
      <c r="DL35" s="627">
        <v>204395</v>
      </c>
      <c r="DM35" s="634"/>
      <c r="DN35" s="634"/>
      <c r="DO35" s="634"/>
      <c r="DP35" s="634"/>
      <c r="DQ35" s="634"/>
      <c r="DR35" s="634"/>
      <c r="DS35" s="634"/>
      <c r="DT35" s="634"/>
      <c r="DU35" s="634"/>
      <c r="DV35" s="635"/>
      <c r="DW35" s="624">
        <v>4.3</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293812</v>
      </c>
      <c r="S36" s="622"/>
      <c r="T36" s="622"/>
      <c r="U36" s="622"/>
      <c r="V36" s="622"/>
      <c r="W36" s="622"/>
      <c r="X36" s="622"/>
      <c r="Y36" s="623"/>
      <c r="Z36" s="659">
        <v>3.2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1088084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1549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1987827</v>
      </c>
      <c r="CS36" s="622"/>
      <c r="CT36" s="622"/>
      <c r="CU36" s="622"/>
      <c r="CV36" s="622"/>
      <c r="CW36" s="622"/>
      <c r="CX36" s="622"/>
      <c r="CY36" s="623"/>
      <c r="CZ36" s="624">
        <v>22.6</v>
      </c>
      <c r="DA36" s="636"/>
      <c r="DB36" s="636"/>
      <c r="DC36" s="637"/>
      <c r="DD36" s="627">
        <v>1222575</v>
      </c>
      <c r="DE36" s="622"/>
      <c r="DF36" s="622"/>
      <c r="DG36" s="622"/>
      <c r="DH36" s="622"/>
      <c r="DI36" s="622"/>
      <c r="DJ36" s="622"/>
      <c r="DK36" s="623"/>
      <c r="DL36" s="627">
        <v>1097751</v>
      </c>
      <c r="DM36" s="622"/>
      <c r="DN36" s="622"/>
      <c r="DO36" s="622"/>
      <c r="DP36" s="622"/>
      <c r="DQ36" s="622"/>
      <c r="DR36" s="622"/>
      <c r="DS36" s="622"/>
      <c r="DT36" s="622"/>
      <c r="DU36" s="622"/>
      <c r="DV36" s="623"/>
      <c r="DW36" s="624">
        <v>23.2</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122913</v>
      </c>
      <c r="S37" s="622"/>
      <c r="T37" s="622"/>
      <c r="U37" s="622"/>
      <c r="V37" s="622"/>
      <c r="W37" s="622"/>
      <c r="X37" s="622"/>
      <c r="Y37" s="623"/>
      <c r="Z37" s="659">
        <v>1.4</v>
      </c>
      <c r="AA37" s="659"/>
      <c r="AB37" s="659"/>
      <c r="AC37" s="659"/>
      <c r="AD37" s="660">
        <v>471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166145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-19417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1327684</v>
      </c>
      <c r="CS37" s="634"/>
      <c r="CT37" s="634"/>
      <c r="CU37" s="634"/>
      <c r="CV37" s="634"/>
      <c r="CW37" s="634"/>
      <c r="CX37" s="634"/>
      <c r="CY37" s="635"/>
      <c r="CZ37" s="624">
        <v>15.1</v>
      </c>
      <c r="DA37" s="636"/>
      <c r="DB37" s="636"/>
      <c r="DC37" s="637"/>
      <c r="DD37" s="627">
        <v>670084</v>
      </c>
      <c r="DE37" s="634"/>
      <c r="DF37" s="634"/>
      <c r="DG37" s="634"/>
      <c r="DH37" s="634"/>
      <c r="DI37" s="634"/>
      <c r="DJ37" s="634"/>
      <c r="DK37" s="635"/>
      <c r="DL37" s="627">
        <v>666016</v>
      </c>
      <c r="DM37" s="634"/>
      <c r="DN37" s="634"/>
      <c r="DO37" s="634"/>
      <c r="DP37" s="634"/>
      <c r="DQ37" s="634"/>
      <c r="DR37" s="634"/>
      <c r="DS37" s="634"/>
      <c r="DT37" s="634"/>
      <c r="DU37" s="634"/>
      <c r="DV37" s="635"/>
      <c r="DW37" s="624">
        <v>14.1</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1195700</v>
      </c>
      <c r="S38" s="622"/>
      <c r="T38" s="622"/>
      <c r="U38" s="622"/>
      <c r="V38" s="622"/>
      <c r="W38" s="622"/>
      <c r="X38" s="622"/>
      <c r="Y38" s="623"/>
      <c r="Z38" s="659">
        <v>13.2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116126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1230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742649</v>
      </c>
      <c r="CS38" s="622"/>
      <c r="CT38" s="622"/>
      <c r="CU38" s="622"/>
      <c r="CV38" s="622"/>
      <c r="CW38" s="622"/>
      <c r="CX38" s="622"/>
      <c r="CY38" s="623"/>
      <c r="CZ38" s="624">
        <v>8.5</v>
      </c>
      <c r="DA38" s="636"/>
      <c r="DB38" s="636"/>
      <c r="DC38" s="637"/>
      <c r="DD38" s="627">
        <v>592698</v>
      </c>
      <c r="DE38" s="622"/>
      <c r="DF38" s="622"/>
      <c r="DG38" s="622"/>
      <c r="DH38" s="622"/>
      <c r="DI38" s="622"/>
      <c r="DJ38" s="622"/>
      <c r="DK38" s="623"/>
      <c r="DL38" s="627">
        <v>515712</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63164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1829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192884</v>
      </c>
      <c r="CS39" s="634"/>
      <c r="CT39" s="634"/>
      <c r="CU39" s="634"/>
      <c r="CV39" s="634"/>
      <c r="CW39" s="634"/>
      <c r="CX39" s="634"/>
      <c r="CY39" s="635"/>
      <c r="CZ39" s="624">
        <v>2.2000000000000002</v>
      </c>
      <c r="DA39" s="636"/>
      <c r="DB39" s="636"/>
      <c r="DC39" s="637"/>
      <c r="DD39" s="627">
        <v>176790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7900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6000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83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4771</v>
      </c>
      <c r="CS40" s="622"/>
      <c r="CT40" s="622"/>
      <c r="CU40" s="622"/>
      <c r="CV40" s="622"/>
      <c r="CW40" s="622"/>
      <c r="CX40" s="622"/>
      <c r="CY40" s="623"/>
      <c r="CZ40" s="624">
        <v>0.1</v>
      </c>
      <c r="DA40" s="636"/>
      <c r="DB40" s="636"/>
      <c r="DC40" s="637"/>
      <c r="DD40" s="627">
        <v>453</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9058243</v>
      </c>
      <c r="S41" s="646"/>
      <c r="T41" s="646"/>
      <c r="U41" s="646"/>
      <c r="V41" s="646"/>
      <c r="W41" s="646"/>
      <c r="X41" s="646"/>
      <c r="Y41" s="649"/>
      <c r="Z41" s="650">
        <v>100</v>
      </c>
      <c r="AA41" s="650"/>
      <c r="AB41" s="650"/>
      <c r="AC41" s="650"/>
      <c r="AD41" s="651">
        <v>4720220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272756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463893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374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1758681</v>
      </c>
      <c r="CS42" s="634"/>
      <c r="CT42" s="634"/>
      <c r="CU42" s="634"/>
      <c r="CV42" s="634"/>
      <c r="CW42" s="634"/>
      <c r="CX42" s="634"/>
      <c r="CY42" s="635"/>
      <c r="CZ42" s="624">
        <v>20</v>
      </c>
      <c r="DA42" s="636"/>
      <c r="DB42" s="636"/>
      <c r="DC42" s="637"/>
      <c r="DD42" s="627">
        <v>251258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24607</v>
      </c>
      <c r="CS43" s="634"/>
      <c r="CT43" s="634"/>
      <c r="CU43" s="634"/>
      <c r="CV43" s="634"/>
      <c r="CW43" s="634"/>
      <c r="CX43" s="634"/>
      <c r="CY43" s="635"/>
      <c r="CZ43" s="624">
        <v>0.3</v>
      </c>
      <c r="DA43" s="636"/>
      <c r="DB43" s="636"/>
      <c r="DC43" s="637"/>
      <c r="DD43" s="627">
        <v>24607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870440</v>
      </c>
      <c r="CS44" s="622"/>
      <c r="CT44" s="622"/>
      <c r="CU44" s="622"/>
      <c r="CV44" s="622"/>
      <c r="CW44" s="622"/>
      <c r="CX44" s="622"/>
      <c r="CY44" s="623"/>
      <c r="CZ44" s="624">
        <v>9.9</v>
      </c>
      <c r="DA44" s="625"/>
      <c r="DB44" s="625"/>
      <c r="DC44" s="626"/>
      <c r="DD44" s="627">
        <v>174585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358868</v>
      </c>
      <c r="CS45" s="634"/>
      <c r="CT45" s="634"/>
      <c r="CU45" s="634"/>
      <c r="CV45" s="634"/>
      <c r="CW45" s="634"/>
      <c r="CX45" s="634"/>
      <c r="CY45" s="635"/>
      <c r="CZ45" s="624">
        <v>4.0999999999999996</v>
      </c>
      <c r="DA45" s="636"/>
      <c r="DB45" s="636"/>
      <c r="DC45" s="637"/>
      <c r="DD45" s="627">
        <v>11255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379914</v>
      </c>
      <c r="CS46" s="622"/>
      <c r="CT46" s="622"/>
      <c r="CU46" s="622"/>
      <c r="CV46" s="622"/>
      <c r="CW46" s="622"/>
      <c r="CX46" s="622"/>
      <c r="CY46" s="623"/>
      <c r="CZ46" s="624">
        <v>4.3</v>
      </c>
      <c r="DA46" s="625"/>
      <c r="DB46" s="625"/>
      <c r="DC46" s="626"/>
      <c r="DD46" s="627">
        <v>145697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888241</v>
      </c>
      <c r="CS47" s="634"/>
      <c r="CT47" s="634"/>
      <c r="CU47" s="634"/>
      <c r="CV47" s="634"/>
      <c r="CW47" s="634"/>
      <c r="CX47" s="634"/>
      <c r="CY47" s="635"/>
      <c r="CZ47" s="624">
        <v>10.1</v>
      </c>
      <c r="DA47" s="636"/>
      <c r="DB47" s="636"/>
      <c r="DC47" s="637"/>
      <c r="DD47" s="627">
        <v>76673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8777955</v>
      </c>
      <c r="CS49" s="606"/>
      <c r="CT49" s="606"/>
      <c r="CU49" s="606"/>
      <c r="CV49" s="606"/>
      <c r="CW49" s="606"/>
      <c r="CX49" s="606"/>
      <c r="CY49" s="607"/>
      <c r="CZ49" s="608">
        <v>100</v>
      </c>
      <c r="DA49" s="609"/>
      <c r="DB49" s="609"/>
      <c r="DC49" s="610"/>
      <c r="DD49" s="611">
        <v>5520239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msT0YBEiKvBrNN29KiO7PJH5fex6EpPgysV1qEs6pH2HOfh3neWmPmuZTM9kMLK/7d0EmpVbTZ1C0IU/Nj8SA==" saltValue="ar/tKzBxYnqwNSmz9Bo4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BG14" sqref="BG1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9058</v>
      </c>
      <c r="R7" s="1103"/>
      <c r="S7" s="1103"/>
      <c r="T7" s="1103"/>
      <c r="U7" s="1103"/>
      <c r="V7" s="1103">
        <v>8778</v>
      </c>
      <c r="W7" s="1103"/>
      <c r="X7" s="1103"/>
      <c r="Y7" s="1103"/>
      <c r="Z7" s="1103"/>
      <c r="AA7" s="1103">
        <v>280</v>
      </c>
      <c r="AB7" s="1103"/>
      <c r="AC7" s="1103"/>
      <c r="AD7" s="1103"/>
      <c r="AE7" s="1104"/>
      <c r="AF7" s="1105">
        <v>162</v>
      </c>
      <c r="AG7" s="1106"/>
      <c r="AH7" s="1106"/>
      <c r="AI7" s="1106"/>
      <c r="AJ7" s="1107"/>
      <c r="AK7" s="1108">
        <v>92</v>
      </c>
      <c r="AL7" s="1109"/>
      <c r="AM7" s="1109"/>
      <c r="AN7" s="1109"/>
      <c r="AO7" s="1109"/>
      <c r="AP7" s="1109">
        <v>7894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566</v>
      </c>
      <c r="BS7" s="1099" t="s">
        <v>567</v>
      </c>
      <c r="BT7" s="1100"/>
      <c r="BU7" s="1100"/>
      <c r="BV7" s="1100"/>
      <c r="BW7" s="1100"/>
      <c r="BX7" s="1100"/>
      <c r="BY7" s="1100"/>
      <c r="BZ7" s="1100"/>
      <c r="CA7" s="1100"/>
      <c r="CB7" s="1100"/>
      <c r="CC7" s="1100"/>
      <c r="CD7" s="1100"/>
      <c r="CE7" s="1100"/>
      <c r="CF7" s="1100"/>
      <c r="CG7" s="1112"/>
      <c r="CH7" s="1096">
        <v>5</v>
      </c>
      <c r="CI7" s="1097"/>
      <c r="CJ7" s="1097"/>
      <c r="CK7" s="1097"/>
      <c r="CL7" s="1098"/>
      <c r="CM7" s="1096">
        <v>-48</v>
      </c>
      <c r="CN7" s="1097"/>
      <c r="CO7" s="1097"/>
      <c r="CP7" s="1097"/>
      <c r="CQ7" s="1098"/>
      <c r="CR7" s="1096">
        <v>51</v>
      </c>
      <c r="CS7" s="1097"/>
      <c r="CT7" s="1097"/>
      <c r="CU7" s="1097"/>
      <c r="CV7" s="1098"/>
      <c r="CW7" s="1096">
        <v>100</v>
      </c>
      <c r="CX7" s="1097"/>
      <c r="CY7" s="1097"/>
      <c r="CZ7" s="1097"/>
      <c r="DA7" s="1098"/>
      <c r="DB7" s="1096">
        <v>24</v>
      </c>
      <c r="DC7" s="1097"/>
      <c r="DD7" s="1097"/>
      <c r="DE7" s="1097"/>
      <c r="DF7" s="1098"/>
      <c r="DG7" s="1096" t="s">
        <v>556</v>
      </c>
      <c r="DH7" s="1097"/>
      <c r="DI7" s="1097"/>
      <c r="DJ7" s="1097"/>
      <c r="DK7" s="1098"/>
      <c r="DL7" s="1096">
        <v>25</v>
      </c>
      <c r="DM7" s="1097"/>
      <c r="DN7" s="1097"/>
      <c r="DO7" s="1097"/>
      <c r="DP7" s="1098"/>
      <c r="DQ7" s="1096">
        <v>16</v>
      </c>
      <c r="DR7" s="1097"/>
      <c r="DS7" s="1097"/>
      <c r="DT7" s="1097"/>
      <c r="DU7" s="1098"/>
      <c r="DV7" s="1099"/>
      <c r="DW7" s="1100"/>
      <c r="DX7" s="1100"/>
      <c r="DY7" s="1100"/>
      <c r="DZ7" s="1101"/>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t="s">
        <v>566</v>
      </c>
      <c r="BS8" s="992" t="s">
        <v>568</v>
      </c>
      <c r="BT8" s="993"/>
      <c r="BU8" s="993"/>
      <c r="BV8" s="993"/>
      <c r="BW8" s="993"/>
      <c r="BX8" s="993"/>
      <c r="BY8" s="993"/>
      <c r="BZ8" s="993"/>
      <c r="CA8" s="993"/>
      <c r="CB8" s="993"/>
      <c r="CC8" s="993"/>
      <c r="CD8" s="993"/>
      <c r="CE8" s="993"/>
      <c r="CF8" s="993"/>
      <c r="CG8" s="1014"/>
      <c r="CH8" s="989">
        <v>2</v>
      </c>
      <c r="CI8" s="990"/>
      <c r="CJ8" s="990"/>
      <c r="CK8" s="990"/>
      <c r="CL8" s="991"/>
      <c r="CM8" s="989">
        <v>-98</v>
      </c>
      <c r="CN8" s="990"/>
      <c r="CO8" s="990"/>
      <c r="CP8" s="990"/>
      <c r="CQ8" s="991"/>
      <c r="CR8" s="989">
        <v>42</v>
      </c>
      <c r="CS8" s="990"/>
      <c r="CT8" s="990"/>
      <c r="CU8" s="990"/>
      <c r="CV8" s="991"/>
      <c r="CW8" s="989">
        <v>8</v>
      </c>
      <c r="CX8" s="990"/>
      <c r="CY8" s="990"/>
      <c r="CZ8" s="990"/>
      <c r="DA8" s="991"/>
      <c r="DB8" s="989" t="s">
        <v>556</v>
      </c>
      <c r="DC8" s="990"/>
      <c r="DD8" s="990"/>
      <c r="DE8" s="990"/>
      <c r="DF8" s="991"/>
      <c r="DG8" s="989" t="s">
        <v>556</v>
      </c>
      <c r="DH8" s="990"/>
      <c r="DI8" s="990"/>
      <c r="DJ8" s="990"/>
      <c r="DK8" s="991"/>
      <c r="DL8" s="989">
        <v>31</v>
      </c>
      <c r="DM8" s="990"/>
      <c r="DN8" s="990"/>
      <c r="DO8" s="990"/>
      <c r="DP8" s="991"/>
      <c r="DQ8" s="989">
        <v>22</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569</v>
      </c>
      <c r="BT9" s="993"/>
      <c r="BU9" s="993"/>
      <c r="BV9" s="993"/>
      <c r="BW9" s="993"/>
      <c r="BX9" s="993"/>
      <c r="BY9" s="993"/>
      <c r="BZ9" s="993"/>
      <c r="CA9" s="993"/>
      <c r="CB9" s="993"/>
      <c r="CC9" s="993"/>
      <c r="CD9" s="993"/>
      <c r="CE9" s="993"/>
      <c r="CF9" s="993"/>
      <c r="CG9" s="1014"/>
      <c r="CH9" s="989">
        <v>9</v>
      </c>
      <c r="CI9" s="990"/>
      <c r="CJ9" s="990"/>
      <c r="CK9" s="990"/>
      <c r="CL9" s="991"/>
      <c r="CM9" s="989">
        <v>18</v>
      </c>
      <c r="CN9" s="990"/>
      <c r="CO9" s="990"/>
      <c r="CP9" s="990"/>
      <c r="CQ9" s="991"/>
      <c r="CR9" s="989">
        <v>3</v>
      </c>
      <c r="CS9" s="990"/>
      <c r="CT9" s="990"/>
      <c r="CU9" s="990"/>
      <c r="CV9" s="991"/>
      <c r="CW9" s="989">
        <v>20</v>
      </c>
      <c r="CX9" s="990"/>
      <c r="CY9" s="990"/>
      <c r="CZ9" s="990"/>
      <c r="DA9" s="991"/>
      <c r="DB9" s="989" t="s">
        <v>556</v>
      </c>
      <c r="DC9" s="990"/>
      <c r="DD9" s="990"/>
      <c r="DE9" s="990"/>
      <c r="DF9" s="991"/>
      <c r="DG9" s="989" t="s">
        <v>556</v>
      </c>
      <c r="DH9" s="990"/>
      <c r="DI9" s="990"/>
      <c r="DJ9" s="990"/>
      <c r="DK9" s="991"/>
      <c r="DL9" s="989">
        <v>0</v>
      </c>
      <c r="DM9" s="990"/>
      <c r="DN9" s="990"/>
      <c r="DO9" s="990"/>
      <c r="DP9" s="991"/>
      <c r="DQ9" s="989" t="s">
        <v>556</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376</v>
      </c>
      <c r="B23" s="937" t="s">
        <v>377</v>
      </c>
      <c r="C23" s="938"/>
      <c r="D23" s="938"/>
      <c r="E23" s="938"/>
      <c r="F23" s="938"/>
      <c r="G23" s="938"/>
      <c r="H23" s="938"/>
      <c r="I23" s="938"/>
      <c r="J23" s="938"/>
      <c r="K23" s="938"/>
      <c r="L23" s="938"/>
      <c r="M23" s="938"/>
      <c r="N23" s="938"/>
      <c r="O23" s="938"/>
      <c r="P23" s="948"/>
      <c r="Q23" s="1067">
        <v>9058</v>
      </c>
      <c r="R23" s="1061"/>
      <c r="S23" s="1061"/>
      <c r="T23" s="1061"/>
      <c r="U23" s="1061"/>
      <c r="V23" s="1061">
        <v>8778</v>
      </c>
      <c r="W23" s="1061"/>
      <c r="X23" s="1061"/>
      <c r="Y23" s="1061"/>
      <c r="Z23" s="1061"/>
      <c r="AA23" s="1061">
        <v>280</v>
      </c>
      <c r="AB23" s="1061"/>
      <c r="AC23" s="1061"/>
      <c r="AD23" s="1061"/>
      <c r="AE23" s="1068"/>
      <c r="AF23" s="1069">
        <v>162</v>
      </c>
      <c r="AG23" s="1061"/>
      <c r="AH23" s="1061"/>
      <c r="AI23" s="1061"/>
      <c r="AJ23" s="1070"/>
      <c r="AK23" s="1071">
        <v>92</v>
      </c>
      <c r="AL23" s="1072"/>
      <c r="AM23" s="1072"/>
      <c r="AN23" s="1072"/>
      <c r="AO23" s="1072"/>
      <c r="AP23" s="1061">
        <v>7894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388</v>
      </c>
      <c r="C28" s="1048"/>
      <c r="D28" s="1048"/>
      <c r="E28" s="1048"/>
      <c r="F28" s="1048"/>
      <c r="G28" s="1048"/>
      <c r="H28" s="1048"/>
      <c r="I28" s="1048"/>
      <c r="J28" s="1048"/>
      <c r="K28" s="1048"/>
      <c r="L28" s="1048"/>
      <c r="M28" s="1048"/>
      <c r="N28" s="1048"/>
      <c r="O28" s="1048"/>
      <c r="P28" s="1049"/>
      <c r="Q28" s="1050">
        <v>1071</v>
      </c>
      <c r="R28" s="1051"/>
      <c r="S28" s="1051"/>
      <c r="T28" s="1051"/>
      <c r="U28" s="1051"/>
      <c r="V28" s="1051">
        <v>1070</v>
      </c>
      <c r="W28" s="1051"/>
      <c r="X28" s="1051"/>
      <c r="Y28" s="1051"/>
      <c r="Z28" s="1051"/>
      <c r="AA28" s="1051">
        <v>2</v>
      </c>
      <c r="AB28" s="1051"/>
      <c r="AC28" s="1051"/>
      <c r="AD28" s="1051"/>
      <c r="AE28" s="1052"/>
      <c r="AF28" s="1053">
        <v>2</v>
      </c>
      <c r="AG28" s="1051"/>
      <c r="AH28" s="1051"/>
      <c r="AI28" s="1051"/>
      <c r="AJ28" s="1054"/>
      <c r="AK28" s="1042">
        <v>163</v>
      </c>
      <c r="AL28" s="1043"/>
      <c r="AM28" s="1043"/>
      <c r="AN28" s="1043"/>
      <c r="AO28" s="1043"/>
      <c r="AP28" s="1043" t="s">
        <v>487</v>
      </c>
      <c r="AQ28" s="1043"/>
      <c r="AR28" s="1043"/>
      <c r="AS28" s="1043"/>
      <c r="AT28" s="1043"/>
      <c r="AU28" s="1043" t="s">
        <v>487</v>
      </c>
      <c r="AV28" s="1043"/>
      <c r="AW28" s="1043"/>
      <c r="AX28" s="1043"/>
      <c r="AY28" s="1043"/>
      <c r="AZ28" s="1044" t="s">
        <v>487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389</v>
      </c>
      <c r="C29" s="1031"/>
      <c r="D29" s="1031"/>
      <c r="E29" s="1031"/>
      <c r="F29" s="1031"/>
      <c r="G29" s="1031"/>
      <c r="H29" s="1031"/>
      <c r="I29" s="1031"/>
      <c r="J29" s="1031"/>
      <c r="K29" s="1031"/>
      <c r="L29" s="1031"/>
      <c r="M29" s="1031"/>
      <c r="N29" s="1031"/>
      <c r="O29" s="1031"/>
      <c r="P29" s="1032"/>
      <c r="Q29" s="1038">
        <v>304</v>
      </c>
      <c r="R29" s="1039"/>
      <c r="S29" s="1039"/>
      <c r="T29" s="1039"/>
      <c r="U29" s="1039"/>
      <c r="V29" s="1039">
        <v>297</v>
      </c>
      <c r="W29" s="1039"/>
      <c r="X29" s="1039"/>
      <c r="Y29" s="1039"/>
      <c r="Z29" s="1039"/>
      <c r="AA29" s="1039">
        <v>7</v>
      </c>
      <c r="AB29" s="1039"/>
      <c r="AC29" s="1039"/>
      <c r="AD29" s="1039"/>
      <c r="AE29" s="1040"/>
      <c r="AF29" s="1035">
        <v>7</v>
      </c>
      <c r="AG29" s="1036"/>
      <c r="AH29" s="1036"/>
      <c r="AI29" s="1036"/>
      <c r="AJ29" s="1037"/>
      <c r="AK29" s="980">
        <v>132</v>
      </c>
      <c r="AL29" s="971"/>
      <c r="AM29" s="971"/>
      <c r="AN29" s="971"/>
      <c r="AO29" s="971"/>
      <c r="AP29" s="971" t="s">
        <v>487</v>
      </c>
      <c r="AQ29" s="971"/>
      <c r="AR29" s="971"/>
      <c r="AS29" s="971"/>
      <c r="AT29" s="971"/>
      <c r="AU29" s="971">
        <v>160</v>
      </c>
      <c r="AV29" s="971"/>
      <c r="AW29" s="971"/>
      <c r="AX29" s="971"/>
      <c r="AY29" s="971"/>
      <c r="AZ29" s="1041" t="s">
        <v>487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390</v>
      </c>
      <c r="C30" s="1031"/>
      <c r="D30" s="1031"/>
      <c r="E30" s="1031"/>
      <c r="F30" s="1031"/>
      <c r="G30" s="1031"/>
      <c r="H30" s="1031"/>
      <c r="I30" s="1031"/>
      <c r="J30" s="1031"/>
      <c r="K30" s="1031"/>
      <c r="L30" s="1031"/>
      <c r="M30" s="1031"/>
      <c r="N30" s="1031"/>
      <c r="O30" s="1031"/>
      <c r="P30" s="1032"/>
      <c r="Q30" s="1038">
        <v>168</v>
      </c>
      <c r="R30" s="1039"/>
      <c r="S30" s="1039"/>
      <c r="T30" s="1039"/>
      <c r="U30" s="1039"/>
      <c r="V30" s="1039">
        <v>164</v>
      </c>
      <c r="W30" s="1039"/>
      <c r="X30" s="1039"/>
      <c r="Y30" s="1039"/>
      <c r="Z30" s="1039"/>
      <c r="AA30" s="1039">
        <v>4</v>
      </c>
      <c r="AB30" s="1039"/>
      <c r="AC30" s="1039"/>
      <c r="AD30" s="1039"/>
      <c r="AE30" s="1040"/>
      <c r="AF30" s="1035">
        <v>4</v>
      </c>
      <c r="AG30" s="1036"/>
      <c r="AH30" s="1036"/>
      <c r="AI30" s="1036"/>
      <c r="AJ30" s="1037"/>
      <c r="AK30" s="980">
        <v>70</v>
      </c>
      <c r="AL30" s="971"/>
      <c r="AM30" s="971"/>
      <c r="AN30" s="971"/>
      <c r="AO30" s="971"/>
      <c r="AP30" s="971" t="s">
        <v>487</v>
      </c>
      <c r="AQ30" s="971"/>
      <c r="AR30" s="971"/>
      <c r="AS30" s="971"/>
      <c r="AT30" s="971"/>
      <c r="AU30" s="971" t="s">
        <v>487</v>
      </c>
      <c r="AV30" s="971"/>
      <c r="AW30" s="971"/>
      <c r="AX30" s="971"/>
      <c r="AY30" s="971"/>
      <c r="AZ30" s="1041" t="s">
        <v>487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391</v>
      </c>
      <c r="C31" s="1031"/>
      <c r="D31" s="1031"/>
      <c r="E31" s="1031"/>
      <c r="F31" s="1031"/>
      <c r="G31" s="1031"/>
      <c r="H31" s="1031"/>
      <c r="I31" s="1031"/>
      <c r="J31" s="1031"/>
      <c r="K31" s="1031"/>
      <c r="L31" s="1031"/>
      <c r="M31" s="1031"/>
      <c r="N31" s="1031"/>
      <c r="O31" s="1031"/>
      <c r="P31" s="1032"/>
      <c r="Q31" s="1038">
        <v>1670</v>
      </c>
      <c r="R31" s="1039"/>
      <c r="S31" s="1039"/>
      <c r="T31" s="1039"/>
      <c r="U31" s="1039"/>
      <c r="V31" s="1039">
        <v>1625</v>
      </c>
      <c r="W31" s="1039"/>
      <c r="X31" s="1039"/>
      <c r="Y31" s="1039"/>
      <c r="Z31" s="1039"/>
      <c r="AA31" s="1039">
        <v>45</v>
      </c>
      <c r="AB31" s="1039"/>
      <c r="AC31" s="1039"/>
      <c r="AD31" s="1039"/>
      <c r="AE31" s="1040"/>
      <c r="AF31" s="1035">
        <v>45</v>
      </c>
      <c r="AG31" s="1036"/>
      <c r="AH31" s="1036"/>
      <c r="AI31" s="1036"/>
      <c r="AJ31" s="1037"/>
      <c r="AK31" s="980">
        <v>311</v>
      </c>
      <c r="AL31" s="971"/>
      <c r="AM31" s="971"/>
      <c r="AN31" s="971"/>
      <c r="AO31" s="971"/>
      <c r="AP31" s="971" t="s">
        <v>487</v>
      </c>
      <c r="AQ31" s="971"/>
      <c r="AR31" s="971"/>
      <c r="AS31" s="971"/>
      <c r="AT31" s="971"/>
      <c r="AU31" s="971" t="s">
        <v>487</v>
      </c>
      <c r="AV31" s="971"/>
      <c r="AW31" s="971"/>
      <c r="AX31" s="971"/>
      <c r="AY31" s="971"/>
      <c r="AZ31" s="1041" t="s">
        <v>487</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392</v>
      </c>
      <c r="C32" s="1031"/>
      <c r="D32" s="1031"/>
      <c r="E32" s="1031"/>
      <c r="F32" s="1031"/>
      <c r="G32" s="1031"/>
      <c r="H32" s="1031"/>
      <c r="I32" s="1031"/>
      <c r="J32" s="1031"/>
      <c r="K32" s="1031"/>
      <c r="L32" s="1031"/>
      <c r="M32" s="1031"/>
      <c r="N32" s="1031"/>
      <c r="O32" s="1031"/>
      <c r="P32" s="1032"/>
      <c r="Q32" s="1038">
        <v>18</v>
      </c>
      <c r="R32" s="1039"/>
      <c r="S32" s="1039"/>
      <c r="T32" s="1039"/>
      <c r="U32" s="1039"/>
      <c r="V32" s="1039">
        <v>16</v>
      </c>
      <c r="W32" s="1039"/>
      <c r="X32" s="1039"/>
      <c r="Y32" s="1039"/>
      <c r="Z32" s="1039"/>
      <c r="AA32" s="1039">
        <v>1</v>
      </c>
      <c r="AB32" s="1039"/>
      <c r="AC32" s="1039"/>
      <c r="AD32" s="1039"/>
      <c r="AE32" s="1040"/>
      <c r="AF32" s="1035">
        <v>1</v>
      </c>
      <c r="AG32" s="1036"/>
      <c r="AH32" s="1036"/>
      <c r="AI32" s="1036"/>
      <c r="AJ32" s="1037"/>
      <c r="AK32" s="980">
        <v>6</v>
      </c>
      <c r="AL32" s="971"/>
      <c r="AM32" s="971"/>
      <c r="AN32" s="971"/>
      <c r="AO32" s="971"/>
      <c r="AP32" s="971" t="s">
        <v>487</v>
      </c>
      <c r="AQ32" s="971"/>
      <c r="AR32" s="971"/>
      <c r="AS32" s="971"/>
      <c r="AT32" s="971"/>
      <c r="AU32" s="971" t="s">
        <v>487</v>
      </c>
      <c r="AV32" s="971"/>
      <c r="AW32" s="971"/>
      <c r="AX32" s="971"/>
      <c r="AY32" s="971"/>
      <c r="AZ32" s="1041" t="s">
        <v>487</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392</v>
      </c>
      <c r="R33" s="1039"/>
      <c r="S33" s="1039"/>
      <c r="T33" s="1039"/>
      <c r="U33" s="1039"/>
      <c r="V33" s="1039">
        <v>383</v>
      </c>
      <c r="W33" s="1039"/>
      <c r="X33" s="1039"/>
      <c r="Y33" s="1039"/>
      <c r="Z33" s="1039"/>
      <c r="AA33" s="1039">
        <v>9</v>
      </c>
      <c r="AB33" s="1039"/>
      <c r="AC33" s="1039"/>
      <c r="AD33" s="1039"/>
      <c r="AE33" s="1040"/>
      <c r="AF33" s="1035">
        <v>131</v>
      </c>
      <c r="AG33" s="1036"/>
      <c r="AH33" s="1036"/>
      <c r="AI33" s="1036"/>
      <c r="AJ33" s="1037"/>
      <c r="AK33" s="980">
        <v>166</v>
      </c>
      <c r="AL33" s="971"/>
      <c r="AM33" s="971"/>
      <c r="AN33" s="971"/>
      <c r="AO33" s="971"/>
      <c r="AP33" s="971">
        <v>2260</v>
      </c>
      <c r="AQ33" s="971"/>
      <c r="AR33" s="971"/>
      <c r="AS33" s="971"/>
      <c r="AT33" s="971"/>
      <c r="AU33" s="971">
        <v>1982</v>
      </c>
      <c r="AV33" s="971"/>
      <c r="AW33" s="971"/>
      <c r="AX33" s="971"/>
      <c r="AY33" s="971"/>
      <c r="AZ33" s="1041" t="s">
        <v>487</v>
      </c>
      <c r="BA33" s="1041"/>
      <c r="BB33" s="1041"/>
      <c r="BC33" s="1041"/>
      <c r="BD33" s="1041"/>
      <c r="BE33" s="972" t="s">
        <v>554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394</v>
      </c>
      <c r="C34" s="1031"/>
      <c r="D34" s="1031"/>
      <c r="E34" s="1031"/>
      <c r="F34" s="1031"/>
      <c r="G34" s="1031"/>
      <c r="H34" s="1031"/>
      <c r="I34" s="1031"/>
      <c r="J34" s="1031"/>
      <c r="K34" s="1031"/>
      <c r="L34" s="1031"/>
      <c r="M34" s="1031"/>
      <c r="N34" s="1031"/>
      <c r="O34" s="1031"/>
      <c r="P34" s="1032"/>
      <c r="Q34" s="1038">
        <v>242</v>
      </c>
      <c r="R34" s="1039"/>
      <c r="S34" s="1039"/>
      <c r="T34" s="1039"/>
      <c r="U34" s="1039"/>
      <c r="V34" s="1039">
        <v>237</v>
      </c>
      <c r="W34" s="1039"/>
      <c r="X34" s="1039"/>
      <c r="Y34" s="1039"/>
      <c r="Z34" s="1039"/>
      <c r="AA34" s="1039">
        <v>5</v>
      </c>
      <c r="AB34" s="1039"/>
      <c r="AC34" s="1039"/>
      <c r="AD34" s="1039"/>
      <c r="AE34" s="1040"/>
      <c r="AF34" s="1035">
        <v>17</v>
      </c>
      <c r="AG34" s="1036"/>
      <c r="AH34" s="1036"/>
      <c r="AI34" s="1036"/>
      <c r="AJ34" s="1037"/>
      <c r="AK34" s="980">
        <v>116</v>
      </c>
      <c r="AL34" s="971"/>
      <c r="AM34" s="971"/>
      <c r="AN34" s="971"/>
      <c r="AO34" s="971"/>
      <c r="AP34" s="971">
        <v>1363</v>
      </c>
      <c r="AQ34" s="971"/>
      <c r="AR34" s="971"/>
      <c r="AS34" s="971"/>
      <c r="AT34" s="971"/>
      <c r="AU34" s="971">
        <v>1363</v>
      </c>
      <c r="AV34" s="971"/>
      <c r="AW34" s="971"/>
      <c r="AX34" s="971"/>
      <c r="AY34" s="971"/>
      <c r="AZ34" s="1041" t="s">
        <v>487</v>
      </c>
      <c r="BA34" s="1041"/>
      <c r="BB34" s="1041"/>
      <c r="BC34" s="1041"/>
      <c r="BD34" s="1041"/>
      <c r="BE34" s="972" t="s">
        <v>554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208</v>
      </c>
      <c r="AG63" s="959"/>
      <c r="AH63" s="959"/>
      <c r="AI63" s="959"/>
      <c r="AJ63" s="1022"/>
      <c r="AK63" s="1023"/>
      <c r="AL63" s="963"/>
      <c r="AM63" s="963"/>
      <c r="AN63" s="963"/>
      <c r="AO63" s="963"/>
      <c r="AP63" s="959">
        <v>3623</v>
      </c>
      <c r="AQ63" s="959"/>
      <c r="AR63" s="959"/>
      <c r="AS63" s="959"/>
      <c r="AT63" s="959"/>
      <c r="AU63" s="959">
        <v>3505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555</v>
      </c>
      <c r="C68" s="986"/>
      <c r="D68" s="986"/>
      <c r="E68" s="986"/>
      <c r="F68" s="986"/>
      <c r="G68" s="986"/>
      <c r="H68" s="986"/>
      <c r="I68" s="986"/>
      <c r="J68" s="986"/>
      <c r="K68" s="986"/>
      <c r="L68" s="986"/>
      <c r="M68" s="986"/>
      <c r="N68" s="986"/>
      <c r="O68" s="986"/>
      <c r="P68" s="987"/>
      <c r="Q68" s="988">
        <v>827</v>
      </c>
      <c r="R68" s="982"/>
      <c r="S68" s="982"/>
      <c r="T68" s="982"/>
      <c r="U68" s="982"/>
      <c r="V68" s="982">
        <v>804</v>
      </c>
      <c r="W68" s="982"/>
      <c r="X68" s="982"/>
      <c r="Y68" s="982"/>
      <c r="Z68" s="982"/>
      <c r="AA68" s="982">
        <v>23</v>
      </c>
      <c r="AB68" s="982"/>
      <c r="AC68" s="982"/>
      <c r="AD68" s="982"/>
      <c r="AE68" s="982"/>
      <c r="AF68" s="982">
        <v>23</v>
      </c>
      <c r="AG68" s="982"/>
      <c r="AH68" s="982"/>
      <c r="AI68" s="982"/>
      <c r="AJ68" s="982"/>
      <c r="AK68" s="982">
        <v>31</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557</v>
      </c>
      <c r="C69" s="975"/>
      <c r="D69" s="975"/>
      <c r="E69" s="975"/>
      <c r="F69" s="975"/>
      <c r="G69" s="975"/>
      <c r="H69" s="975"/>
      <c r="I69" s="975"/>
      <c r="J69" s="975"/>
      <c r="K69" s="975"/>
      <c r="L69" s="975"/>
      <c r="M69" s="975"/>
      <c r="N69" s="975"/>
      <c r="O69" s="975"/>
      <c r="P69" s="976"/>
      <c r="Q69" s="977">
        <v>6810</v>
      </c>
      <c r="R69" s="971"/>
      <c r="S69" s="971"/>
      <c r="T69" s="971"/>
      <c r="U69" s="971"/>
      <c r="V69" s="971">
        <v>6346</v>
      </c>
      <c r="W69" s="971"/>
      <c r="X69" s="971"/>
      <c r="Y69" s="971"/>
      <c r="Z69" s="971"/>
      <c r="AA69" s="971">
        <v>464</v>
      </c>
      <c r="AB69" s="971"/>
      <c r="AC69" s="971"/>
      <c r="AD69" s="971"/>
      <c r="AE69" s="971"/>
      <c r="AF69" s="971">
        <v>464</v>
      </c>
      <c r="AG69" s="971"/>
      <c r="AH69" s="971"/>
      <c r="AI69" s="971"/>
      <c r="AJ69" s="971"/>
      <c r="AK69" s="971">
        <v>800</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558</v>
      </c>
      <c r="C70" s="975"/>
      <c r="D70" s="975"/>
      <c r="E70" s="975"/>
      <c r="F70" s="975"/>
      <c r="G70" s="975"/>
      <c r="H70" s="975"/>
      <c r="I70" s="975"/>
      <c r="J70" s="975"/>
      <c r="K70" s="975"/>
      <c r="L70" s="975"/>
      <c r="M70" s="975"/>
      <c r="N70" s="975"/>
      <c r="O70" s="975"/>
      <c r="P70" s="976"/>
      <c r="Q70" s="977">
        <v>2316</v>
      </c>
      <c r="R70" s="971"/>
      <c r="S70" s="971"/>
      <c r="T70" s="971"/>
      <c r="U70" s="971"/>
      <c r="V70" s="971">
        <v>2262</v>
      </c>
      <c r="W70" s="971"/>
      <c r="X70" s="971"/>
      <c r="Y70" s="971"/>
      <c r="Z70" s="971"/>
      <c r="AA70" s="971">
        <v>54</v>
      </c>
      <c r="AB70" s="971"/>
      <c r="AC70" s="971"/>
      <c r="AD70" s="971"/>
      <c r="AE70" s="971"/>
      <c r="AF70" s="971">
        <v>54</v>
      </c>
      <c r="AG70" s="971"/>
      <c r="AH70" s="971"/>
      <c r="AI70" s="971"/>
      <c r="AJ70" s="971"/>
      <c r="AK70" s="971" t="s">
        <v>556</v>
      </c>
      <c r="AL70" s="971"/>
      <c r="AM70" s="971"/>
      <c r="AN70" s="971"/>
      <c r="AO70" s="971"/>
      <c r="AP70" s="971">
        <v>148</v>
      </c>
      <c r="AQ70" s="971"/>
      <c r="AR70" s="971"/>
      <c r="AS70" s="971"/>
      <c r="AT70" s="971"/>
      <c r="AU70" s="971">
        <v>74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559</v>
      </c>
      <c r="C71" s="975"/>
      <c r="D71" s="975"/>
      <c r="E71" s="975"/>
      <c r="F71" s="975"/>
      <c r="G71" s="975"/>
      <c r="H71" s="975"/>
      <c r="I71" s="975"/>
      <c r="J71" s="975"/>
      <c r="K71" s="975"/>
      <c r="L71" s="975"/>
      <c r="M71" s="975"/>
      <c r="N71" s="975"/>
      <c r="O71" s="975"/>
      <c r="P71" s="976"/>
      <c r="Q71" s="977">
        <v>268</v>
      </c>
      <c r="R71" s="971"/>
      <c r="S71" s="971"/>
      <c r="T71" s="971"/>
      <c r="U71" s="971"/>
      <c r="V71" s="971">
        <v>257</v>
      </c>
      <c r="W71" s="971"/>
      <c r="X71" s="971"/>
      <c r="Y71" s="971"/>
      <c r="Z71" s="971"/>
      <c r="AA71" s="971">
        <v>11</v>
      </c>
      <c r="AB71" s="971"/>
      <c r="AC71" s="971"/>
      <c r="AD71" s="971"/>
      <c r="AE71" s="971"/>
      <c r="AF71" s="971">
        <v>11</v>
      </c>
      <c r="AG71" s="971"/>
      <c r="AH71" s="971"/>
      <c r="AI71" s="971"/>
      <c r="AJ71" s="971"/>
      <c r="AK71" s="971">
        <v>18</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560</v>
      </c>
      <c r="C72" s="975"/>
      <c r="D72" s="975"/>
      <c r="E72" s="975"/>
      <c r="F72" s="975"/>
      <c r="G72" s="975"/>
      <c r="H72" s="975"/>
      <c r="I72" s="975"/>
      <c r="J72" s="975"/>
      <c r="K72" s="975"/>
      <c r="L72" s="975"/>
      <c r="M72" s="975"/>
      <c r="N72" s="975"/>
      <c r="O72" s="975"/>
      <c r="P72" s="976"/>
      <c r="Q72" s="977">
        <v>113</v>
      </c>
      <c r="R72" s="971"/>
      <c r="S72" s="971"/>
      <c r="T72" s="971"/>
      <c r="U72" s="971"/>
      <c r="V72" s="971">
        <v>113</v>
      </c>
      <c r="W72" s="971"/>
      <c r="X72" s="971"/>
      <c r="Y72" s="971"/>
      <c r="Z72" s="971"/>
      <c r="AA72" s="971">
        <v>0</v>
      </c>
      <c r="AB72" s="971"/>
      <c r="AC72" s="971"/>
      <c r="AD72" s="971"/>
      <c r="AE72" s="971"/>
      <c r="AF72" s="971">
        <v>0</v>
      </c>
      <c r="AG72" s="971"/>
      <c r="AH72" s="971"/>
      <c r="AI72" s="971"/>
      <c r="AJ72" s="971"/>
      <c r="AK72" s="971">
        <v>3</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561</v>
      </c>
      <c r="C73" s="975"/>
      <c r="D73" s="975"/>
      <c r="E73" s="975"/>
      <c r="F73" s="975"/>
      <c r="G73" s="975"/>
      <c r="H73" s="975"/>
      <c r="I73" s="975"/>
      <c r="J73" s="975"/>
      <c r="K73" s="975"/>
      <c r="L73" s="975"/>
      <c r="M73" s="975"/>
      <c r="N73" s="975"/>
      <c r="O73" s="975"/>
      <c r="P73" s="976"/>
      <c r="Q73" s="977">
        <v>858</v>
      </c>
      <c r="R73" s="971"/>
      <c r="S73" s="971"/>
      <c r="T73" s="971"/>
      <c r="U73" s="971"/>
      <c r="V73" s="971">
        <v>833</v>
      </c>
      <c r="W73" s="971"/>
      <c r="X73" s="971"/>
      <c r="Y73" s="971"/>
      <c r="Z73" s="971"/>
      <c r="AA73" s="971">
        <v>24</v>
      </c>
      <c r="AB73" s="971"/>
      <c r="AC73" s="971"/>
      <c r="AD73" s="971"/>
      <c r="AE73" s="971"/>
      <c r="AF73" s="971">
        <v>24</v>
      </c>
      <c r="AG73" s="971"/>
      <c r="AH73" s="971"/>
      <c r="AI73" s="971"/>
      <c r="AJ73" s="971"/>
      <c r="AK73" s="971">
        <v>26</v>
      </c>
      <c r="AL73" s="971"/>
      <c r="AM73" s="971"/>
      <c r="AN73" s="971"/>
      <c r="AO73" s="971"/>
      <c r="AP73" s="971">
        <v>241</v>
      </c>
      <c r="AQ73" s="971"/>
      <c r="AR73" s="971"/>
      <c r="AS73" s="971"/>
      <c r="AT73" s="971"/>
      <c r="AU73" s="971">
        <v>168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562</v>
      </c>
      <c r="C74" s="975"/>
      <c r="D74" s="975"/>
      <c r="E74" s="975"/>
      <c r="F74" s="975"/>
      <c r="G74" s="975"/>
      <c r="H74" s="975"/>
      <c r="I74" s="975"/>
      <c r="J74" s="975"/>
      <c r="K74" s="975"/>
      <c r="L74" s="975"/>
      <c r="M74" s="975"/>
      <c r="N74" s="975"/>
      <c r="O74" s="975"/>
      <c r="P74" s="976"/>
      <c r="Q74" s="977">
        <v>102</v>
      </c>
      <c r="R74" s="971"/>
      <c r="S74" s="971"/>
      <c r="T74" s="971"/>
      <c r="U74" s="971"/>
      <c r="V74" s="971">
        <v>90</v>
      </c>
      <c r="W74" s="971"/>
      <c r="X74" s="971"/>
      <c r="Y74" s="971"/>
      <c r="Z74" s="971"/>
      <c r="AA74" s="971">
        <v>11</v>
      </c>
      <c r="AB74" s="971"/>
      <c r="AC74" s="971"/>
      <c r="AD74" s="971"/>
      <c r="AE74" s="971"/>
      <c r="AF74" s="971">
        <v>11</v>
      </c>
      <c r="AG74" s="971"/>
      <c r="AH74" s="971"/>
      <c r="AI74" s="971"/>
      <c r="AJ74" s="971"/>
      <c r="AK74" s="971">
        <v>5</v>
      </c>
      <c r="AL74" s="971"/>
      <c r="AM74" s="971"/>
      <c r="AN74" s="971"/>
      <c r="AO74" s="971"/>
      <c r="AP74" s="971" t="s">
        <v>556</v>
      </c>
      <c r="AQ74" s="971"/>
      <c r="AR74" s="971"/>
      <c r="AS74" s="971"/>
      <c r="AT74" s="971"/>
      <c r="AU74" s="971" t="s">
        <v>556</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563</v>
      </c>
      <c r="C75" s="975"/>
      <c r="D75" s="975"/>
      <c r="E75" s="975"/>
      <c r="F75" s="975"/>
      <c r="G75" s="975"/>
      <c r="H75" s="975"/>
      <c r="I75" s="975"/>
      <c r="J75" s="975"/>
      <c r="K75" s="975"/>
      <c r="L75" s="975"/>
      <c r="M75" s="975"/>
      <c r="N75" s="975"/>
      <c r="O75" s="975"/>
      <c r="P75" s="976"/>
      <c r="Q75" s="978">
        <v>15087</v>
      </c>
      <c r="R75" s="979"/>
      <c r="S75" s="979"/>
      <c r="T75" s="979"/>
      <c r="U75" s="980"/>
      <c r="V75" s="981">
        <v>16846</v>
      </c>
      <c r="W75" s="979"/>
      <c r="X75" s="979"/>
      <c r="Y75" s="979"/>
      <c r="Z75" s="980"/>
      <c r="AA75" s="981">
        <v>-1760</v>
      </c>
      <c r="AB75" s="979"/>
      <c r="AC75" s="979"/>
      <c r="AD75" s="979"/>
      <c r="AE75" s="980"/>
      <c r="AF75" s="981">
        <v>4352</v>
      </c>
      <c r="AG75" s="979"/>
      <c r="AH75" s="979"/>
      <c r="AI75" s="979"/>
      <c r="AJ75" s="980"/>
      <c r="AK75" s="981">
        <v>351</v>
      </c>
      <c r="AL75" s="979"/>
      <c r="AM75" s="979"/>
      <c r="AN75" s="979"/>
      <c r="AO75" s="980"/>
      <c r="AP75" s="981">
        <v>5523</v>
      </c>
      <c r="AQ75" s="979"/>
      <c r="AR75" s="979"/>
      <c r="AS75" s="979"/>
      <c r="AT75" s="980"/>
      <c r="AU75" s="981">
        <v>51</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564</v>
      </c>
      <c r="C76" s="975"/>
      <c r="D76" s="975"/>
      <c r="E76" s="975"/>
      <c r="F76" s="975"/>
      <c r="G76" s="975"/>
      <c r="H76" s="975"/>
      <c r="I76" s="975"/>
      <c r="J76" s="975"/>
      <c r="K76" s="975"/>
      <c r="L76" s="975"/>
      <c r="M76" s="975"/>
      <c r="N76" s="975"/>
      <c r="O76" s="975"/>
      <c r="P76" s="976"/>
      <c r="Q76" s="978">
        <v>731</v>
      </c>
      <c r="R76" s="979"/>
      <c r="S76" s="979"/>
      <c r="T76" s="979"/>
      <c r="U76" s="980"/>
      <c r="V76" s="981">
        <v>678</v>
      </c>
      <c r="W76" s="979"/>
      <c r="X76" s="979"/>
      <c r="Y76" s="979"/>
      <c r="Z76" s="980"/>
      <c r="AA76" s="981">
        <v>52</v>
      </c>
      <c r="AB76" s="979"/>
      <c r="AC76" s="979"/>
      <c r="AD76" s="979"/>
      <c r="AE76" s="980"/>
      <c r="AF76" s="981">
        <v>52</v>
      </c>
      <c r="AG76" s="979"/>
      <c r="AH76" s="979"/>
      <c r="AI76" s="979"/>
      <c r="AJ76" s="980"/>
      <c r="AK76" s="981">
        <v>12</v>
      </c>
      <c r="AL76" s="979"/>
      <c r="AM76" s="979"/>
      <c r="AN76" s="979"/>
      <c r="AO76" s="980"/>
      <c r="AP76" s="981" t="s">
        <v>556</v>
      </c>
      <c r="AQ76" s="979"/>
      <c r="AR76" s="979"/>
      <c r="AS76" s="979"/>
      <c r="AT76" s="980"/>
      <c r="AU76" s="981" t="s">
        <v>556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565</v>
      </c>
      <c r="C77" s="975"/>
      <c r="D77" s="975"/>
      <c r="E77" s="975"/>
      <c r="F77" s="975"/>
      <c r="G77" s="975"/>
      <c r="H77" s="975"/>
      <c r="I77" s="975"/>
      <c r="J77" s="975"/>
      <c r="K77" s="975"/>
      <c r="L77" s="975"/>
      <c r="M77" s="975"/>
      <c r="N77" s="975"/>
      <c r="O77" s="975"/>
      <c r="P77" s="976"/>
      <c r="Q77" s="978">
        <v>179788</v>
      </c>
      <c r="R77" s="979"/>
      <c r="S77" s="979"/>
      <c r="T77" s="979"/>
      <c r="U77" s="980"/>
      <c r="V77" s="981">
        <v>174350</v>
      </c>
      <c r="W77" s="979"/>
      <c r="X77" s="979"/>
      <c r="Y77" s="979"/>
      <c r="Z77" s="980"/>
      <c r="AA77" s="981">
        <v>5437</v>
      </c>
      <c r="AB77" s="979"/>
      <c r="AC77" s="979"/>
      <c r="AD77" s="979"/>
      <c r="AE77" s="980"/>
      <c r="AF77" s="981">
        <v>5433</v>
      </c>
      <c r="AG77" s="979"/>
      <c r="AH77" s="979"/>
      <c r="AI77" s="979"/>
      <c r="AJ77" s="980"/>
      <c r="AK77" s="981">
        <v>2748</v>
      </c>
      <c r="AL77" s="979"/>
      <c r="AM77" s="979"/>
      <c r="AN77" s="979"/>
      <c r="AO77" s="980"/>
      <c r="AP77" s="981" t="s">
        <v>556</v>
      </c>
      <c r="AQ77" s="979"/>
      <c r="AR77" s="979"/>
      <c r="AS77" s="979"/>
      <c r="AT77" s="980"/>
      <c r="AU77" s="981" t="s">
        <v>556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10424</v>
      </c>
      <c r="AG88" s="959"/>
      <c r="AH88" s="959"/>
      <c r="AI88" s="959"/>
      <c r="AJ88" s="959"/>
      <c r="AK88" s="963"/>
      <c r="AL88" s="963"/>
      <c r="AM88" s="963"/>
      <c r="AN88" s="963"/>
      <c r="AO88" s="963"/>
      <c r="AP88" s="959">
        <v>5912</v>
      </c>
      <c r="AQ88" s="959"/>
      <c r="AR88" s="959"/>
      <c r="AS88" s="959"/>
      <c r="AT88" s="959"/>
      <c r="AU88" s="959">
        <v>293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96</v>
      </c>
      <c r="CS102" s="953"/>
      <c r="CT102" s="953"/>
      <c r="CU102" s="953"/>
      <c r="CV102" s="954"/>
      <c r="CW102" s="952">
        <v>128</v>
      </c>
      <c r="CX102" s="953"/>
      <c r="CY102" s="953"/>
      <c r="CZ102" s="953"/>
      <c r="DA102" s="954"/>
      <c r="DB102" s="952">
        <v>24</v>
      </c>
      <c r="DC102" s="953"/>
      <c r="DD102" s="953"/>
      <c r="DE102" s="953"/>
      <c r="DF102" s="954"/>
      <c r="DG102" s="952" t="s">
        <v>487</v>
      </c>
      <c r="DH102" s="953"/>
      <c r="DI102" s="953"/>
      <c r="DJ102" s="953"/>
      <c r="DK102" s="954"/>
      <c r="DL102" s="952">
        <v>56</v>
      </c>
      <c r="DM102" s="953"/>
      <c r="DN102" s="953"/>
      <c r="DO102" s="953"/>
      <c r="DP102" s="954"/>
      <c r="DQ102" s="952">
        <v>38</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900337</v>
      </c>
      <c r="AB110" s="889"/>
      <c r="AC110" s="889"/>
      <c r="AD110" s="889"/>
      <c r="AE110" s="890"/>
      <c r="AF110" s="891">
        <v>826406</v>
      </c>
      <c r="AG110" s="889"/>
      <c r="AH110" s="889"/>
      <c r="AI110" s="889"/>
      <c r="AJ110" s="890"/>
      <c r="AK110" s="891">
        <v>873935</v>
      </c>
      <c r="AL110" s="889"/>
      <c r="AM110" s="889"/>
      <c r="AN110" s="889"/>
      <c r="AO110" s="890"/>
      <c r="AP110" s="892">
        <v>22.5</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7670888</v>
      </c>
      <c r="BR110" s="842"/>
      <c r="BS110" s="842"/>
      <c r="BT110" s="842"/>
      <c r="BU110" s="842"/>
      <c r="BV110" s="842">
        <v>7550119</v>
      </c>
      <c r="BW110" s="842"/>
      <c r="BX110" s="842"/>
      <c r="BY110" s="842"/>
      <c r="BZ110" s="842"/>
      <c r="CA110" s="842">
        <v>7893792</v>
      </c>
      <c r="CB110" s="842"/>
      <c r="CC110" s="842"/>
      <c r="CD110" s="842"/>
      <c r="CE110" s="842"/>
      <c r="CF110" s="866">
        <v>202.9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3711741</v>
      </c>
      <c r="BR112" s="817"/>
      <c r="BS112" s="817"/>
      <c r="BT112" s="817"/>
      <c r="BU112" s="817"/>
      <c r="BV112" s="817">
        <v>3642626</v>
      </c>
      <c r="BW112" s="817"/>
      <c r="BX112" s="817"/>
      <c r="BY112" s="817"/>
      <c r="BZ112" s="817"/>
      <c r="CA112" s="817">
        <v>3504930</v>
      </c>
      <c r="CB112" s="817"/>
      <c r="CC112" s="817"/>
      <c r="CD112" s="817"/>
      <c r="CE112" s="817"/>
      <c r="CF112" s="875">
        <v>90.1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295748</v>
      </c>
      <c r="AB113" s="919"/>
      <c r="AC113" s="919"/>
      <c r="AD113" s="919"/>
      <c r="AE113" s="920"/>
      <c r="AF113" s="921">
        <v>291643</v>
      </c>
      <c r="AG113" s="919"/>
      <c r="AH113" s="919"/>
      <c r="AI113" s="919"/>
      <c r="AJ113" s="920"/>
      <c r="AK113" s="921">
        <v>247755</v>
      </c>
      <c r="AL113" s="919"/>
      <c r="AM113" s="919"/>
      <c r="AN113" s="919"/>
      <c r="AO113" s="920"/>
      <c r="AP113" s="922">
        <v>6.4</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168287</v>
      </c>
      <c r="BR113" s="817"/>
      <c r="BS113" s="817"/>
      <c r="BT113" s="817"/>
      <c r="BU113" s="817"/>
      <c r="BV113" s="817">
        <v>143130</v>
      </c>
      <c r="BW113" s="817"/>
      <c r="BX113" s="817"/>
      <c r="BY113" s="817"/>
      <c r="BZ113" s="817"/>
      <c r="CA113" s="817">
        <v>292464</v>
      </c>
      <c r="CB113" s="817"/>
      <c r="CC113" s="817"/>
      <c r="CD113" s="817"/>
      <c r="CE113" s="817"/>
      <c r="CF113" s="875">
        <v>7.5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32215</v>
      </c>
      <c r="AB114" s="780"/>
      <c r="AC114" s="780"/>
      <c r="AD114" s="780"/>
      <c r="AE114" s="781"/>
      <c r="AF114" s="782">
        <v>33454</v>
      </c>
      <c r="AG114" s="780"/>
      <c r="AH114" s="780"/>
      <c r="AI114" s="780"/>
      <c r="AJ114" s="781"/>
      <c r="AK114" s="782">
        <v>32136</v>
      </c>
      <c r="AL114" s="780"/>
      <c r="AM114" s="780"/>
      <c r="AN114" s="780"/>
      <c r="AO114" s="781"/>
      <c r="AP114" s="824">
        <v>0.8</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857857</v>
      </c>
      <c r="BR114" s="817"/>
      <c r="BS114" s="817"/>
      <c r="BT114" s="817"/>
      <c r="BU114" s="817"/>
      <c r="BV114" s="817">
        <v>903769</v>
      </c>
      <c r="BW114" s="817"/>
      <c r="BX114" s="817"/>
      <c r="BY114" s="817"/>
      <c r="BZ114" s="817"/>
      <c r="CA114" s="817">
        <v>986803</v>
      </c>
      <c r="CB114" s="817"/>
      <c r="CC114" s="817"/>
      <c r="CD114" s="817"/>
      <c r="CE114" s="817"/>
      <c r="CF114" s="875">
        <v>25.4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184</v>
      </c>
      <c r="AB115" s="919"/>
      <c r="AC115" s="919"/>
      <c r="AD115" s="919"/>
      <c r="AE115" s="920"/>
      <c r="AF115" s="921">
        <v>212</v>
      </c>
      <c r="AG115" s="919"/>
      <c r="AH115" s="919"/>
      <c r="AI115" s="919"/>
      <c r="AJ115" s="920"/>
      <c r="AK115" s="921">
        <v>197</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68124</v>
      </c>
      <c r="BR115" s="817"/>
      <c r="BS115" s="817"/>
      <c r="BT115" s="817"/>
      <c r="BU115" s="817"/>
      <c r="BV115" s="817">
        <v>35615</v>
      </c>
      <c r="BW115" s="817"/>
      <c r="BX115" s="817"/>
      <c r="BY115" s="817"/>
      <c r="BZ115" s="817"/>
      <c r="CA115" s="817">
        <v>37648</v>
      </c>
      <c r="CB115" s="817"/>
      <c r="CC115" s="817"/>
      <c r="CD115" s="817"/>
      <c r="CE115" s="817"/>
      <c r="CF115" s="875">
        <v>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1138</v>
      </c>
      <c r="AB116" s="780"/>
      <c r="AC116" s="780"/>
      <c r="AD116" s="780"/>
      <c r="AE116" s="781"/>
      <c r="AF116" s="782">
        <v>2500</v>
      </c>
      <c r="AG116" s="780"/>
      <c r="AH116" s="780"/>
      <c r="AI116" s="780"/>
      <c r="AJ116" s="781"/>
      <c r="AK116" s="782">
        <v>1036</v>
      </c>
      <c r="AL116" s="780"/>
      <c r="AM116" s="780"/>
      <c r="AN116" s="780"/>
      <c r="AO116" s="781"/>
      <c r="AP116" s="824">
        <v>0</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1229622</v>
      </c>
      <c r="AB117" s="903"/>
      <c r="AC117" s="903"/>
      <c r="AD117" s="903"/>
      <c r="AE117" s="904"/>
      <c r="AF117" s="905">
        <v>1154215</v>
      </c>
      <c r="AG117" s="903"/>
      <c r="AH117" s="903"/>
      <c r="AI117" s="903"/>
      <c r="AJ117" s="904"/>
      <c r="AK117" s="905">
        <v>1155059</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12476897</v>
      </c>
      <c r="BR119" s="845"/>
      <c r="BS119" s="845"/>
      <c r="BT119" s="845"/>
      <c r="BU119" s="845"/>
      <c r="BV119" s="845">
        <v>12275259</v>
      </c>
      <c r="BW119" s="845"/>
      <c r="BX119" s="845"/>
      <c r="BY119" s="845"/>
      <c r="BZ119" s="845"/>
      <c r="CA119" s="845">
        <v>12715637</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3625896</v>
      </c>
      <c r="BR120" s="842"/>
      <c r="BS120" s="842"/>
      <c r="BT120" s="842"/>
      <c r="BU120" s="842"/>
      <c r="BV120" s="842">
        <v>3823939</v>
      </c>
      <c r="BW120" s="842"/>
      <c r="BX120" s="842"/>
      <c r="BY120" s="842"/>
      <c r="BZ120" s="842"/>
      <c r="CA120" s="842">
        <v>4001522</v>
      </c>
      <c r="CB120" s="842"/>
      <c r="CC120" s="842"/>
      <c r="CD120" s="842"/>
      <c r="CE120" s="842"/>
      <c r="CF120" s="866">
        <v>102.8</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2142945</v>
      </c>
      <c r="DH120" s="842"/>
      <c r="DI120" s="842"/>
      <c r="DJ120" s="842"/>
      <c r="DK120" s="842"/>
      <c r="DL120" s="842">
        <v>2113394</v>
      </c>
      <c r="DM120" s="842"/>
      <c r="DN120" s="842"/>
      <c r="DO120" s="842"/>
      <c r="DP120" s="842"/>
      <c r="DQ120" s="842">
        <v>1981923</v>
      </c>
      <c r="DR120" s="842"/>
      <c r="DS120" s="842"/>
      <c r="DT120" s="842"/>
      <c r="DU120" s="842"/>
      <c r="DV120" s="843">
        <v>50.9</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19130</v>
      </c>
      <c r="BR121" s="817"/>
      <c r="BS121" s="817"/>
      <c r="BT121" s="817"/>
      <c r="BU121" s="817"/>
      <c r="BV121" s="817">
        <v>14440</v>
      </c>
      <c r="BW121" s="817"/>
      <c r="BX121" s="817"/>
      <c r="BY121" s="817"/>
      <c r="BZ121" s="817"/>
      <c r="CA121" s="817">
        <v>9750</v>
      </c>
      <c r="CB121" s="817"/>
      <c r="CC121" s="817"/>
      <c r="CD121" s="817"/>
      <c r="CE121" s="817"/>
      <c r="CF121" s="875">
        <v>0.3</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1362809</v>
      </c>
      <c r="DR121" s="817"/>
      <c r="DS121" s="817"/>
      <c r="DT121" s="817"/>
      <c r="DU121" s="817"/>
      <c r="DV121" s="794">
        <v>35</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7564295</v>
      </c>
      <c r="BR122" s="845"/>
      <c r="BS122" s="845"/>
      <c r="BT122" s="845"/>
      <c r="BU122" s="845"/>
      <c r="BV122" s="845">
        <v>7500326</v>
      </c>
      <c r="BW122" s="845"/>
      <c r="BX122" s="845"/>
      <c r="BY122" s="845"/>
      <c r="BZ122" s="845"/>
      <c r="CA122" s="845">
        <v>7523820</v>
      </c>
      <c r="CB122" s="845"/>
      <c r="CC122" s="845"/>
      <c r="CD122" s="845"/>
      <c r="CE122" s="845"/>
      <c r="CF122" s="846">
        <v>193.4</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v>161399</v>
      </c>
      <c r="DH122" s="817"/>
      <c r="DI122" s="817"/>
      <c r="DJ122" s="817"/>
      <c r="DK122" s="817"/>
      <c r="DL122" s="817">
        <v>148884</v>
      </c>
      <c r="DM122" s="817"/>
      <c r="DN122" s="817"/>
      <c r="DO122" s="817"/>
      <c r="DP122" s="817"/>
      <c r="DQ122" s="817">
        <v>160198</v>
      </c>
      <c r="DR122" s="817"/>
      <c r="DS122" s="817"/>
      <c r="DT122" s="817"/>
      <c r="DU122" s="817"/>
      <c r="DV122" s="794">
        <v>4.0999999999999996</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11209321</v>
      </c>
      <c r="BR123" s="833"/>
      <c r="BS123" s="833"/>
      <c r="BT123" s="833"/>
      <c r="BU123" s="833"/>
      <c r="BV123" s="833">
        <v>11338705</v>
      </c>
      <c r="BW123" s="833"/>
      <c r="BX123" s="833"/>
      <c r="BY123" s="833"/>
      <c r="BZ123" s="833"/>
      <c r="CA123" s="833">
        <v>11535092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33.6</v>
      </c>
      <c r="BR124" s="831"/>
      <c r="BS124" s="831"/>
      <c r="BT124" s="831"/>
      <c r="BU124" s="831"/>
      <c r="BV124" s="831">
        <v>24.8</v>
      </c>
      <c r="BW124" s="831"/>
      <c r="BX124" s="831"/>
      <c r="BY124" s="831"/>
      <c r="BZ124" s="831"/>
      <c r="CA124" s="831">
        <v>30.3</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1407397</v>
      </c>
      <c r="DH124" s="764"/>
      <c r="DI124" s="764"/>
      <c r="DJ124" s="764"/>
      <c r="DK124" s="765"/>
      <c r="DL124" s="766">
        <v>1380348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184</v>
      </c>
      <c r="AB127" s="780"/>
      <c r="AC127" s="780"/>
      <c r="AD127" s="780"/>
      <c r="AE127" s="781"/>
      <c r="AF127" s="782">
        <v>212</v>
      </c>
      <c r="AG127" s="780"/>
      <c r="AH127" s="780"/>
      <c r="AI127" s="780"/>
      <c r="AJ127" s="781"/>
      <c r="AK127" s="782">
        <v>197</v>
      </c>
      <c r="AL127" s="780"/>
      <c r="AM127" s="780"/>
      <c r="AN127" s="780"/>
      <c r="AO127" s="781"/>
      <c r="AP127" s="824">
        <v>0</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4690</v>
      </c>
      <c r="AB128" s="801"/>
      <c r="AC128" s="801"/>
      <c r="AD128" s="801"/>
      <c r="AE128" s="802"/>
      <c r="AF128" s="803">
        <v>4690</v>
      </c>
      <c r="AG128" s="801"/>
      <c r="AH128" s="801"/>
      <c r="AI128" s="801"/>
      <c r="AJ128" s="802"/>
      <c r="AK128" s="803">
        <v>14171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v>68124</v>
      </c>
      <c r="DH128" s="791"/>
      <c r="DI128" s="791"/>
      <c r="DJ128" s="791"/>
      <c r="DK128" s="791"/>
      <c r="DL128" s="791">
        <v>35615</v>
      </c>
      <c r="DM128" s="791"/>
      <c r="DN128" s="791"/>
      <c r="DO128" s="791"/>
      <c r="DP128" s="791"/>
      <c r="DQ128" s="791">
        <v>37648</v>
      </c>
      <c r="DR128" s="791"/>
      <c r="DS128" s="791"/>
      <c r="DT128" s="791"/>
      <c r="DU128" s="791"/>
      <c r="DV128" s="792">
        <v>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4626176</v>
      </c>
      <c r="AB129" s="780"/>
      <c r="AC129" s="780"/>
      <c r="AD129" s="780"/>
      <c r="AE129" s="781"/>
      <c r="AF129" s="782">
        <v>4552577</v>
      </c>
      <c r="AG129" s="780"/>
      <c r="AH129" s="780"/>
      <c r="AI129" s="780"/>
      <c r="AJ129" s="781"/>
      <c r="AK129" s="782">
        <v>4664359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861000</v>
      </c>
      <c r="AB130" s="780"/>
      <c r="AC130" s="780"/>
      <c r="AD130" s="780"/>
      <c r="AE130" s="781"/>
      <c r="AF130" s="782">
        <v>777673</v>
      </c>
      <c r="AG130" s="780"/>
      <c r="AH130" s="780"/>
      <c r="AI130" s="780"/>
      <c r="AJ130" s="781"/>
      <c r="AK130" s="782">
        <v>773079</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9.6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3765176</v>
      </c>
      <c r="AB131" s="764"/>
      <c r="AC131" s="764"/>
      <c r="AD131" s="764"/>
      <c r="AE131" s="765"/>
      <c r="AF131" s="766">
        <v>3774904</v>
      </c>
      <c r="AG131" s="764"/>
      <c r="AH131" s="764"/>
      <c r="AI131" s="764"/>
      <c r="AJ131" s="765"/>
      <c r="AK131" s="766">
        <v>3891280</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30.3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9.6657367409999999</v>
      </c>
      <c r="AB132" s="745"/>
      <c r="AC132" s="745"/>
      <c r="AD132" s="745"/>
      <c r="AE132" s="746"/>
      <c r="AF132" s="747">
        <v>9.8506346120000003</v>
      </c>
      <c r="AG132" s="745"/>
      <c r="AH132" s="745"/>
      <c r="AI132" s="745"/>
      <c r="AJ132" s="746"/>
      <c r="AK132" s="747">
        <v>9.4521340019999993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9.3000000000000007</v>
      </c>
      <c r="AB133" s="724"/>
      <c r="AC133" s="724"/>
      <c r="AD133" s="724"/>
      <c r="AE133" s="725"/>
      <c r="AF133" s="723">
        <v>9.3000000000000007</v>
      </c>
      <c r="AG133" s="724"/>
      <c r="AH133" s="724"/>
      <c r="AI133" s="724"/>
      <c r="AJ133" s="725"/>
      <c r="AK133" s="723">
        <v>9.6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VwRJxCXEU73Ejtv+zxcSviW/2LlV4MeC1PhBxX83Ozm2hdp99VNoBvyxRTAJRBytj4uFk2QyMqHR5c1u42kg==" saltValue="zSJOnsTyVA9xNTvspscx5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aXX7PrPY5gy9US86JGIudkM7/mgKrf0E9886Q8EnPT5eHmWW4EArup7ngQXilPEECrC4PeN7uq0gnsVrA7f0jw==" saltValue="P56iVI721tumiV47zaS/i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HMo6FzCbtoD2/OWkJlzMd1qLs45tHHRjfLq01rzSnnLg06Mcfz0yMNkqNl+W3AAZVesXy0Y1TV+V2ToW5Wj5g==" saltValue="Z+3PSVS2TiKuIPX9oUe92A=="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1120398</v>
      </c>
      <c r="AP9" s="269">
        <v>164692</v>
      </c>
      <c r="AQ9" s="270">
        <v>186275</v>
      </c>
      <c r="AR9" s="271">
        <v>-11.6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479212</v>
      </c>
      <c r="AP10" s="272">
        <v>70441</v>
      </c>
      <c r="AQ10" s="273">
        <v>28060</v>
      </c>
      <c r="AR10" s="274">
        <v>151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18183</v>
      </c>
      <c r="AP11" s="272">
        <v>2673</v>
      </c>
      <c r="AQ11" s="273">
        <v>7123</v>
      </c>
      <c r="AR11" s="274">
        <v>-62.5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57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222317</v>
      </c>
      <c r="AP13" s="272">
        <v>32679</v>
      </c>
      <c r="AQ13" s="273">
        <v>6435</v>
      </c>
      <c r="AR13" s="274">
        <v>407.8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24607</v>
      </c>
      <c r="AP14" s="272">
        <v>3617</v>
      </c>
      <c r="AQ14" s="273">
        <v>3786</v>
      </c>
      <c r="AR14" s="274">
        <v>-4.5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-57560</v>
      </c>
      <c r="AP15" s="272">
        <v>-8461</v>
      </c>
      <c r="AQ15" s="273">
        <v>-9323</v>
      </c>
      <c r="AR15" s="274">
        <v>-9.1999999999999993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1807157</v>
      </c>
      <c r="AP16" s="272">
        <v>265641</v>
      </c>
      <c r="AQ16" s="273">
        <v>222412</v>
      </c>
      <c r="AR16" s="274">
        <v>19.399999999999999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15.73</v>
      </c>
      <c r="AP21" s="286">
        <v>17.59</v>
      </c>
      <c r="AQ21" s="287">
        <v>-1.86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94.6</v>
      </c>
      <c r="AP22" s="291">
        <v>95.9</v>
      </c>
      <c r="AQ22" s="292">
        <v>-1.3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873935</v>
      </c>
      <c r="AP32" s="300">
        <v>128463</v>
      </c>
      <c r="AQ32" s="301">
        <v>124581</v>
      </c>
      <c r="AR32" s="302">
        <v>3.1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v>76</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163</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247755</v>
      </c>
      <c r="AP35" s="300">
        <v>36418</v>
      </c>
      <c r="AQ35" s="301">
        <v>24428</v>
      </c>
      <c r="AR35" s="302">
        <v>49.1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32136</v>
      </c>
      <c r="AP36" s="300">
        <v>4724</v>
      </c>
      <c r="AQ36" s="301">
        <v>4294</v>
      </c>
      <c r="AR36" s="302">
        <v>10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197</v>
      </c>
      <c r="AP37" s="300">
        <v>29</v>
      </c>
      <c r="AQ37" s="301">
        <v>880</v>
      </c>
      <c r="AR37" s="302">
        <v>-96.7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v>1036</v>
      </c>
      <c r="AP38" s="303">
        <v>152</v>
      </c>
      <c r="AQ38" s="304">
        <v>22</v>
      </c>
      <c r="AR38" s="292">
        <v>590.9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-14171</v>
      </c>
      <c r="AP39" s="300">
        <v>-2083</v>
      </c>
      <c r="AQ39" s="301">
        <v>-5293</v>
      </c>
      <c r="AR39" s="302">
        <v>-60.6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-773079</v>
      </c>
      <c r="AP40" s="300">
        <v>-113638</v>
      </c>
      <c r="AQ40" s="301">
        <v>-99375</v>
      </c>
      <c r="AR40" s="302">
        <v>14.4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367809</v>
      </c>
      <c r="AP41" s="300">
        <v>54066</v>
      </c>
      <c r="AQ41" s="301">
        <v>49775</v>
      </c>
      <c r="AR41" s="302">
        <v>8.6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1028200</v>
      </c>
      <c r="AN51" s="322">
        <v>132041</v>
      </c>
      <c r="AO51" s="323">
        <v>1.6</v>
      </c>
      <c r="AP51" s="324">
        <v>200194</v>
      </c>
      <c r="AQ51" s="325">
        <v>5.2</v>
      </c>
      <c r="AR51" s="326">
        <v>-3.6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567448</v>
      </c>
      <c r="AN52" s="330">
        <v>72871</v>
      </c>
      <c r="AO52" s="331">
        <v>54.4</v>
      </c>
      <c r="AP52" s="332">
        <v>106422</v>
      </c>
      <c r="AQ52" s="333">
        <v>20.100000000000001</v>
      </c>
      <c r="AR52" s="334">
        <v>34.299999999999997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853090</v>
      </c>
      <c r="AN53" s="322">
        <v>113172</v>
      </c>
      <c r="AO53" s="323">
        <v>-14.3</v>
      </c>
      <c r="AP53" s="324">
        <v>196914</v>
      </c>
      <c r="AQ53" s="325">
        <v>-1.6</v>
      </c>
      <c r="AR53" s="326">
        <v>-12.7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327128</v>
      </c>
      <c r="AN54" s="330">
        <v>43397</v>
      </c>
      <c r="AO54" s="331">
        <v>-40.4</v>
      </c>
      <c r="AP54" s="332">
        <v>98966</v>
      </c>
      <c r="AQ54" s="333">
        <v>-7</v>
      </c>
      <c r="AR54" s="334">
        <v>-33.4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737889</v>
      </c>
      <c r="AN55" s="322">
        <v>101358</v>
      </c>
      <c r="AO55" s="323">
        <v>-10.4</v>
      </c>
      <c r="AP55" s="324">
        <v>204757</v>
      </c>
      <c r="AQ55" s="325">
        <v>4</v>
      </c>
      <c r="AR55" s="326">
        <v>-14.4</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377024</v>
      </c>
      <c r="AN56" s="330">
        <v>51789</v>
      </c>
      <c r="AO56" s="331">
        <v>19.3</v>
      </c>
      <c r="AP56" s="332">
        <v>106071</v>
      </c>
      <c r="AQ56" s="333">
        <v>7.2</v>
      </c>
      <c r="AR56" s="334">
        <v>12.1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347777</v>
      </c>
      <c r="AN57" s="322">
        <v>49414</v>
      </c>
      <c r="AO57" s="323">
        <v>-51.2</v>
      </c>
      <c r="AP57" s="324">
        <v>194971</v>
      </c>
      <c r="AQ57" s="325">
        <v>-4.8</v>
      </c>
      <c r="AR57" s="326">
        <v>-46.4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179875</v>
      </c>
      <c r="AN58" s="330">
        <v>25558</v>
      </c>
      <c r="AO58" s="331">
        <v>-50.6</v>
      </c>
      <c r="AP58" s="332">
        <v>105966</v>
      </c>
      <c r="AQ58" s="333">
        <v>-0.1</v>
      </c>
      <c r="AR58" s="334">
        <v>-50.5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870440</v>
      </c>
      <c r="AN59" s="322">
        <v>127949</v>
      </c>
      <c r="AO59" s="323">
        <v>158.9</v>
      </c>
      <c r="AP59" s="324">
        <v>224172</v>
      </c>
      <c r="AQ59" s="325">
        <v>15</v>
      </c>
      <c r="AR59" s="326">
        <v>143.9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379914</v>
      </c>
      <c r="AN60" s="330">
        <v>55845</v>
      </c>
      <c r="AO60" s="331">
        <v>118.5</v>
      </c>
      <c r="AP60" s="332">
        <v>117611</v>
      </c>
      <c r="AQ60" s="333">
        <v>11</v>
      </c>
      <c r="AR60" s="334">
        <v>107.5</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767479</v>
      </c>
      <c r="AN61" s="337">
        <v>104787</v>
      </c>
      <c r="AO61" s="338">
        <v>16.899999999999999</v>
      </c>
      <c r="AP61" s="339">
        <v>204202</v>
      </c>
      <c r="AQ61" s="340">
        <v>3.6</v>
      </c>
      <c r="AR61" s="326">
        <v>13.3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366278</v>
      </c>
      <c r="AN62" s="330">
        <v>49892</v>
      </c>
      <c r="AO62" s="331">
        <v>20.2</v>
      </c>
      <c r="AP62" s="332">
        <v>107007</v>
      </c>
      <c r="AQ62" s="333">
        <v>6.2</v>
      </c>
      <c r="AR62" s="334">
        <v>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nXC9J+bIZt8tlFRS1dh0XLtR07A1Tyguhu1TS/DlTix8XcNbK+zGw89yzgC7Ey/GXKj+qtr+EVEwLd+n0a0aw==" saltValue="wmY97ZOhFeWJi5KhOKzC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9"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gt5mfE2Kq/ff95T11nAAWLazYURDhue8vYn54ElQDFmDkq/uO/5O55ZBq36n1g/+92nblLwYYjPO7hTF5XaQbg==" saltValue="k/QasWIZW6Fjx061FjCeAw=="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MUTHGoCNXY7HXGzoTcSUJOkDdPIl+m433L0edq7p/SkCsdpW/ZWbjrxUXMLToBdAJMVNxSpO986514pXcvj8/w==" saltValue="8CCJe/11V368BdBJrQhda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42.2</v>
      </c>
      <c r="G47" s="12">
        <v>41.57</v>
      </c>
      <c r="H47" s="12">
        <v>39.25</v>
      </c>
      <c r="I47" s="12">
        <v>40.14</v>
      </c>
      <c r="J47" s="13">
        <v>39.869999999999997</v>
      </c>
    </row>
    <row r="48" spans="2:10" ht="57.75" customHeight="1" x14ac:dyDescent="0.15">
      <c r="B48" s="14"/>
      <c r="C48" s="1141" t="s">
        <v>4</v>
      </c>
      <c r="D48" s="1141"/>
      <c r="E48" s="1142"/>
      <c r="F48" s="15">
        <v>1.96</v>
      </c>
      <c r="G48" s="16">
        <v>3.72</v>
      </c>
      <c r="H48" s="16">
        <v>3.54</v>
      </c>
      <c r="I48" s="16">
        <v>3.1</v>
      </c>
      <c r="J48" s="17">
        <v>3.46</v>
      </c>
    </row>
    <row r="49" spans="2:10" ht="57.75" customHeight="1" thickBot="1" x14ac:dyDescent="0.2">
      <c r="B49" s="18"/>
      <c r="C49" s="1143" t="s">
        <v>5</v>
      </c>
      <c r="D49" s="1143"/>
      <c r="E49" s="1144"/>
      <c r="F49" s="19" t="s">
        <v>530</v>
      </c>
      <c r="G49" s="20">
        <v>1.88</v>
      </c>
      <c r="H49" s="20" t="s">
        <v>531</v>
      </c>
      <c r="I49" s="20" t="s">
        <v>532</v>
      </c>
      <c r="J49" s="21" t="s">
        <v>533</v>
      </c>
    </row>
    <row r="50" spans="2:10" x14ac:dyDescent="0.15"/>
  </sheetData>
  <sheetProtection algorithmName="SHA-512" hashValue="Pyv+SYVzkf2pudIurAqe44jR2gZVFuCJyAu6w+1MFg9+jzFNQe5Ao4QDpDzzUtgvUcVaHgOp+AOK50mkZXZ75g==" saltValue="zz4vN9FSb3w19dtfnG+e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2026-03-17T04:40:49Z</cp:lastPrinted>
  <dcterms:created xsi:type="dcterms:W3CDTF">2026-02-23T04:24:32Z</dcterms:created>
  <dcterms:modified xsi:type="dcterms:W3CDTF">2026-03-17T04:44:00Z</dcterms:modified>
  <cp:category/>
</cp:coreProperties>
</file>