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P23" i="12"/>
  <c r="AA23" i="12"/>
  <c r="V23" i="12"/>
  <c r="Q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U34" i="10"/>
  <c r="U35" i="10" s="1"/>
  <c r="C34" i="10"/>
  <c r="U36" i="10" l="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CO34" i="10" l="1"/>
  <c r="CO35" i="10" s="1"/>
  <c r="CO36" i="10" s="1"/>
</calcChain>
</file>

<file path=xl/sharedStrings.xml><?xml version="1.0" encoding="utf-8"?>
<sst xmlns="http://schemas.openxmlformats.org/spreadsheetml/2006/main" count="1129" uniqueCount="593">
  <si>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</si>
  <si>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</si>
  <si>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</si>
  <si>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</si>
  <si>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</si>
  <si>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</si>
  <si>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</si>
  <si>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</si>
  <si>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</si>
  <si>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</si>
  <si>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</si>
  <si>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</si>
  <si>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</si>
  <si>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</si>
  <si>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</si>
  <si>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</si>
  <si>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</si>
  <si>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</si>
  <si>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</si>
  <si>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</si>
  <si>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</si>
  <si>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</si>
  <si>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</si>
  <si>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</si>
  <si>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</si>
  <si>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</si>
  <si>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</si>
  <si>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</si>
  <si>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</si>
  <si>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</si>
  <si>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</si>
  <si>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</si>
  <si>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</si>
  <si>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</si>
  <si>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</si>
  <si>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</si>
  <si>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</si>
  <si>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</si>
  <si>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</si>
  <si>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</si>
  <si>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</si>
  <si>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</si>
  <si>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</si>
  <si>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</si>
  <si>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</si>
  <si>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</si>
  <si>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</si>
  <si>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</si>
  <si>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</si>
  <si>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</si>
  <si>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</si>
  <si>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</si>
  <si>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</si>
  <si>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</si>
  <si>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</si>
  <si>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</si>
  <si>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</si>
  <si>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</si>
  <si>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</si>
  <si>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</si>
  <si>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</si>
  <si>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</si>
  <si>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</si>
  <si>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</si>
  <si>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</si>
  <si>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</si>
  <si>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</si>
  <si>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</si>
  <si>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</si>
  <si>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</si>
  <si>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</si>
  <si>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</si>
  <si>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</si>
  <si>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</si>
  <si>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</si>
  <si>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</si>
  <si>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</si>
  <si>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</si>
  <si>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</si>
  <si>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</si>
  <si>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</si>
  <si>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</si>
  <si>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</si>
  <si>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</si>
  <si>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</si>
  <si>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</si>
  <si>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</si>
  <si>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</si>
  <si>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</si>
  <si>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</si>
  <si>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</si>
  <si>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</si>
  <si>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</si>
  <si>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</si>
  <si>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</si>
  <si>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</si>
  <si>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</si>
  <si>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</si>
  <si>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</si>
  <si>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</si>
  <si>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</si>
  <si>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</si>
  <si>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</si>
  <si>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</si>
  <si>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</si>
  <si>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</si>
  <si>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</si>
  <si>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</si>
  <si>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</si>
  <si>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</si>
  <si>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</si>
  <si>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</si>
  <si>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</si>
  <si>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</si>
  <si>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</si>
  <si>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</si>
  <si>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</si>
  <si>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</si>
  <si>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</si>
  <si>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</si>
  <si>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</si>
  <si>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</si>
  <si>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</si>
  <si>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</si>
  <si>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</si>
  <si>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</si>
  <si>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</si>
  <si>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</si>
  <si>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</si>
  <si>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</si>
  <si>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</si>
  <si>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</si>
  <si>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</si>
  <si>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</si>
  <si>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</si>
  <si>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</si>
  <si>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</si>
  <si>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</si>
  <si>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</si>
  <si>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</si>
  <si>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</si>
  <si>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</si>
  <si>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</si>
  <si>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</si>
  <si>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</si>
  <si>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</si>
  <si>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</si>
  <si>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</si>
  <si>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</si>
  <si>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</si>
  <si>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4"/>
  </si>
  <si>
    <t>うち日本人(％)</t>
    <phoneticPr fontId="5"/>
  </si>
  <si>
    <t>-3.6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</si>
  <si>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</si>
  <si>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</si>
  <si>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</si>
  <si>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</si>
  <si>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</si>
  <si>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</si>
  <si>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</si>
  <si>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</si>
  <si>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</si>
  <si>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</si>
  <si>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</si>
  <si>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</si>
  <si>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</si>
  <si>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</si>
  <si>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</si>
  <si>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</si>
  <si>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</si>
  <si>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</si>
  <si>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</si>
  <si>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</si>
  <si>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</si>
  <si>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</si>
  <si>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</si>
  <si>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</si>
  <si>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</si>
  <si>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</si>
  <si>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</si>
  <si>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</si>
  <si>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</si>
  <si>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</si>
  <si>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</si>
  <si>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</si>
  <si>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</si>
  <si>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</si>
  <si>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</si>
  <si>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</si>
  <si>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</si>
  <si>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</si>
  <si>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</si>
  <si>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</si>
  <si>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</si>
  <si>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</si>
  <si>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</si>
  <si>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</si>
  <si>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</si>
  <si>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</si>
  <si>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</si>
  <si>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</si>
  <si>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</si>
  <si>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</si>
  <si>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</si>
  <si>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</si>
  <si>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</si>
  <si>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</si>
  <si>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</si>
  <si>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</si>
  <si>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</si>
  <si>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</si>
  <si>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</si>
  <si>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青森県外ヶ浜町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</si>
  <si>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</si>
  <si>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</si>
  <si>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</si>
  <si>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</si>
  <si>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</si>
  <si>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</si>
  <si>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</si>
  <si>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</si>
  <si>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</si>
  <si>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</si>
  <si>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</si>
  <si>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</si>
  <si>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</si>
  <si>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</si>
  <si>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</si>
  <si>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</si>
  <si>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</si>
  <si>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</si>
  <si>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</si>
  <si>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</si>
  <si>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</si>
  <si>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</si>
  <si>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</si>
  <si>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</si>
  <si>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</si>
  <si>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</si>
  <si>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</si>
  <si>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</si>
  <si>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</si>
  <si>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</si>
  <si>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</si>
  <si>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</si>
  <si>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</si>
  <si>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</si>
  <si>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</si>
  <si>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</si>
  <si>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</si>
  <si>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</si>
  <si>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</si>
  <si>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</si>
  <si>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</si>
  <si>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</si>
  <si>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</si>
  <si>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</si>
  <si>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</si>
  <si>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</si>
  <si>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</si>
  <si>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</si>
  <si>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</si>
  <si>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</si>
  <si>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</si>
  <si>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</si>
  <si>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</si>
  <si>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</si>
  <si>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</si>
  <si>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</si>
  <si>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</si>
  <si>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</si>
  <si>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</si>
  <si>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</si>
  <si>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</si>
  <si>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</si>
  <si>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</si>
  <si>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</si>
  <si>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</si>
  <si>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</si>
  <si>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</si>
  <si>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</si>
  <si>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</si>
  <si>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</si>
  <si>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</si>
  <si>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</si>
  <si>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</si>
  <si>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</si>
  <si>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</si>
  <si>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</si>
  <si>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</si>
  <si>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</si>
  <si>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</si>
  <si>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</si>
  <si>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</si>
  <si>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</si>
  <si>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</si>
  <si>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</si>
  <si>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</si>
  <si>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</si>
  <si>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</si>
  <si>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</si>
  <si>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</si>
  <si>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</si>
  <si>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</si>
  <si>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</si>
  <si>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</si>
  <si>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</si>
  <si>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</si>
  <si>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</si>
  <si>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</si>
  <si>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</si>
  <si>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</si>
  <si>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</si>
  <si>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</si>
  <si>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</si>
  <si>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</si>
  <si>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</si>
  <si>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</si>
  <si>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</si>
  <si>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</si>
  <si>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</si>
  <si>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</si>
  <si>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</si>
  <si>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</si>
  <si>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</si>
  <si>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</si>
  <si>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</si>
  <si>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</si>
  <si>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</si>
  <si>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</si>
  <si>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</si>
  <si>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</si>
  <si>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</si>
  <si>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</si>
  <si>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</si>
  <si>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</si>
  <si>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</si>
  <si>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</si>
  <si>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</si>
  <si>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</si>
  <si>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</si>
  <si>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</si>
  <si>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</si>
  <si>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</si>
  <si>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</si>
  <si>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</si>
  <si>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</si>
  <si>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</si>
  <si>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</si>
  <si>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</si>
  <si>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</si>
  <si>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</si>
  <si>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</si>
  <si>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</si>
  <si>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</si>
  <si>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</si>
  <si>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</si>
  <si>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</si>
  <si>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</si>
  <si>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</si>
  <si>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</si>
  <si>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青森県外ヶ浜町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</si>
  <si>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</si>
  <si>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</si>
  <si>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</si>
  <si>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</si>
  <si>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</si>
  <si>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</si>
  <si>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</si>
  <si>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</si>
  <si>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</si>
  <si>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</si>
  <si>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</si>
  <si>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</si>
  <si>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</si>
  <si>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</si>
  <si>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</si>
  <si>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</si>
  <si>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</si>
  <si>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</si>
  <si>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</si>
  <si>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</si>
  <si>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</si>
  <si>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</si>
  <si>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</si>
  <si>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</si>
  <si>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</si>
  <si>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</si>
  <si>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</si>
  <si>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</si>
  <si>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</si>
  <si>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</si>
  <si>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</si>
  <si>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</si>
  <si>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</si>
  <si>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</si>
  <si>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</si>
  <si>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</si>
  <si>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</si>
  <si>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</si>
  <si>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</si>
  <si>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</si>
  <si>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</si>
  <si>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</si>
  <si>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</si>
  <si>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</si>
  <si>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</si>
  <si>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</si>
  <si>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</si>
  <si>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</si>
  <si>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</si>
  <si>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</si>
  <si>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</si>
  <si>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</si>
  <si>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</si>
  <si>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</si>
  <si>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</si>
  <si>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</si>
  <si>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</si>
  <si>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</si>
  <si>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</si>
  <si>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</si>
  <si>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</si>
  <si>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</si>
  <si>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</si>
  <si>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</si>
  <si>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</si>
  <si>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</si>
  <si>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</si>
  <si>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</si>
  <si>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</si>
  <si>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</si>
  <si>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</si>
  <si>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</si>
  <si>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</si>
  <si>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</si>
  <si>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</si>
  <si>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</si>
  <si>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</si>
  <si>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</si>
  <si>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</si>
  <si>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</si>
  <si>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</si>
  <si>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</si>
  <si>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</si>
  <si>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</si>
  <si>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</si>
  <si>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</si>
  <si>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</si>
  <si>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</si>
  <si>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</si>
  <si>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</si>
  <si>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</si>
  <si>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</si>
  <si>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</si>
  <si>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</si>
  <si>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</si>
  <si>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</si>
  <si>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</si>
  <si>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</si>
  <si>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</si>
  <si>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</si>
  <si>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</si>
  <si>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</si>
  <si>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</si>
  <si>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</si>
  <si>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</si>
  <si>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</si>
  <si>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</si>
  <si>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</si>
  <si>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</si>
  <si>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</si>
  <si>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</si>
  <si>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</si>
  <si>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</si>
  <si>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</si>
  <si>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</si>
  <si>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</si>
  <si>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</si>
  <si>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</si>
  <si>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</si>
  <si>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</si>
  <si>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</si>
  <si>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</si>
  <si>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</si>
  <si>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</si>
  <si>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</si>
  <si>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</si>
  <si>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</si>
  <si>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</si>
  <si>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</si>
  <si>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</si>
  <si>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</si>
  <si>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</si>
  <si>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</si>
  <si>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</si>
  <si>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</si>
  <si>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</si>
  <si>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</si>
  <si>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</si>
  <si>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</si>
  <si>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</si>
  <si>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</si>
  <si>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</si>
  <si>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</si>
  <si>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</si>
  <si>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</si>
  <si>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</si>
  <si>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</si>
  <si>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</si>
  <si>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</si>
  <si>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</si>
  <si>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</si>
  <si>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</si>
  <si>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</si>
  <si>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</si>
  <si>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</si>
  <si>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</si>
  <si>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</si>
  <si>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</si>
  <si>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</si>
  <si>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</si>
  <si>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</si>
  <si>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</si>
  <si>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</si>
  <si>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</si>
  <si>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</si>
  <si>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</si>
  <si>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</si>
  <si>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</si>
  <si>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</si>
  <si>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</si>
  <si>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</si>
  <si>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</si>
  <si>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</si>
  <si>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</si>
  <si>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</si>
  <si>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</si>
  <si>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</si>
  <si>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</si>
  <si>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</si>
  <si>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</si>
  <si>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</si>
  <si>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</si>
  <si>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</si>
  <si>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</si>
  <si>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</si>
  <si>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</si>
  <si>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1.55</t>
  </si>
  <si>
    <t>▲ 3.81</t>
  </si>
  <si>
    <t>▲ 4.40</t>
  </si>
  <si>
    <t>後期高齢者医療特別会計</t>
  </si>
  <si>
    <t>▲ 0.00</t>
  </si>
  <si>
    <t>病院事業会計</t>
  </si>
  <si>
    <t>一般会計</t>
  </si>
  <si>
    <t>簡易水道事業会計</t>
  </si>
  <si>
    <t>介護保険特別会計</t>
  </si>
  <si>
    <t>国民健康保険特別会計</t>
  </si>
  <si>
    <t>下水道特別会計</t>
  </si>
  <si>
    <t>その他会計（赤字）</t>
  </si>
  <si>
    <t>その他会計（黒字）</t>
  </si>
  <si>
    <t>H25末</t>
    <phoneticPr fontId="5"/>
  </si>
  <si>
    <t>H26末</t>
    <phoneticPr fontId="5"/>
  </si>
  <si>
    <t>H27末</t>
    <phoneticPr fontId="5"/>
  </si>
  <si>
    <t>H28末</t>
    <phoneticPr fontId="5"/>
  </si>
  <si>
    <t>H29末</t>
    <phoneticPr fontId="5"/>
  </si>
  <si>
    <t>青森地域広域事務組合</t>
  </si>
  <si>
    <t>青森県市町村総合事務組合</t>
  </si>
  <si>
    <t>青森県後期高齢者医療広域連合(一般会計)</t>
  </si>
  <si>
    <t>青森県後期高齢者医療広域連合(後期高齢者医療特別会計)</t>
  </si>
  <si>
    <t>青森県市町村職員退職手当組合</t>
  </si>
  <si>
    <t>青森県交通災害共済組合</t>
  </si>
  <si>
    <t>外ヶ浜町土地開発公社</t>
    <rPh sb="0" eb="4">
      <t>ソトガハママチ</t>
    </rPh>
    <rPh sb="4" eb="6">
      <t>トチ</t>
    </rPh>
    <rPh sb="6" eb="8">
      <t>カイハツ</t>
    </rPh>
    <rPh sb="8" eb="10">
      <t>コウシャ</t>
    </rPh>
    <phoneticPr fontId="2"/>
  </si>
  <si>
    <t>青函トンネル記念館</t>
    <rPh sb="0" eb="2">
      <t>セイカン</t>
    </rPh>
    <rPh sb="6" eb="9">
      <t>キネンカン</t>
    </rPh>
    <phoneticPr fontId="2"/>
  </si>
  <si>
    <t>津軽半島エコエネ</t>
    <rPh sb="0" eb="2">
      <t>ツガル</t>
    </rPh>
    <rPh sb="2" eb="4">
      <t>ハントウ</t>
    </rPh>
    <phoneticPr fontId="2"/>
  </si>
  <si>
    <t>○</t>
  </si>
  <si>
    <t>-</t>
    <phoneticPr fontId="2"/>
  </si>
  <si>
    <t>-</t>
    <phoneticPr fontId="2"/>
  </si>
  <si>
    <t>合併振興基金</t>
  </si>
  <si>
    <t>ふるさと応援基金</t>
  </si>
  <si>
    <t>地域振興基金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</si>
  <si>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</si>
  <si>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</si>
  <si>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</si>
  <si>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</si>
  <si>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</si>
  <si>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</si>
  <si>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</si>
  <si>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</si>
  <si>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</si>
  <si>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</si>
  <si>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平均を下回っているが、将来負担比率は減少傾向にあるものの、類似団体と比較すると高い水準にある。主な要因としては、将来負担比率の分母となる地方債現在高について、減少してはいるが、合併以降の起債発行により高い傾向にあること、公営企業（病院・簡水・下水）への繰入見込額が大きいことが考えられる。
　今後は、建設事業の計画的な実施による新発債発行の平準化及びその抑制を図るほか、適正な定員管理による人件費負担の抑制、公営企業の経営基盤の強化、財政調整基金及び減債基金現在高の確保等の取組みに努める。</t>
    <phoneticPr fontId="2"/>
  </si>
  <si>
    <t>　当該比率について、実質公債費比率は前年度比△0.1%、将来負担比率も前年度比△8.7%と改善傾向にあるが、類似団体と比較すると依然として高い水準にある。
　実質公債費比率において、新発債の抑制により、地方債現在高は減少傾向にあるものの算定の分母となる標準財政規模についても減少傾向にあるため微減という状況になっている。今後の推移としては、公債費のピークが令和3年度となっており、算定分母も大きく減少傾向にあることから、微増傾向で推移すると見込まれる。
　将来負担比率は、公営企業等繰入見込額が減少したことや、基金残高の充当可能財源の増等の要因で改善傾向にあるが、今後は公共施設老朽化対策等のため充当可能基金が減少見込みであるため、微増傾向で推移すると見込まれる。</t>
    <rPh sb="91" eb="94">
      <t>シンパツサイ</t>
    </rPh>
    <rPh sb="95" eb="97">
      <t>ヨクセイ</t>
    </rPh>
    <rPh sb="101" eb="104">
      <t>チホウサイ</t>
    </rPh>
    <rPh sb="104" eb="107">
      <t>ゲンザイダカ</t>
    </rPh>
    <rPh sb="108" eb="110">
      <t>ゲンショウ</t>
    </rPh>
    <rPh sb="110" eb="112">
      <t>ケイコウ</t>
    </rPh>
    <rPh sb="118" eb="120">
      <t>サンテイ</t>
    </rPh>
    <rPh sb="121" eb="123">
      <t>ブンボ</t>
    </rPh>
    <rPh sb="126" eb="128">
      <t>ヒョウジュン</t>
    </rPh>
    <rPh sb="128" eb="130">
      <t>ザイセイ</t>
    </rPh>
    <rPh sb="130" eb="132">
      <t>キボ</t>
    </rPh>
    <rPh sb="137" eb="139">
      <t>ゲンショウ</t>
    </rPh>
    <rPh sb="139" eb="141">
      <t>ケイコウ</t>
    </rPh>
    <rPh sb="146" eb="148">
      <t>ビゲン</t>
    </rPh>
    <rPh sb="151" eb="153">
      <t>ジョウキョウ</t>
    </rPh>
    <rPh sb="170" eb="173">
      <t>コウサイヒ</t>
    </rPh>
    <rPh sb="178" eb="180">
      <t>レイワ</t>
    </rPh>
    <rPh sb="181" eb="183">
      <t>ネンド</t>
    </rPh>
    <rPh sb="282" eb="284">
      <t>コンゴ</t>
    </rPh>
    <rPh sb="285" eb="287">
      <t>コウキョウ</t>
    </rPh>
    <rPh sb="287" eb="289">
      <t>シセツ</t>
    </rPh>
    <rPh sb="289" eb="292">
      <t>ロウキュウカ</t>
    </rPh>
    <rPh sb="292" eb="294">
      <t>タイサク</t>
    </rPh>
    <rPh sb="294" eb="295">
      <t>トウ</t>
    </rPh>
    <rPh sb="298" eb="300">
      <t>ジュウトウ</t>
    </rPh>
    <rPh sb="300" eb="302">
      <t>カノウ</t>
    </rPh>
    <rPh sb="302" eb="304">
      <t>キキン</t>
    </rPh>
    <rPh sb="305" eb="307">
      <t>ゲンショウ</t>
    </rPh>
    <rPh sb="307" eb="309">
      <t>ミコ</t>
    </rPh>
    <rPh sb="316" eb="318">
      <t>ビゾウ</t>
    </rPh>
    <rPh sb="318" eb="320">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</si>
</sst>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7"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87" fontId="37" fillId="0" borderId="116" xfId="12" applyNumberFormat="1" applyFont="1" applyBorder="1" applyAlignment="1" applyProtection="1">
      <alignment horizontal="right" vertical="center" shrinkToFit="1"/>
      <protection locked="0"/>
    </xf>
    <xf numFmtId="0" fontId="37" fillId="0" borderId="116" xfId="12" applyFont="1" applyBorder="1" applyAlignment="1" applyProtection="1">
      <alignment horizontal="left" vertical="center" shrinkToFit="1"/>
      <protection locked="0"/>
    </xf>
    <xf numFmtId="0" fontId="37" fillId="0" borderId="121" xfId="12" applyFont="1" applyBorder="1" applyAlignment="1" applyProtection="1">
      <alignment horizontal="lef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8" xfId="14" applyNumberFormat="1" applyFont="1" applyBorder="1" applyAlignment="1" applyProtection="1">
      <alignment horizontal="right" vertical="center" shrinkToFit="1"/>
      <protection locked="0"/>
    </xf>
    <xf numFmtId="177" fontId="37" fillId="0" borderId="113" xfId="14" applyNumberFormat="1" applyFont="1" applyBorder="1" applyAlignment="1" applyProtection="1">
      <alignment horizontal="right" vertical="center" shrinkToFit="1"/>
      <protection locked="0"/>
    </xf>
    <xf numFmtId="177" fontId="37" fillId="0" borderId="119" xfId="14" applyNumberFormat="1" applyFont="1" applyBorder="1" applyAlignment="1" applyProtection="1">
      <alignment horizontal="right" vertical="center" shrinkToFit="1"/>
      <protection locked="0"/>
    </xf>
    <xf numFmtId="177" fontId="37" fillId="0" borderId="137" xfId="12" applyNumberFormat="1" applyFont="1" applyBorder="1" applyAlignment="1" applyProtection="1">
      <alignment horizontal="right" vertical="center" shrinkToFit="1"/>
      <protection locked="0"/>
    </xf>
    <xf numFmtId="187" fontId="37" fillId="0" borderId="137" xfId="12" applyNumberFormat="1" applyFont="1" applyBorder="1" applyAlignment="1" applyProtection="1">
      <alignment horizontal="right" vertical="center" shrinkToFit="1"/>
      <protection locked="0"/>
    </xf>
    <xf numFmtId="0" fontId="37" fillId="0" borderId="137" xfId="12" applyFont="1" applyBorder="1" applyAlignment="1" applyProtection="1">
      <alignment horizontal="left" vertical="center" shrinkToFit="1"/>
      <protection locked="0"/>
    </xf>
    <xf numFmtId="0" fontId="37"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7" fillId="0" borderId="136" xfId="14" applyNumberFormat="1" applyFont="1" applyBorder="1" applyAlignment="1" applyProtection="1">
      <alignment horizontal="right" vertical="center" shrinkToFit="1"/>
      <protection locked="0"/>
    </xf>
    <xf numFmtId="177" fontId="37" fillId="0" borderId="137" xfId="14" applyNumberFormat="1" applyFont="1" applyBorder="1" applyAlignment="1" applyProtection="1">
      <alignment horizontal="right" vertical="center" shrinkToFit="1"/>
      <protection locked="0"/>
    </xf>
    <xf numFmtId="177" fontId="37" fillId="0" borderId="138" xfId="14" applyNumberFormat="1" applyFont="1" applyBorder="1" applyAlignment="1" applyProtection="1">
      <alignment horizontal="right" vertical="center" shrinkToFit="1"/>
      <protection locked="0"/>
    </xf>
    <xf numFmtId="177" fontId="37" fillId="0" borderId="139" xfId="14" applyNumberFormat="1" applyFont="1" applyBorder="1" applyAlignment="1" applyProtection="1">
      <alignment horizontal="right" vertical="center" shrinkToFit="1"/>
      <protection locked="0"/>
    </xf>
    <xf numFmtId="177" fontId="37" fillId="0" borderId="140" xfId="14" applyNumberFormat="1" applyFont="1" applyBorder="1" applyAlignment="1" applyProtection="1">
      <alignment horizontal="right" vertical="center" shrinkToFit="1"/>
      <protection locked="0"/>
    </xf>
    <xf numFmtId="177" fontId="37"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7" fillId="0" borderId="112" xfId="15" applyNumberFormat="1" applyFont="1" applyBorder="1" applyAlignment="1" applyProtection="1">
      <alignment horizontal="right" vertical="center" shrinkToFit="1"/>
      <protection locked="0"/>
    </xf>
    <xf numFmtId="177" fontId="37" fillId="0" borderId="113" xfId="15" applyNumberFormat="1" applyFont="1" applyBorder="1" applyAlignment="1" applyProtection="1">
      <alignment horizontal="right" vertical="center" shrinkToFit="1"/>
      <protection locked="0"/>
    </xf>
    <xf numFmtId="177" fontId="37" fillId="0" borderId="114" xfId="15" applyNumberFormat="1" applyFont="1" applyBorder="1" applyAlignment="1" applyProtection="1">
      <alignment horizontal="right" vertical="center" shrinkToFit="1"/>
      <protection locked="0"/>
    </xf>
    <xf numFmtId="177" fontId="37" fillId="0" borderId="98" xfId="15" applyNumberFormat="1" applyFont="1" applyBorder="1" applyAlignment="1" applyProtection="1">
      <alignment horizontal="right" vertical="center" shrinkToFit="1"/>
      <protection locked="0"/>
    </xf>
    <xf numFmtId="177" fontId="37" fillId="0" borderId="99" xfId="15" applyNumberFormat="1" applyFont="1" applyBorder="1" applyAlignment="1" applyProtection="1">
      <alignment horizontal="right" vertical="center" shrinkToFit="1"/>
      <protection locked="0"/>
    </xf>
    <xf numFmtId="177" fontId="37" fillId="0" borderId="100"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B0A1-4F70-920A-111E1D8BF8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77144</c:v>
                </c:pt>
                <c:pt idx="1">
                  <c:v>94425</c:v>
                </c:pt>
                <c:pt idx="2">
                  <c:v>122408</c:v>
                </c:pt>
                <c:pt idx="3">
                  <c:v>107279</c:v>
                </c:pt>
                <c:pt idx="4">
                  <c:v>59196</c:v>
                </c:pt>
              </c:numCache>
            </c:numRef>
          </c:val>
          <c:smooth val="0"/>
          <c:extLst>
            <c:ext xmlns:c16="http://schemas.microsoft.com/office/drawing/2014/chart" uri="{C3380CC4-5D6E-409C-BE32-E72D297353CC}">
              <c16:uniqueId val="{00000001-B0A1-4F70-920A-111E1D8BF8A0}"/>
            </c:ext>
          </c:extLst>
        </c:ser>
        <c:dLbls>
          <c:showLegendKey val="0"/>
          <c:showVal val="0"/>
          <c:showCatName val="0"/>
          <c:showSerName val="0"/>
          <c:showPercent val="0"/>
          <c:showBubbleSize val="0"/>
        </c:dLbls>
        <c:marker val="1"/>
        <c:smooth val="0"/>
        <c:axId val="271354768"/>
        <c:axId val="192919976"/>
      </c:lineChart>
      <c:catAx>
        <c:axId val="27135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919976"/>
        <c:crosses val="autoZero"/>
        <c:auto val="1"/>
        <c:lblAlgn val="ctr"/>
        <c:lblOffset val="100"/>
        <c:tickLblSkip val="1"/>
        <c:tickMarkSkip val="1"/>
        <c:noMultiLvlLbl val="0"/>
      </c:catAx>
      <c:valAx>
        <c:axId val="1929199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35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4.26</c:v>
                </c:pt>
                <c:pt idx="1">
                  <c:v>4.2300000000000004</c:v>
                </c:pt>
                <c:pt idx="2">
                  <c:v>4.04</c:v>
                </c:pt>
                <c:pt idx="3">
                  <c:v>2.21</c:v>
                </c:pt>
                <c:pt idx="4">
                  <c:v>2.7</c:v>
                </c:pt>
              </c:numCache>
            </c:numRef>
          </c:val>
          <c:extLst>
            <c:ext xmlns:c16="http://schemas.microsoft.com/office/drawing/2014/chart" uri="{C3380CC4-5D6E-409C-BE32-E72D297353CC}">
              <c16:uniqueId val="{00000000-FB4A-48F8-A757-D81AF2A15E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31.76</c:v>
                </c:pt>
                <c:pt idx="1">
                  <c:v>34.630000000000003</c:v>
                </c:pt>
                <c:pt idx="2">
                  <c:v>37.31</c:v>
                </c:pt>
                <c:pt idx="3">
                  <c:v>37.299999999999997</c:v>
                </c:pt>
                <c:pt idx="4">
                  <c:v>33.82</c:v>
                </c:pt>
              </c:numCache>
            </c:numRef>
          </c:val>
          <c:extLst>
            <c:ext xmlns:c16="http://schemas.microsoft.com/office/drawing/2014/chart" uri="{C3380CC4-5D6E-409C-BE32-E72D297353CC}">
              <c16:uniqueId val="{00000001-FB4A-48F8-A757-D81AF2A15ECC}"/>
            </c:ext>
          </c:extLst>
        </c:ser>
        <c:dLbls>
          <c:showLegendKey val="0"/>
          <c:showVal val="0"/>
          <c:showCatName val="0"/>
          <c:showSerName val="0"/>
          <c:showPercent val="0"/>
          <c:showBubbleSize val="0"/>
        </c:dLbls>
        <c:gapWidth val="250"/>
        <c:overlap val="100"/>
        <c:axId val="190123952"/>
        <c:axId val="190124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0.82</c:v>
                </c:pt>
                <c:pt idx="1">
                  <c:v>1.1000000000000001</c:v>
                </c:pt>
                <c:pt idx="2">
                  <c:v>-1.55</c:v>
                </c:pt>
                <c:pt idx="3">
                  <c:v>-3.81</c:v>
                </c:pt>
                <c:pt idx="4">
                  <c:v>-4.4000000000000004</c:v>
                </c:pt>
              </c:numCache>
            </c:numRef>
          </c:val>
          <c:smooth val="0"/>
          <c:extLst>
            <c:ext xmlns:c16="http://schemas.microsoft.com/office/drawing/2014/chart" uri="{C3380CC4-5D6E-409C-BE32-E72D297353CC}">
              <c16:uniqueId val="{00000002-FB4A-48F8-A757-D81AF2A15ECC}"/>
            </c:ext>
          </c:extLst>
        </c:ser>
        <c:dLbls>
          <c:showLegendKey val="0"/>
          <c:showVal val="0"/>
          <c:showCatName val="0"/>
          <c:showSerName val="0"/>
          <c:showPercent val="0"/>
          <c:showBubbleSize val="0"/>
        </c:dLbls>
        <c:marker val="1"/>
        <c:smooth val="0"/>
        <c:axId val="190123952"/>
        <c:axId val="190124344"/>
      </c:lineChart>
      <c:catAx>
        <c:axId val="19012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124344"/>
        <c:crosses val="autoZero"/>
        <c:auto val="1"/>
        <c:lblAlgn val="ctr"/>
        <c:lblOffset val="100"/>
        <c:tickLblSkip val="1"/>
        <c:tickMarkSkip val="1"/>
        <c:noMultiLvlLbl val="0"/>
      </c:catAx>
      <c:valAx>
        <c:axId val="190124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2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672-4B3B-AF82-BDB6C045FF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72-4B3B-AF82-BDB6C045FF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72-4B3B-AF82-BDB6C045FFBC}"/>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3672-4B3B-AF82-BDB6C045FFB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1.87</c:v>
                </c:pt>
                <c:pt idx="2">
                  <c:v>#N/A</c:v>
                </c:pt>
                <c:pt idx="3">
                  <c:v>0.98</c:v>
                </c:pt>
                <c:pt idx="4">
                  <c:v>#N/A</c:v>
                </c:pt>
                <c:pt idx="5">
                  <c:v>1.46</c:v>
                </c:pt>
                <c:pt idx="6">
                  <c:v>#N/A</c:v>
                </c:pt>
                <c:pt idx="7">
                  <c:v>2.5099999999999998</c:v>
                </c:pt>
                <c:pt idx="8">
                  <c:v>#N/A</c:v>
                </c:pt>
                <c:pt idx="9">
                  <c:v>0.3</c:v>
                </c:pt>
              </c:numCache>
            </c:numRef>
          </c:val>
          <c:extLst>
            <c:ext xmlns:c16="http://schemas.microsoft.com/office/drawing/2014/chart" uri="{C3380CC4-5D6E-409C-BE32-E72D297353CC}">
              <c16:uniqueId val="{00000004-3672-4B3B-AF82-BDB6C045FFB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0.91</c:v>
                </c:pt>
                <c:pt idx="4">
                  <c:v>#N/A</c:v>
                </c:pt>
                <c:pt idx="5">
                  <c:v>0.6</c:v>
                </c:pt>
                <c:pt idx="6">
                  <c:v>#N/A</c:v>
                </c:pt>
                <c:pt idx="7">
                  <c:v>0.86</c:v>
                </c:pt>
                <c:pt idx="8">
                  <c:v>#N/A</c:v>
                </c:pt>
                <c:pt idx="9">
                  <c:v>0.31</c:v>
                </c:pt>
              </c:numCache>
            </c:numRef>
          </c:val>
          <c:extLst>
            <c:ext xmlns:c16="http://schemas.microsoft.com/office/drawing/2014/chart" uri="{C3380CC4-5D6E-409C-BE32-E72D297353CC}">
              <c16:uniqueId val="{00000005-3672-4B3B-AF82-BDB6C045FFBC}"/>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2.2000000000000002</c:v>
                </c:pt>
                <c:pt idx="2">
                  <c:v>#N/A</c:v>
                </c:pt>
                <c:pt idx="3">
                  <c:v>2.23</c:v>
                </c:pt>
                <c:pt idx="4">
                  <c:v>#N/A</c:v>
                </c:pt>
                <c:pt idx="5">
                  <c:v>1.92</c:v>
                </c:pt>
                <c:pt idx="6">
                  <c:v>#N/A</c:v>
                </c:pt>
                <c:pt idx="7">
                  <c:v>2.12</c:v>
                </c:pt>
                <c:pt idx="8">
                  <c:v>#N/A</c:v>
                </c:pt>
                <c:pt idx="9">
                  <c:v>2.4300000000000002</c:v>
                </c:pt>
              </c:numCache>
            </c:numRef>
          </c:val>
          <c:extLst>
            <c:ext xmlns:c16="http://schemas.microsoft.com/office/drawing/2014/chart" uri="{C3380CC4-5D6E-409C-BE32-E72D297353CC}">
              <c16:uniqueId val="{00000006-3672-4B3B-AF82-BDB6C045FFB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4.25</c:v>
                </c:pt>
                <c:pt idx="2">
                  <c:v>#N/A</c:v>
                </c:pt>
                <c:pt idx="3">
                  <c:v>4.2300000000000004</c:v>
                </c:pt>
                <c:pt idx="4">
                  <c:v>#N/A</c:v>
                </c:pt>
                <c:pt idx="5">
                  <c:v>4.04</c:v>
                </c:pt>
                <c:pt idx="6">
                  <c:v>#N/A</c:v>
                </c:pt>
                <c:pt idx="7">
                  <c:v>2.21</c:v>
                </c:pt>
                <c:pt idx="8">
                  <c:v>#N/A</c:v>
                </c:pt>
                <c:pt idx="9">
                  <c:v>2.69</c:v>
                </c:pt>
              </c:numCache>
            </c:numRef>
          </c:val>
          <c:extLst>
            <c:ext xmlns:c16="http://schemas.microsoft.com/office/drawing/2014/chart" uri="{C3380CC4-5D6E-409C-BE32-E72D297353CC}">
              <c16:uniqueId val="{00000007-3672-4B3B-AF82-BDB6C045FFB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7.57</c:v>
                </c:pt>
                <c:pt idx="2">
                  <c:v>#N/A</c:v>
                </c:pt>
                <c:pt idx="3">
                  <c:v>7.98</c:v>
                </c:pt>
                <c:pt idx="4">
                  <c:v>#N/A</c:v>
                </c:pt>
                <c:pt idx="5">
                  <c:v>8.65</c:v>
                </c:pt>
                <c:pt idx="6">
                  <c:v>#N/A</c:v>
                </c:pt>
                <c:pt idx="7">
                  <c:v>8.25</c:v>
                </c:pt>
                <c:pt idx="8">
                  <c:v>#N/A</c:v>
                </c:pt>
                <c:pt idx="9">
                  <c:v>9.11</c:v>
                </c:pt>
              </c:numCache>
            </c:numRef>
          </c:val>
          <c:extLst>
            <c:ext xmlns:c16="http://schemas.microsoft.com/office/drawing/2014/chart" uri="{C3380CC4-5D6E-409C-BE32-E72D297353CC}">
              <c16:uniqueId val="{00000008-3672-4B3B-AF82-BDB6C045FFBC}"/>
            </c:ext>
          </c:extLst>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9-3672-4B3B-AF82-BDB6C045FFBC}"/>
            </c:ext>
          </c:extLst>
        </c:ser>
        <c:dLbls>
          <c:showLegendKey val="0"/>
          <c:showVal val="0"/>
          <c:showCatName val="0"/>
          <c:showSerName val="0"/>
          <c:showPercent val="0"/>
          <c:showBubbleSize val="0"/>
        </c:dLbls>
        <c:gapWidth val="150"/>
        <c:overlap val="100"/>
        <c:axId val="190125128"/>
        <c:axId val="190125520"/>
      </c:barChart>
      <c:catAx>
        <c:axId val="19012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125520"/>
        <c:crosses val="autoZero"/>
        <c:auto val="1"/>
        <c:lblAlgn val="ctr"/>
        <c:lblOffset val="100"/>
        <c:tickLblSkip val="1"/>
        <c:tickMarkSkip val="1"/>
        <c:noMultiLvlLbl val="0"/>
      </c:catAx>
      <c:valAx>
        <c:axId val="19012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25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771</c:v>
                </c:pt>
                <c:pt idx="5">
                  <c:v>757</c:v>
                </c:pt>
                <c:pt idx="8">
                  <c:v>746</c:v>
                </c:pt>
                <c:pt idx="11">
                  <c:v>752</c:v>
                </c:pt>
                <c:pt idx="14">
                  <c:v>754</c:v>
                </c:pt>
              </c:numCache>
            </c:numRef>
          </c:val>
          <c:extLst>
            <c:ext xmlns:c16="http://schemas.microsoft.com/office/drawing/2014/chart" uri="{C3380CC4-5D6E-409C-BE32-E72D297353CC}">
              <c16:uniqueId val="{00000000-55B9-4688-A2B3-D282F18ABA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B9-4688-A2B3-D282F18ABA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c:v>
                </c:pt>
                <c:pt idx="3">
                  <c:v>21</c:v>
                </c:pt>
                <c:pt idx="6">
                  <c:v>21</c:v>
                </c:pt>
                <c:pt idx="9">
                  <c:v>21</c:v>
                </c:pt>
                <c:pt idx="12">
                  <c:v>13</c:v>
                </c:pt>
              </c:numCache>
            </c:numRef>
          </c:val>
          <c:extLst>
            <c:ext xmlns:c16="http://schemas.microsoft.com/office/drawing/2014/chart" uri="{C3380CC4-5D6E-409C-BE32-E72D297353CC}">
              <c16:uniqueId val="{00000002-55B9-4688-A2B3-D282F18ABA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10</c:v>
                </c:pt>
                <c:pt idx="6">
                  <c:v>15</c:v>
                </c:pt>
                <c:pt idx="9">
                  <c:v>17</c:v>
                </c:pt>
                <c:pt idx="12">
                  <c:v>15</c:v>
                </c:pt>
              </c:numCache>
            </c:numRef>
          </c:val>
          <c:extLst>
            <c:ext xmlns:c16="http://schemas.microsoft.com/office/drawing/2014/chart" uri="{C3380CC4-5D6E-409C-BE32-E72D297353CC}">
              <c16:uniqueId val="{00000003-55B9-4688-A2B3-D282F18ABA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232</c:v>
                </c:pt>
                <c:pt idx="3">
                  <c:v>191</c:v>
                </c:pt>
                <c:pt idx="6">
                  <c:v>173</c:v>
                </c:pt>
                <c:pt idx="9">
                  <c:v>187</c:v>
                </c:pt>
                <c:pt idx="12">
                  <c:v>183</c:v>
                </c:pt>
              </c:numCache>
            </c:numRef>
          </c:val>
          <c:extLst>
            <c:ext xmlns:c16="http://schemas.microsoft.com/office/drawing/2014/chart" uri="{C3380CC4-5D6E-409C-BE32-E72D297353CC}">
              <c16:uniqueId val="{00000004-55B9-4688-A2B3-D282F18ABA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B9-4688-A2B3-D282F18ABA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B9-4688-A2B3-D282F18ABA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1038</c:v>
                </c:pt>
                <c:pt idx="3">
                  <c:v>889</c:v>
                </c:pt>
                <c:pt idx="6">
                  <c:v>852</c:v>
                </c:pt>
                <c:pt idx="9">
                  <c:v>878</c:v>
                </c:pt>
                <c:pt idx="12">
                  <c:v>861</c:v>
                </c:pt>
              </c:numCache>
            </c:numRef>
          </c:val>
          <c:extLst>
            <c:ext xmlns:c16="http://schemas.microsoft.com/office/drawing/2014/chart" uri="{C3380CC4-5D6E-409C-BE32-E72D297353CC}">
              <c16:uniqueId val="{00000007-55B9-4688-A2B3-D282F18ABA49}"/>
            </c:ext>
          </c:extLst>
        </c:ser>
        <c:dLbls>
          <c:showLegendKey val="0"/>
          <c:showVal val="0"/>
          <c:showCatName val="0"/>
          <c:showSerName val="0"/>
          <c:showPercent val="0"/>
          <c:showBubbleSize val="0"/>
        </c:dLbls>
        <c:gapWidth val="100"/>
        <c:overlap val="100"/>
        <c:axId val="190126696"/>
        <c:axId val="190127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541</c:v>
                </c:pt>
                <c:pt idx="2">
                  <c:v>#N/A</c:v>
                </c:pt>
                <c:pt idx="3">
                  <c:v>#N/A</c:v>
                </c:pt>
                <c:pt idx="4">
                  <c:v>354</c:v>
                </c:pt>
                <c:pt idx="5">
                  <c:v>#N/A</c:v>
                </c:pt>
                <c:pt idx="6">
                  <c:v>#N/A</c:v>
                </c:pt>
                <c:pt idx="7">
                  <c:v>315</c:v>
                </c:pt>
                <c:pt idx="8">
                  <c:v>#N/A</c:v>
                </c:pt>
                <c:pt idx="9">
                  <c:v>#N/A</c:v>
                </c:pt>
                <c:pt idx="10">
                  <c:v>351</c:v>
                </c:pt>
                <c:pt idx="11">
                  <c:v>#N/A</c:v>
                </c:pt>
                <c:pt idx="12">
                  <c:v>#N/A</c:v>
                </c:pt>
                <c:pt idx="13">
                  <c:v>318</c:v>
                </c:pt>
                <c:pt idx="14">
                  <c:v>#N/A</c:v>
                </c:pt>
              </c:numCache>
            </c:numRef>
          </c:val>
          <c:smooth val="0"/>
          <c:extLst>
            <c:ext xmlns:c16="http://schemas.microsoft.com/office/drawing/2014/chart" uri="{C3380CC4-5D6E-409C-BE32-E72D297353CC}">
              <c16:uniqueId val="{00000008-55B9-4688-A2B3-D282F18ABA49}"/>
            </c:ext>
          </c:extLst>
        </c:ser>
        <c:dLbls>
          <c:showLegendKey val="0"/>
          <c:showVal val="0"/>
          <c:showCatName val="0"/>
          <c:showSerName val="0"/>
          <c:showPercent val="0"/>
          <c:showBubbleSize val="0"/>
        </c:dLbls>
        <c:marker val="1"/>
        <c:smooth val="0"/>
        <c:axId val="190126696"/>
        <c:axId val="190127088"/>
      </c:lineChart>
      <c:catAx>
        <c:axId val="19012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127088"/>
        <c:crosses val="autoZero"/>
        <c:auto val="1"/>
        <c:lblAlgn val="ctr"/>
        <c:lblOffset val="100"/>
        <c:tickLblSkip val="1"/>
        <c:tickMarkSkip val="1"/>
        <c:noMultiLvlLbl val="0"/>
      </c:catAx>
      <c:valAx>
        <c:axId val="19012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2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7457</c:v>
                </c:pt>
                <c:pt idx="5">
                  <c:v>7091</c:v>
                </c:pt>
                <c:pt idx="8">
                  <c:v>7027</c:v>
                </c:pt>
                <c:pt idx="11">
                  <c:v>6998</c:v>
                </c:pt>
                <c:pt idx="14">
                  <c:v>6661</c:v>
                </c:pt>
              </c:numCache>
            </c:numRef>
          </c:val>
          <c:extLst>
            <c:ext xmlns:c16="http://schemas.microsoft.com/office/drawing/2014/chart" uri="{C3380CC4-5D6E-409C-BE32-E72D297353CC}">
              <c16:uniqueId val="{00000000-ACD2-4614-80EE-5B87DEB289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362</c:v>
                </c:pt>
                <c:pt idx="5">
                  <c:v>378</c:v>
                </c:pt>
                <c:pt idx="8">
                  <c:v>389</c:v>
                </c:pt>
                <c:pt idx="11">
                  <c:v>378</c:v>
                </c:pt>
                <c:pt idx="14">
                  <c:v>390</c:v>
                </c:pt>
              </c:numCache>
            </c:numRef>
          </c:val>
          <c:extLst>
            <c:ext xmlns:c16="http://schemas.microsoft.com/office/drawing/2014/chart" uri="{C3380CC4-5D6E-409C-BE32-E72D297353CC}">
              <c16:uniqueId val="{00000001-ACD2-4614-80EE-5B87DEB289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1671</c:v>
                </c:pt>
                <c:pt idx="5">
                  <c:v>1959</c:v>
                </c:pt>
                <c:pt idx="8">
                  <c:v>2163</c:v>
                </c:pt>
                <c:pt idx="11">
                  <c:v>2168</c:v>
                </c:pt>
                <c:pt idx="14">
                  <c:v>2115</c:v>
                </c:pt>
              </c:numCache>
            </c:numRef>
          </c:val>
          <c:extLst>
            <c:ext xmlns:c16="http://schemas.microsoft.com/office/drawing/2014/chart" uri="{C3380CC4-5D6E-409C-BE32-E72D297353CC}">
              <c16:uniqueId val="{00000002-ACD2-4614-80EE-5B87DEB289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D2-4614-80EE-5B87DEB289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D2-4614-80EE-5B87DEB289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D2-4614-80EE-5B87DEB289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1295</c:v>
                </c:pt>
                <c:pt idx="3">
                  <c:v>1189</c:v>
                </c:pt>
                <c:pt idx="6">
                  <c:v>1087</c:v>
                </c:pt>
                <c:pt idx="9">
                  <c:v>1019</c:v>
                </c:pt>
                <c:pt idx="12">
                  <c:v>927</c:v>
                </c:pt>
              </c:numCache>
            </c:numRef>
          </c:val>
          <c:extLst>
            <c:ext xmlns:c16="http://schemas.microsoft.com/office/drawing/2014/chart" uri="{C3380CC4-5D6E-409C-BE32-E72D297353CC}">
              <c16:uniqueId val="{00000006-ACD2-4614-80EE-5B87DEB289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177</c:v>
                </c:pt>
                <c:pt idx="3">
                  <c:v>172</c:v>
                </c:pt>
                <c:pt idx="6">
                  <c:v>159</c:v>
                </c:pt>
                <c:pt idx="9">
                  <c:v>146</c:v>
                </c:pt>
                <c:pt idx="12">
                  <c:v>141</c:v>
                </c:pt>
              </c:numCache>
            </c:numRef>
          </c:val>
          <c:extLst>
            <c:ext xmlns:c16="http://schemas.microsoft.com/office/drawing/2014/chart" uri="{C3380CC4-5D6E-409C-BE32-E72D297353CC}">
              <c16:uniqueId val="{00000007-ACD2-4614-80EE-5B87DEB289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3349</c:v>
                </c:pt>
                <c:pt idx="3">
                  <c:v>3267</c:v>
                </c:pt>
                <c:pt idx="6">
                  <c:v>3165</c:v>
                </c:pt>
                <c:pt idx="9">
                  <c:v>2971</c:v>
                </c:pt>
                <c:pt idx="12">
                  <c:v>2808</c:v>
                </c:pt>
              </c:numCache>
            </c:numRef>
          </c:val>
          <c:extLst>
            <c:ext xmlns:c16="http://schemas.microsoft.com/office/drawing/2014/chart" uri="{C3380CC4-5D6E-409C-BE32-E72D297353CC}">
              <c16:uniqueId val="{00000008-ACD2-4614-80EE-5B87DEB289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76</c:v>
                </c:pt>
                <c:pt idx="3">
                  <c:v>55</c:v>
                </c:pt>
                <c:pt idx="6">
                  <c:v>34</c:v>
                </c:pt>
                <c:pt idx="9">
                  <c:v>13</c:v>
                </c:pt>
                <c:pt idx="12">
                  <c:v>0</c:v>
                </c:pt>
              </c:numCache>
            </c:numRef>
          </c:val>
          <c:extLst>
            <c:ext xmlns:c16="http://schemas.microsoft.com/office/drawing/2014/chart" uri="{C3380CC4-5D6E-409C-BE32-E72D297353CC}">
              <c16:uniqueId val="{00000009-ACD2-4614-80EE-5B87DEB289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8320</c:v>
                </c:pt>
                <c:pt idx="3">
                  <c:v>8103</c:v>
                </c:pt>
                <c:pt idx="6">
                  <c:v>8020</c:v>
                </c:pt>
                <c:pt idx="9">
                  <c:v>7897</c:v>
                </c:pt>
                <c:pt idx="12">
                  <c:v>7512</c:v>
                </c:pt>
              </c:numCache>
            </c:numRef>
          </c:val>
          <c:extLst>
            <c:ext xmlns:c16="http://schemas.microsoft.com/office/drawing/2014/chart" uri="{C3380CC4-5D6E-409C-BE32-E72D297353CC}">
              <c16:uniqueId val="{0000000A-ACD2-4614-80EE-5B87DEB28941}"/>
            </c:ext>
          </c:extLst>
        </c:ser>
        <c:dLbls>
          <c:showLegendKey val="0"/>
          <c:showVal val="0"/>
          <c:showCatName val="0"/>
          <c:showSerName val="0"/>
          <c:showPercent val="0"/>
          <c:showBubbleSize val="0"/>
        </c:dLbls>
        <c:gapWidth val="100"/>
        <c:overlap val="100"/>
        <c:axId val="376880624"/>
        <c:axId val="376881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3729</c:v>
                </c:pt>
                <c:pt idx="2">
                  <c:v>#N/A</c:v>
                </c:pt>
                <c:pt idx="3">
                  <c:v>#N/A</c:v>
                </c:pt>
                <c:pt idx="4">
                  <c:v>3358</c:v>
                </c:pt>
                <c:pt idx="5">
                  <c:v>#N/A</c:v>
                </c:pt>
                <c:pt idx="6">
                  <c:v>#N/A</c:v>
                </c:pt>
                <c:pt idx="7">
                  <c:v>2885</c:v>
                </c:pt>
                <c:pt idx="8">
                  <c:v>#N/A</c:v>
                </c:pt>
                <c:pt idx="9">
                  <c:v>#N/A</c:v>
                </c:pt>
                <c:pt idx="10">
                  <c:v>2499</c:v>
                </c:pt>
                <c:pt idx="11">
                  <c:v>#N/A</c:v>
                </c:pt>
                <c:pt idx="12">
                  <c:v>#N/A</c:v>
                </c:pt>
                <c:pt idx="13">
                  <c:v>2221</c:v>
                </c:pt>
                <c:pt idx="14">
                  <c:v>#N/A</c:v>
                </c:pt>
              </c:numCache>
            </c:numRef>
          </c:val>
          <c:smooth val="0"/>
          <c:extLst>
            <c:ext xmlns:c16="http://schemas.microsoft.com/office/drawing/2014/chart" uri="{C3380CC4-5D6E-409C-BE32-E72D297353CC}">
              <c16:uniqueId val="{0000000B-ACD2-4614-80EE-5B87DEB28941}"/>
            </c:ext>
          </c:extLst>
        </c:ser>
        <c:dLbls>
          <c:showLegendKey val="0"/>
          <c:showVal val="0"/>
          <c:showCatName val="0"/>
          <c:showSerName val="0"/>
          <c:showPercent val="0"/>
          <c:showBubbleSize val="0"/>
        </c:dLbls>
        <c:marker val="1"/>
        <c:smooth val="0"/>
        <c:axId val="376880624"/>
        <c:axId val="376881016"/>
      </c:lineChart>
      <c:catAx>
        <c:axId val="37688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6881016"/>
        <c:crosses val="autoZero"/>
        <c:auto val="1"/>
        <c:lblAlgn val="ctr"/>
        <c:lblOffset val="100"/>
        <c:tickLblSkip val="1"/>
        <c:tickMarkSkip val="1"/>
        <c:noMultiLvlLbl val="0"/>
      </c:catAx>
      <c:valAx>
        <c:axId val="376881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88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1411</c:v>
                </c:pt>
                <c:pt idx="1">
                  <c:v>1419</c:v>
                </c:pt>
                <c:pt idx="2">
                  <c:v>1279</c:v>
                </c:pt>
              </c:numCache>
            </c:numRef>
          </c:val>
          <c:extLst>
            <c:ext xmlns:c16="http://schemas.microsoft.com/office/drawing/2014/chart" uri="{C3380CC4-5D6E-409C-BE32-E72D297353CC}">
              <c16:uniqueId val="{00000000-9C72-4163-B09D-B6C4B9663B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541</c:v>
                </c:pt>
                <c:pt idx="1">
                  <c:v>571</c:v>
                </c:pt>
                <c:pt idx="2">
                  <c:v>583</c:v>
                </c:pt>
              </c:numCache>
            </c:numRef>
          </c:val>
          <c:extLst>
            <c:ext xmlns:c16="http://schemas.microsoft.com/office/drawing/2014/chart" uri="{C3380CC4-5D6E-409C-BE32-E72D297353CC}">
              <c16:uniqueId val="{00000001-9C72-4163-B09D-B6C4B9663B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1266</c:v>
                </c:pt>
                <c:pt idx="1">
                  <c:v>1478</c:v>
                </c:pt>
                <c:pt idx="2">
                  <c:v>1613</c:v>
                </c:pt>
              </c:numCache>
            </c:numRef>
          </c:val>
          <c:extLst>
            <c:ext xmlns:c16="http://schemas.microsoft.com/office/drawing/2014/chart" uri="{C3380CC4-5D6E-409C-BE32-E72D297353CC}">
              <c16:uniqueId val="{00000002-9C72-4163-B09D-B6C4B9663B6B}"/>
            </c:ext>
          </c:extLst>
        </c:ser>
        <c:dLbls>
          <c:showLegendKey val="0"/>
          <c:showVal val="0"/>
          <c:showCatName val="0"/>
          <c:showSerName val="0"/>
          <c:showPercent val="0"/>
          <c:showBubbleSize val="0"/>
        </c:dLbls>
        <c:gapWidth val="120"/>
        <c:overlap val="100"/>
        <c:axId val="376884152"/>
        <c:axId val="376884544"/>
      </c:barChart>
      <c:catAx>
        <c:axId val="37688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6884544"/>
        <c:crosses val="autoZero"/>
        <c:auto val="1"/>
        <c:lblAlgn val="ctr"/>
        <c:lblOffset val="100"/>
        <c:tickLblSkip val="1"/>
        <c:tickMarkSkip val="1"/>
        <c:noMultiLvlLbl val="0"/>
      </c:catAx>
      <c:valAx>
        <c:axId val="376884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688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{76A9FA18-5241-4AEF-AD2A-ADC33925EA70}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2B9-4324-97BB-C524859685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{7D8D26BB-DD7B-4A3A-BA0D-70141E896BC0}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B9-4324-97BB-C524859685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{1E3F16E6-4A57-474F-B1EB-9536FD8B168A}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B9-4324-97BB-C524859685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{5C6FFD06-5801-4D85-9211-17868E15ABCB}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B9-4324-97BB-C524859685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{406277EE-92F1-44A0-8638-F28CD9C5567D}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B9-4324-97BB-C524859685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{6F6C419E-07B3-453D-BAED-7BCC92A5C46C}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2B9-4324-97BB-C5248596854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{4EC1E190-6C56-4E00-8FA0-789832B79496}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2B9-4324-97BB-C5248596854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{17DF01AE-5603-4FD5-A840-E4CBEBC7B54A}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2B9-4324-97BB-C5248596854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{6943F9DB-CBA1-49AF-94FD-CACA2F3A8687}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2B9-4324-97BB-C524859685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53.8</c:v>
                </c:pt>
                <c:pt idx="24">
                  <c:v>54.6</c:v>
                </c:pt>
                <c:pt idx="32">
                  <c:v>56.4</c:v>
                </c:pt>
              </c:numCache>
            </c:numRef>
          </c:xVal>
          <c:yVal>
            <c:numRef>
              <c:f>公会計指標分析・財政指標組合せ分析表!$BP$51:$DC$51</c:f>
              <c:numCache>
                <c:formatCode>#,##0.0;"▲ "#,##0.0</c:formatCode>
                <c:ptCount val="40"/>
                <c:pt idx="16">
                  <c:v>91.2</c:v>
                </c:pt>
                <c:pt idx="24">
                  <c:v>81</c:v>
                </c:pt>
                <c:pt idx="32">
                  <c:v>72.3</c:v>
                </c:pt>
              </c:numCache>
            </c:numRef>
          </c:yVal>
          <c:smooth val="0"/>
          <c:extLst>
            <c:ext xmlns:c16="http://schemas.microsoft.com/office/drawing/2014/chart" uri="{C3380CC4-5D6E-409C-BE32-E72D297353CC}">
              <c16:uniqueId val="{00000009-72B9-4324-97BB-C524859685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{B05E6D89-9ED2-45C4-A550-AF26DF28AC54}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2B9-4324-97BB-C524859685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{7E912F63-F908-4BA1-A916-D1206B3C36F0}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B9-4324-97BB-C524859685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{3C40BBF8-C685-4E95-BCE4-D98A9C9F5565}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B9-4324-97BB-C524859685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{54FD09DB-BDDD-40E3-849C-9E42D027637B}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B9-4324-97BB-C524859685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{6E6CCECA-8288-44CF-9FEF-B41A34A1D56E}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B9-4324-97BB-C524859685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{F3F32C6D-B1CB-4559-9631-CFDCAD8E4EA7}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2B9-4324-97BB-C5248596854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{ED0AFDD7-CB48-42A6-B387-41CC6934E40D}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2B9-4324-97BB-C5248596854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{70274FBE-4908-45A8-A775-8AB5D56CD733}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2B9-4324-97BB-C5248596854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{3C056458-977C-47D7-9052-B881ABA7569A}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2B9-4324-97BB-C524859685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72B9-4324-97BB-C52485968546}"/>
            </c:ext>
          </c:extLst>
        </c:ser>
        <c:dLbls>
          <c:showLegendKey val="0"/>
          <c:showVal val="1"/>
          <c:showCatName val="0"/>
          <c:showSerName val="0"/>
          <c:showPercent val="0"/>
          <c:showBubbleSize val="0"/>
        </c:dLbls>
        <c:axId val="46179840"/>
        <c:axId val="46181760"/>
      </c:scatterChart>
      <c:valAx>
        <c:axId val="46179840"/>
        <c:scaling>
          <c:orientation val="minMax"/>
          <c:max val="59.5"/>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{C8023D1C-3949-4ED5-8D26-9B05CCA51050}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978-4DB0-9662-6E62B4BB31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{D8A8D7D6-10CC-49A4-8B78-6888426301E7}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78-4DB0-9662-6E62B4BB31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{EE8DF3D5-A5B1-4658-ABCC-D4F9FDA223FC}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78-4DB0-9662-6E62B4BB31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{E05523F2-C19C-49DE-B56E-DEF1F5620FEC}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78-4DB0-9662-6E62B4BB31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{C6FBEC3D-82CB-4AFA-96FF-7443E405D561}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78-4DB0-9662-6E62B4BB31F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{D6839F0B-7D11-44E1-B081-4932532628FA}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978-4DB0-9662-6E62B4BB31F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{08FA05F1-46E8-4FFE-A6DE-2F99896173BF}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978-4DB0-9662-6E62B4BB31F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{321A36CE-A1F6-4718-9944-EADBBD2645C2}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978-4DB0-9662-6E62B4BB31F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{1461E799-3965-4451-921C-90E067D493DB}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978-4DB0-9662-6E62B4BB31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14.1</c:v>
                </c:pt>
                <c:pt idx="16">
                  <c:v>12.3</c:v>
                </c:pt>
                <c:pt idx="24">
                  <c:v>10.6</c:v>
                </c:pt>
                <c:pt idx="32">
                  <c:v>10.5</c:v>
                </c:pt>
              </c:numCache>
            </c:numRef>
          </c:xVal>
          <c:yVal>
            <c:numRef>
              <c:f>公会計指標分析・財政指標組合せ分析表!$BP$73:$DC$73</c:f>
              <c:numCache>
                <c:formatCode>#,##0.0;"▲ "#,##0.0</c:formatCode>
                <c:ptCount val="40"/>
                <c:pt idx="0">
                  <c:v>113.6</c:v>
                </c:pt>
                <c:pt idx="8">
                  <c:v>101</c:v>
                </c:pt>
                <c:pt idx="16">
                  <c:v>91.2</c:v>
                </c:pt>
                <c:pt idx="24">
                  <c:v>81</c:v>
                </c:pt>
                <c:pt idx="32">
                  <c:v>72.3</c:v>
                </c:pt>
              </c:numCache>
            </c:numRef>
          </c:yVal>
          <c:smooth val="0"/>
          <c:extLst>
            <c:ext xmlns:c16="http://schemas.microsoft.com/office/drawing/2014/chart" uri="{C3380CC4-5D6E-409C-BE32-E72D297353CC}">
              <c16:uniqueId val="{00000009-6978-4DB0-9662-6E62B4BB31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{7D58539A-C442-4618-9BEF-E6A142E17E52}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978-4DB0-9662-6E62B4BB31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{C54560FF-27D2-49BA-8204-01FDF13000B6}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78-4DB0-9662-6E62B4BB31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{A5AADAC3-876B-479D-AA14-7C6E369DCE8B}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78-4DB0-9662-6E62B4BB31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{C3A427DB-F323-413A-9E0D-C669B0C4D737}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78-4DB0-9662-6E62B4BB31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{B37A5D28-F103-4AD0-99C0-4AAF66745503}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78-4DB0-9662-6E62B4BB31F2}"/>
                </c:ext>
              </c:extLst>
            </c:dLbl>
            <c:dLbl>
              <c:idx val="8"/>
              <c:layout>
                <c:manualLayout>
                  <c:x val="-2.4040637434639172E-2"/>
                  <c:y val="-9.316295490055195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{6C4A8D60-188C-4FB4-AC48-63A66254EE6D}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978-4DB0-9662-6E62B4BB31F2}"/>
                </c:ext>
              </c:extLst>
            </c:dLbl>
            <c:dLbl>
              <c:idx val="16"/>
              <c:layout>
                <c:manualLayout>
                  <c:x val="-3.9355345803582097E-2"/>
                  <c:y val="-8.983705811397582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{6574B53E-ED3A-4CB7-A808-A343C90686B2}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978-4DB0-9662-6E62B4BB31F2}"/>
                </c:ext>
              </c:extLst>
            </c:dLbl>
            <c:dLbl>
              <c:idx val="24"/>
              <c:layout>
                <c:manualLayout>
                  <c:x val="-3.1697991619110633E-2"/>
                  <c:y val="-1.441290438363539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{4AA2B301-E61A-4CAF-82E2-6FD5169F0612}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978-4DB0-9662-6E62B4BB31F2}"/>
                </c:ext>
              </c:extLst>
            </c:dLbl>
            <c:dLbl>
              <c:idx val="32"/>
              <c:layout>
                <c:manualLayout>
                  <c:x val="-3.1697991619110633E-2"/>
                  <c:y val="-5.225435592815150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{F332CB3D-5AA9-4C7E-8EA8-D42B2BE72333}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978-4DB0-9662-6E62B4BB31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978-4DB0-9662-6E62B4BB31F2}"/>
            </c:ext>
          </c:extLst>
        </c:ser>
        <c:dLbls>
          <c:showLegendKey val="0"/>
          <c:showVal val="1"/>
          <c:showCatName val="0"/>
          <c:showSerName val="0"/>
          <c:showPercent val="0"/>
          <c:showBubbleSize val="0"/>
        </c:dLbls>
        <c:axId val="84219776"/>
        <c:axId val="84234240"/>
      </c:scatterChart>
      <c:valAx>
        <c:axId val="84219776"/>
        <c:scaling>
          <c:orientation val="minMax"/>
          <c:max val="15.4"/>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a:t>
          </a:r>
          <a:r>
            <a:rPr kumimoji="1" lang="en-US" altLang="ja-JP" sz="1100">
              <a:latin typeface="ＭＳ ゴシック" pitchFamily="49" charset="-128"/>
              <a:ea typeface="ＭＳ ゴシック" pitchFamily="49" charset="-128"/>
            </a:rPr>
            <a:t>10.5%</a:t>
          </a:r>
          <a:r>
            <a:rPr kumimoji="1" lang="ja-JP" altLang="en-US" sz="1100">
              <a:latin typeface="ＭＳ ゴシック" pitchFamily="49" charset="-128"/>
              <a:ea typeface="ＭＳ ゴシック" pitchFamily="49" charset="-128"/>
            </a:rPr>
            <a:t>（単年度</a:t>
          </a:r>
          <a:r>
            <a:rPr kumimoji="1" lang="en-US" altLang="ja-JP" sz="1100">
              <a:latin typeface="ＭＳ ゴシック" pitchFamily="49" charset="-128"/>
              <a:ea typeface="ＭＳ ゴシック" pitchFamily="49" charset="-128"/>
            </a:rPr>
            <a:t>10.4%</a:t>
          </a:r>
          <a:r>
            <a:rPr kumimoji="1" lang="ja-JP" altLang="en-US" sz="1100">
              <a:latin typeface="ＭＳ ゴシック" pitchFamily="49" charset="-128"/>
              <a:ea typeface="ＭＳ ゴシック" pitchFamily="49" charset="-128"/>
            </a:rPr>
            <a:t>）となり、前年度比▲</a:t>
          </a:r>
          <a:r>
            <a:rPr kumimoji="1" lang="en-US" altLang="ja-JP" sz="1100">
              <a:latin typeface="ＭＳ ゴシック" pitchFamily="49" charset="-128"/>
              <a:ea typeface="ＭＳ ゴシック" pitchFamily="49" charset="-128"/>
            </a:rPr>
            <a:t>0.1%</a:t>
          </a:r>
          <a:r>
            <a:rPr kumimoji="1" lang="ja-JP" altLang="en-US" sz="1100">
              <a:latin typeface="ＭＳ ゴシック" pitchFamily="49" charset="-128"/>
              <a:ea typeface="ＭＳ ゴシック" pitchFamily="49" charset="-128"/>
            </a:rPr>
            <a:t>（同▲</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）と改善されているものの、依然として高水準である。要因は算定の分母となる標準財政規模は約</a:t>
          </a:r>
          <a:r>
            <a:rPr kumimoji="1" lang="en-US" altLang="ja-JP" sz="1100">
              <a:latin typeface="ＭＳ ゴシック" pitchFamily="49" charset="-128"/>
              <a:ea typeface="ＭＳ ゴシック" pitchFamily="49" charset="-128"/>
            </a:rPr>
            <a:t>20,000</a:t>
          </a:r>
          <a:r>
            <a:rPr kumimoji="1" lang="ja-JP" altLang="en-US" sz="1100">
              <a:latin typeface="ＭＳ ゴシック" pitchFamily="49" charset="-128"/>
              <a:ea typeface="ＭＳ ゴシック" pitchFamily="49" charset="-128"/>
            </a:rPr>
            <a:t>千円の減となっているが、分子となる元利償還金等全ての項目であわせて約</a:t>
          </a:r>
          <a:r>
            <a:rPr kumimoji="1" lang="en-US" altLang="ja-JP" sz="1100">
              <a:latin typeface="ＭＳ ゴシック" pitchFamily="49" charset="-128"/>
              <a:ea typeface="ＭＳ ゴシック" pitchFamily="49" charset="-128"/>
            </a:rPr>
            <a:t>30,000</a:t>
          </a:r>
          <a:r>
            <a:rPr kumimoji="1" lang="ja-JP" altLang="en-US" sz="1100">
              <a:latin typeface="ＭＳ ゴシック" pitchFamily="49" charset="-128"/>
              <a:ea typeface="ＭＳ ゴシック" pitchFamily="49" charset="-128"/>
            </a:rPr>
            <a:t>千円減少しているというところが、微減という状況となっている。</a:t>
          </a:r>
        </a:p>
        <a:p>
          <a:r>
            <a:rPr kumimoji="1" lang="ja-JP" altLang="en-US" sz="1100">
              <a:latin typeface="ＭＳ ゴシック" pitchFamily="49" charset="-128"/>
              <a:ea typeface="ＭＳ ゴシック" pitchFamily="49" charset="-128"/>
            </a:rPr>
            <a:t>　しかし、今後の推移として近年新発債が増加しており、三厩健康増進センター建設や、防災無線デジタル化、今後の消防分署の建設など大規模な事業が組まれている影響で、地方債現在高が増加に転じる見込みである。また算定となる分母も大きく減少傾向にあることから、今後の実質公債費比率の状況は微増または横ばい傾向で推移すると見込まれている。</a:t>
          </a:r>
        </a:p>
        <a:p>
          <a:r>
            <a:rPr kumimoji="1" lang="ja-JP" altLang="en-US" sz="1100">
              <a:latin typeface="ＭＳ ゴシック" pitchFamily="49" charset="-128"/>
              <a:ea typeface="ＭＳ ゴシック" pitchFamily="49" charset="-128"/>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年度決算における将来負担比率は</a:t>
          </a:r>
          <a:r>
            <a:rPr kumimoji="1" lang="en-US" altLang="ja-JP" sz="1400">
              <a:latin typeface="ＭＳ ゴシック" pitchFamily="49" charset="-128"/>
              <a:ea typeface="ＭＳ ゴシック" pitchFamily="49" charset="-128"/>
            </a:rPr>
            <a:t>72.3%</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と比率が改善されており、早期健全化基準を下回っている。比率改善の要因は、将来負担額が軒並みどの項目も減少しており、合計</a:t>
          </a:r>
          <a:r>
            <a:rPr kumimoji="1" lang="en-US" altLang="ja-JP" sz="1400">
              <a:latin typeface="ＭＳ ゴシック" pitchFamily="49" charset="-128"/>
              <a:ea typeface="ＭＳ ゴシック" pitchFamily="49" charset="-128"/>
            </a:rPr>
            <a:t>662,301</a:t>
          </a:r>
          <a:r>
            <a:rPr kumimoji="1" lang="ja-JP" altLang="en-US" sz="1400">
              <a:latin typeface="ＭＳ ゴシック" pitchFamily="49" charset="-128"/>
              <a:ea typeface="ＭＳ ゴシック" pitchFamily="49" charset="-128"/>
            </a:rPr>
            <a:t>千円減少となっている。特に地方債の現在高が約</a:t>
          </a:r>
          <a:r>
            <a:rPr kumimoji="1" lang="en-US" altLang="ja-JP" sz="1400">
              <a:latin typeface="ＭＳ ゴシック" pitchFamily="49" charset="-128"/>
              <a:ea typeface="ＭＳ ゴシック" pitchFamily="49" charset="-128"/>
            </a:rPr>
            <a:t>384,798</a:t>
          </a:r>
          <a:r>
            <a:rPr kumimoji="1" lang="ja-JP" altLang="en-US" sz="1400">
              <a:latin typeface="ＭＳ ゴシック" pitchFamily="49" charset="-128"/>
              <a:ea typeface="ＭＳ ゴシック" pitchFamily="49" charset="-128"/>
            </a:rPr>
            <a:t>千円減少したことが大きく影響している。しかし、充当可能財源等である充当可能基金も</a:t>
          </a:r>
          <a:r>
            <a:rPr kumimoji="1" lang="en-US" altLang="ja-JP" sz="1400">
              <a:latin typeface="ＭＳ ゴシック" pitchFamily="49" charset="-128"/>
              <a:ea typeface="ＭＳ ゴシック" pitchFamily="49" charset="-128"/>
            </a:rPr>
            <a:t>53,640</a:t>
          </a:r>
          <a:r>
            <a:rPr kumimoji="1" lang="ja-JP" altLang="en-US" sz="1400">
              <a:latin typeface="ＭＳ ゴシック" pitchFamily="49" charset="-128"/>
              <a:ea typeface="ＭＳ ゴシック" pitchFamily="49" charset="-128"/>
            </a:rPr>
            <a:t>千円減少している。</a:t>
          </a:r>
        </a:p>
        <a:p>
          <a:r>
            <a:rPr kumimoji="1" lang="ja-JP" altLang="en-US" sz="1400">
              <a:latin typeface="ＭＳ ゴシック" pitchFamily="49" charset="-128"/>
              <a:ea typeface="ＭＳ ゴシック" pitchFamily="49" charset="-128"/>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青森県外ヶ浜町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財政調整基金において、公共施設維持管理費及び除排雪経費等への対応のため、当初及び６月補正で取り崩した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億円のうち</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か積み戻すことができなかったが、合併振興基金で原資造成のために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億円積み立てし、また、各基金において債券運用による利息収入</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及び売却収入により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普通交付税の合併算定替特例措置及び合併特例債を活用した合併振興基金の原資造成が終了する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までは現状を維持するものの、中長期</a:t>
          </a:r>
          <a:b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）には減少傾向にある。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・合併振興基金：合併に伴う地域住民の連携強化、地域振興に関する施策の推進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・ふるさと応援基金：保健・福祉推進、次世代育成、農・漁業等の振興、発展</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・地域振興基金：地域活性化、まちづくりに関する施策の推進</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・合併振興基金：原資造成（財源：合併特例債）のため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9,975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債券運用による利息収入及び売却収入</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・ふるさと応援基金：三厩龍浜地区火災復興支援補助金等に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1,295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万円充当した一方で、ふるさと納税により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3,574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・地域振興基金：友好町交流事業等に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万円充当した一方で、立木売払収入等により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・合併振興基金：現段階で具体的な事業に充当する予定はないが、今後の公共施設整備事業等のため、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まで合併特例債を財源として積立予定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・ふるさと応援基金：福祉、教育、産業等振興のための事業等に充当予定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・地域振興基金：町の地域発展のための事業等に充当予定</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・債券運用による利息収入を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・公共施設維持管理費及び除排雪経費等の増加に伴う減少</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普通交付税の合併算定替終了（</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億円程度を維持するものの、中長期的（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年度目途）には減少していく見込み。</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・債券運用による利息収入を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決算において生じた剰余金の一部を積立予定</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年度の有形固定資産減価償却率は類似団体平均を下回っている。庁舎、福祉施設、一般廃棄物処理施設等で減価償却率が低い一方で、公民館、体育館、消防施設等で減価償却率が高くなっている。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年度中に策定する個別施設計画に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おいて具体的な数値目標を設定し、それに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公共施設の集約化・複合化・除却を実施していくこととする。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67"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99949</xdr:rowOff>
    </xdr:from>
    <xdr:to>
      <xdr:col>23</xdr:col>
      <xdr:colOff>136525</xdr:colOff>
      <xdr:row>30</xdr:row>
      <xdr:rowOff>30099</xdr:rowOff>
    </xdr:to>
    <xdr:sp macro="" textlink="">
      <xdr:nvSpPr>
        <xdr:cNvPr id="77" name="楕円 76"/>
        <xdr:cNvSpPr/>
      </xdr:nvSpPr>
      <xdr:spPr>
        <a:xfrm>
          <a:off x="47117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78376</xdr:rowOff>
    </xdr:from>
    <xdr:ext cx="405111" cy="259045"/>
    <xdr:sp macro="" textlink="">
      <xdr:nvSpPr>
        <xdr:cNvPr id="78" name="有形固定資産減価償却率該当値テキスト"/>
        <xdr:cNvSpPr txBox="1"/>
      </xdr:nvSpPr>
      <xdr:spPr>
        <a:xfrm>
          <a:off x="4813300"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138811</xdr:rowOff>
    </xdr:from>
    <xdr:to>
      <xdr:col>19</xdr:col>
      <xdr:colOff>187325</xdr:colOff>
      <xdr:row>30</xdr:row>
      <xdr:rowOff>68961</xdr:rowOff>
    </xdr:to>
    <xdr:sp macro="" textlink="">
      <xdr:nvSpPr>
        <xdr:cNvPr id="79" name="楕円 78"/>
        <xdr:cNvSpPr/>
      </xdr:nvSpPr>
      <xdr:spPr>
        <a:xfrm>
          <a:off x="4000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150749</xdr:rowOff>
    </xdr:from>
    <xdr:to>
      <xdr:col>23</xdr:col>
      <xdr:colOff>85725</xdr:colOff>
      <xdr:row>30</xdr:row>
      <xdr:rowOff>18161</xdr:rowOff>
    </xdr:to>
    <xdr:cxnSp macro="">
      <xdr:nvCxnSpPr>
        <xdr:cNvPr id="80" name="直線コネクタ 79"/>
        <xdr:cNvCxnSpPr/>
      </xdr:nvCxnSpPr>
      <xdr:spPr>
        <a:xfrm flipV="1">
          <a:off x="4051300" y="589432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156083</xdr:rowOff>
    </xdr:from>
    <xdr:to>
      <xdr:col>15</xdr:col>
      <xdr:colOff>187325</xdr:colOff>
      <xdr:row>30</xdr:row>
      <xdr:rowOff>86233</xdr:rowOff>
    </xdr:to>
    <xdr:sp macro="" textlink="">
      <xdr:nvSpPr>
        <xdr:cNvPr id="81" name="楕円 80"/>
        <xdr:cNvSpPr/>
      </xdr:nvSpPr>
      <xdr:spPr>
        <a:xfrm>
          <a:off x="3238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18161</xdr:rowOff>
    </xdr:from>
    <xdr:to>
      <xdr:col>19</xdr:col>
      <xdr:colOff>136525</xdr:colOff>
      <xdr:row>30</xdr:row>
      <xdr:rowOff>35433</xdr:rowOff>
    </xdr:to>
    <xdr:cxnSp macro="">
      <xdr:nvCxnSpPr>
        <xdr:cNvPr id="82" name="直線コネクタ 81"/>
        <xdr:cNvCxnSpPr/>
      </xdr:nvCxnSpPr>
      <xdr:spPr>
        <a:xfrm flipV="1">
          <a:off x="3289300" y="5933186"/>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3"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4"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5"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60088</xdr:rowOff>
    </xdr:from>
    <xdr:ext cx="405111" cy="259045"/>
    <xdr:sp macro="" textlink="">
      <xdr:nvSpPr>
        <xdr:cNvPr id="86" name="n_1mainValue有形固定資産減価償却率"/>
        <xdr:cNvSpPr txBox="1"/>
      </xdr:nvSpPr>
      <xdr:spPr>
        <a:xfrm>
          <a:off x="38360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77360</xdr:rowOff>
    </xdr:from>
    <xdr:ext cx="405111" cy="259045"/>
    <xdr:sp macro="" textlink="">
      <xdr:nvSpPr>
        <xdr:cNvPr id="87" name="n_2mainValue有形固定資産減価償却率"/>
        <xdr:cNvSpPr txBox="1"/>
      </xdr:nvSpPr>
      <xdr:spPr>
        <a:xfrm>
          <a:off x="3086744"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上回っている。主な要因としては、合併以降、発行した起債により地方債残高が高い傾向にあること、また、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合併後においても合併前の施設を引き続き保有していることにより、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施設の維持管理に係る物件費の割合が高いことが考えられる。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今後は、地方債の新規発行の抑制、経常経費の節減、また、基金残高の確保に取り組んでいくこととする。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3"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167694</xdr:rowOff>
    </xdr:from>
    <xdr:to>
      <xdr:col>76</xdr:col>
      <xdr:colOff>73025</xdr:colOff>
      <xdr:row>27</xdr:row>
      <xdr:rowOff>97844</xdr:rowOff>
    </xdr:to>
    <xdr:sp macro="" textlink="">
      <xdr:nvSpPr>
        <xdr:cNvPr id="131" name="楕円 130"/>
        <xdr:cNvSpPr/>
      </xdr:nvSpPr>
      <xdr:spPr>
        <a:xfrm>
          <a:off x="14744700" y="53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19121</xdr:rowOff>
    </xdr:from>
    <xdr:ext cx="469744" cy="259045"/>
    <xdr:sp macro="" textlink="">
      <xdr:nvSpPr>
        <xdr:cNvPr id="132" name="債務償還比率該当値テキスト"/>
        <xdr:cNvSpPr txBox="1"/>
      </xdr:nvSpPr>
      <xdr:spPr>
        <a:xfrm>
          <a:off x="14846300" y="524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72272</xdr:rowOff>
    </xdr:from>
    <xdr:to>
      <xdr:col>72</xdr:col>
      <xdr:colOff>123825</xdr:colOff>
      <xdr:row>28</xdr:row>
      <xdr:rowOff>2422</xdr:rowOff>
    </xdr:to>
    <xdr:sp macro="" textlink="">
      <xdr:nvSpPr>
        <xdr:cNvPr id="133" name="楕円 132"/>
        <xdr:cNvSpPr/>
      </xdr:nvSpPr>
      <xdr:spPr>
        <a:xfrm>
          <a:off x="14033500" y="54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47044</xdr:rowOff>
    </xdr:from>
    <xdr:to>
      <xdr:col>76</xdr:col>
      <xdr:colOff>22225</xdr:colOff>
      <xdr:row>27</xdr:row>
      <xdr:rowOff>123072</xdr:rowOff>
    </xdr:to>
    <xdr:cxnSp macro="">
      <xdr:nvCxnSpPr>
        <xdr:cNvPr id="134" name="直線コネクタ 133"/>
        <xdr:cNvCxnSpPr/>
      </xdr:nvCxnSpPr>
      <xdr:spPr>
        <a:xfrm flipV="1">
          <a:off x="14084300" y="5447719"/>
          <a:ext cx="711200" cy="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5"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18949</xdr:rowOff>
    </xdr:from>
    <xdr:ext cx="469744" cy="259045"/>
    <xdr:sp macro="" textlink="">
      <xdr:nvSpPr>
        <xdr:cNvPr id="136" name="n_1mainValue債務償還比率"/>
        <xdr:cNvSpPr txBox="1"/>
      </xdr:nvSpPr>
      <xdr:spPr>
        <a:xfrm>
          <a:off x="13836727" y="524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107315</xdr:rowOff>
    </xdr:from>
    <xdr:to>
      <xdr:col>24</xdr:col>
      <xdr:colOff>114300</xdr:colOff>
      <xdr:row>40</xdr:row>
      <xdr:rowOff>37465</xdr:rowOff>
    </xdr:to>
    <xdr:sp macro="" textlink="">
      <xdr:nvSpPr>
        <xdr:cNvPr id="71" name="楕円 70"/>
        <xdr:cNvSpPr/>
      </xdr:nvSpPr>
      <xdr:spPr>
        <a:xfrm>
          <a:off x="4584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85742</xdr:rowOff>
    </xdr:from>
    <xdr:ext cx="405111" cy="259045"/>
    <xdr:sp macro="" textlink="">
      <xdr:nvSpPr>
        <xdr:cNvPr id="72" name="【道路】&#10;有形固定資産減価償却率該当値テキスト"/>
        <xdr:cNvSpPr txBox="1"/>
      </xdr:nvSpPr>
      <xdr:spPr>
        <a:xfrm>
          <a:off x="4673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168275</xdr:rowOff>
    </xdr:from>
    <xdr:to>
      <xdr:col>20</xdr:col>
      <xdr:colOff>38100</xdr:colOff>
      <xdr:row>40</xdr:row>
      <xdr:rowOff>98425</xdr:rowOff>
    </xdr:to>
    <xdr:sp macro="" textlink="">
      <xdr:nvSpPr>
        <xdr:cNvPr id="73" name="楕円 72"/>
        <xdr:cNvSpPr/>
      </xdr:nvSpPr>
      <xdr:spPr>
        <a:xfrm>
          <a:off x="3746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158115</xdr:rowOff>
    </xdr:from>
    <xdr:to>
      <xdr:col>24</xdr:col>
      <xdr:colOff>63500</xdr:colOff>
      <xdr:row>40</xdr:row>
      <xdr:rowOff>47625</xdr:rowOff>
    </xdr:to>
    <xdr:cxnSp macro="">
      <xdr:nvCxnSpPr>
        <xdr:cNvPr id="74" name="直線コネクタ 73"/>
        <xdr:cNvCxnSpPr/>
      </xdr:nvCxnSpPr>
      <xdr:spPr>
        <a:xfrm flipV="1">
          <a:off x="3797300" y="684466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17780</xdr:rowOff>
    </xdr:from>
    <xdr:to>
      <xdr:col>15</xdr:col>
      <xdr:colOff>101600</xdr:colOff>
      <xdr:row>40</xdr:row>
      <xdr:rowOff>119380</xdr:rowOff>
    </xdr:to>
    <xdr:sp macro="" textlink="">
      <xdr:nvSpPr>
        <xdr:cNvPr id="75" name="楕円 74"/>
        <xdr:cNvSpPr/>
      </xdr:nvSpPr>
      <xdr:spPr>
        <a:xfrm>
          <a:off x="2857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47625</xdr:rowOff>
    </xdr:from>
    <xdr:to>
      <xdr:col>19</xdr:col>
      <xdr:colOff>177800</xdr:colOff>
      <xdr:row>40</xdr:row>
      <xdr:rowOff>68580</xdr:rowOff>
    </xdr:to>
    <xdr:cxnSp macro="">
      <xdr:nvCxnSpPr>
        <xdr:cNvPr id="76" name="直線コネクタ 75"/>
        <xdr:cNvCxnSpPr/>
      </xdr:nvCxnSpPr>
      <xdr:spPr>
        <a:xfrm flipV="1">
          <a:off x="2908300" y="69056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7"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8"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89552</xdr:rowOff>
    </xdr:from>
    <xdr:ext cx="405111" cy="259045"/>
    <xdr:sp macro="" textlink="">
      <xdr:nvSpPr>
        <xdr:cNvPr id="80" name="n_1mainValue【道路】&#10;有形固定資産減価償却率"/>
        <xdr:cNvSpPr txBox="1"/>
      </xdr:nvSpPr>
      <xdr:spPr>
        <a:xfrm>
          <a:off x="35820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110507</xdr:rowOff>
    </xdr:from>
    <xdr:ext cx="405111" cy="259045"/>
    <xdr:sp macro="" textlink="">
      <xdr:nvSpPr>
        <xdr:cNvPr id="81" name="n_2mainValue【道路】&#10;有形固定資産減価償却率"/>
        <xdr:cNvSpPr txBox="1"/>
      </xdr:nvSpPr>
      <xdr:spPr>
        <a:xfrm>
          <a:off x="2705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84623</xdr:rowOff>
    </xdr:from>
    <xdr:to>
      <xdr:col>55</xdr:col>
      <xdr:colOff>50800</xdr:colOff>
      <xdr:row>42</xdr:row>
      <xdr:rowOff>14773</xdr:rowOff>
    </xdr:to>
    <xdr:sp macro="" textlink="">
      <xdr:nvSpPr>
        <xdr:cNvPr id="120" name="楕円 119"/>
        <xdr:cNvSpPr/>
      </xdr:nvSpPr>
      <xdr:spPr>
        <a:xfrm>
          <a:off x="10426700" y="71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171000</xdr:rowOff>
    </xdr:from>
    <xdr:ext cx="534377" cy="259045"/>
    <xdr:sp macro="" textlink="">
      <xdr:nvSpPr>
        <xdr:cNvPr id="121" name="【道路】&#10;一人当たり延長該当値テキスト"/>
        <xdr:cNvSpPr txBox="1"/>
      </xdr:nvSpPr>
      <xdr:spPr>
        <a:xfrm>
          <a:off x="10515600" y="70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87476</xdr:rowOff>
    </xdr:from>
    <xdr:to>
      <xdr:col>50</xdr:col>
      <xdr:colOff>165100</xdr:colOff>
      <xdr:row>42</xdr:row>
      <xdr:rowOff>17626</xdr:rowOff>
    </xdr:to>
    <xdr:sp macro="" textlink="">
      <xdr:nvSpPr>
        <xdr:cNvPr id="122" name="楕円 121"/>
        <xdr:cNvSpPr/>
      </xdr:nvSpPr>
      <xdr:spPr>
        <a:xfrm>
          <a:off x="9588500" y="711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135423</xdr:rowOff>
    </xdr:from>
    <xdr:to>
      <xdr:col>55</xdr:col>
      <xdr:colOff>0</xdr:colOff>
      <xdr:row>41</xdr:row>
      <xdr:rowOff>138276</xdr:rowOff>
    </xdr:to>
    <xdr:cxnSp macro="">
      <xdr:nvCxnSpPr>
        <xdr:cNvPr id="123" name="直線コネクタ 122"/>
        <xdr:cNvCxnSpPr/>
      </xdr:nvCxnSpPr>
      <xdr:spPr>
        <a:xfrm flipV="1">
          <a:off x="9639300" y="7164873"/>
          <a:ext cx="8382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89111</xdr:rowOff>
    </xdr:from>
    <xdr:to>
      <xdr:col>46</xdr:col>
      <xdr:colOff>38100</xdr:colOff>
      <xdr:row>42</xdr:row>
      <xdr:rowOff>19261</xdr:rowOff>
    </xdr:to>
    <xdr:sp macro="" textlink="">
      <xdr:nvSpPr>
        <xdr:cNvPr id="124" name="楕円 123"/>
        <xdr:cNvSpPr/>
      </xdr:nvSpPr>
      <xdr:spPr>
        <a:xfrm>
          <a:off x="8699500" y="71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138276</xdr:rowOff>
    </xdr:from>
    <xdr:to>
      <xdr:col>50</xdr:col>
      <xdr:colOff>114300</xdr:colOff>
      <xdr:row>41</xdr:row>
      <xdr:rowOff>139911</xdr:rowOff>
    </xdr:to>
    <xdr:cxnSp macro="">
      <xdr:nvCxnSpPr>
        <xdr:cNvPr id="125" name="直線コネクタ 124"/>
        <xdr:cNvCxnSpPr/>
      </xdr:nvCxnSpPr>
      <xdr:spPr>
        <a:xfrm flipV="1">
          <a:off x="8750300" y="7167726"/>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8753</xdr:rowOff>
    </xdr:from>
    <xdr:ext cx="534377" cy="259045"/>
    <xdr:sp macro="" textlink="">
      <xdr:nvSpPr>
        <xdr:cNvPr id="129" name="n_1mainValue【道路】&#10;一人当たり延長"/>
        <xdr:cNvSpPr txBox="1"/>
      </xdr:nvSpPr>
      <xdr:spPr>
        <a:xfrm>
          <a:off x="9359411" y="720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10388</xdr:rowOff>
    </xdr:from>
    <xdr:ext cx="534377" cy="259045"/>
    <xdr:sp macro="" textlink="">
      <xdr:nvSpPr>
        <xdr:cNvPr id="130" name="n_2mainValue【道路】&#10;一人当たり延長"/>
        <xdr:cNvSpPr txBox="1"/>
      </xdr:nvSpPr>
      <xdr:spPr>
        <a:xfrm>
          <a:off x="8483111" y="72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1"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60234</xdr:rowOff>
    </xdr:from>
    <xdr:to>
      <xdr:col>24</xdr:col>
      <xdr:colOff>114300</xdr:colOff>
      <xdr:row>60</xdr:row>
      <xdr:rowOff>161834</xdr:rowOff>
    </xdr:to>
    <xdr:sp macro="" textlink="">
      <xdr:nvSpPr>
        <xdr:cNvPr id="171" name="楕円 170"/>
        <xdr:cNvSpPr/>
      </xdr:nvSpPr>
      <xdr:spPr>
        <a:xfrm>
          <a:off x="4584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38661</xdr:rowOff>
    </xdr:from>
    <xdr:ext cx="405111" cy="259045"/>
    <xdr:sp macro="" textlink="">
      <xdr:nvSpPr>
        <xdr:cNvPr id="172" name="【橋りょう・トンネル】&#10;有形固定資産減価償却率該当値テキスト"/>
        <xdr:cNvSpPr txBox="1"/>
      </xdr:nvSpPr>
      <xdr:spPr>
        <a:xfrm>
          <a:off x="4673600"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92891</xdr:rowOff>
    </xdr:from>
    <xdr:to>
      <xdr:col>20</xdr:col>
      <xdr:colOff>38100</xdr:colOff>
      <xdr:row>61</xdr:row>
      <xdr:rowOff>23041</xdr:rowOff>
    </xdr:to>
    <xdr:sp macro="" textlink="">
      <xdr:nvSpPr>
        <xdr:cNvPr id="173" name="楕円 172"/>
        <xdr:cNvSpPr/>
      </xdr:nvSpPr>
      <xdr:spPr>
        <a:xfrm>
          <a:off x="3746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111034</xdr:rowOff>
    </xdr:from>
    <xdr:to>
      <xdr:col>24</xdr:col>
      <xdr:colOff>63500</xdr:colOff>
      <xdr:row>60</xdr:row>
      <xdr:rowOff>143691</xdr:rowOff>
    </xdr:to>
    <xdr:cxnSp macro="">
      <xdr:nvCxnSpPr>
        <xdr:cNvPr id="174" name="直線コネクタ 173"/>
        <xdr:cNvCxnSpPr/>
      </xdr:nvCxnSpPr>
      <xdr:spPr>
        <a:xfrm flipV="1">
          <a:off x="3797300" y="103980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125549</xdr:rowOff>
    </xdr:from>
    <xdr:to>
      <xdr:col>15</xdr:col>
      <xdr:colOff>101600</xdr:colOff>
      <xdr:row>61</xdr:row>
      <xdr:rowOff>55699</xdr:rowOff>
    </xdr:to>
    <xdr:sp macro="" textlink="">
      <xdr:nvSpPr>
        <xdr:cNvPr id="175" name="楕円 174"/>
        <xdr:cNvSpPr/>
      </xdr:nvSpPr>
      <xdr:spPr>
        <a:xfrm>
          <a:off x="2857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143691</xdr:rowOff>
    </xdr:from>
    <xdr:to>
      <xdr:col>19</xdr:col>
      <xdr:colOff>177800</xdr:colOff>
      <xdr:row>61</xdr:row>
      <xdr:rowOff>4899</xdr:rowOff>
    </xdr:to>
    <xdr:cxnSp macro="">
      <xdr:nvCxnSpPr>
        <xdr:cNvPr id="176" name="直線コネクタ 175"/>
        <xdr:cNvCxnSpPr/>
      </xdr:nvCxnSpPr>
      <xdr:spPr>
        <a:xfrm flipV="1">
          <a:off x="2908300" y="104306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78"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14168</xdr:rowOff>
    </xdr:from>
    <xdr:ext cx="405111" cy="259045"/>
    <xdr:sp macro="" textlink="">
      <xdr:nvSpPr>
        <xdr:cNvPr id="180" name="n_1main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46826</xdr:rowOff>
    </xdr:from>
    <xdr:ext cx="405111" cy="259045"/>
    <xdr:sp macro="" textlink="">
      <xdr:nvSpPr>
        <xdr:cNvPr id="181" name="n_2mainValue【橋りょう・トンネル】&#10;有形固定資産減価償却率"/>
        <xdr:cNvSpPr txBox="1"/>
      </xdr:nvSpPr>
      <xdr:spPr>
        <a:xfrm>
          <a:off x="2705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92564</xdr:rowOff>
    </xdr:from>
    <xdr:to>
      <xdr:col>55</xdr:col>
      <xdr:colOff>50800</xdr:colOff>
      <xdr:row>64</xdr:row>
      <xdr:rowOff>22714</xdr:rowOff>
    </xdr:to>
    <xdr:sp macro="" textlink="">
      <xdr:nvSpPr>
        <xdr:cNvPr id="218" name="楕円 217"/>
        <xdr:cNvSpPr/>
      </xdr:nvSpPr>
      <xdr:spPr>
        <a:xfrm>
          <a:off x="10426700" y="108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7491</xdr:rowOff>
    </xdr:from>
    <xdr:ext cx="534377" cy="259045"/>
    <xdr:sp macro="" textlink="">
      <xdr:nvSpPr>
        <xdr:cNvPr id="219" name="【橋りょう・トンネル】&#10;一人当たり有形固定資産（償却資産）額該当値テキスト"/>
        <xdr:cNvSpPr txBox="1"/>
      </xdr:nvSpPr>
      <xdr:spPr>
        <a:xfrm>
          <a:off x="10515600" y="1080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93559</xdr:rowOff>
    </xdr:from>
    <xdr:to>
      <xdr:col>50</xdr:col>
      <xdr:colOff>165100</xdr:colOff>
      <xdr:row>64</xdr:row>
      <xdr:rowOff>23709</xdr:rowOff>
    </xdr:to>
    <xdr:sp macro="" textlink="">
      <xdr:nvSpPr>
        <xdr:cNvPr id="220" name="楕円 219"/>
        <xdr:cNvSpPr/>
      </xdr:nvSpPr>
      <xdr:spPr>
        <a:xfrm>
          <a:off x="9588500" y="1089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143364</xdr:rowOff>
    </xdr:from>
    <xdr:to>
      <xdr:col>55</xdr:col>
      <xdr:colOff>0</xdr:colOff>
      <xdr:row>63</xdr:row>
      <xdr:rowOff>144359</xdr:rowOff>
    </xdr:to>
    <xdr:cxnSp macro="">
      <xdr:nvCxnSpPr>
        <xdr:cNvPr id="221" name="直線コネクタ 220"/>
        <xdr:cNvCxnSpPr/>
      </xdr:nvCxnSpPr>
      <xdr:spPr>
        <a:xfrm flipV="1">
          <a:off x="9639300" y="10944714"/>
          <a:ext cx="8382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94214</xdr:rowOff>
    </xdr:from>
    <xdr:to>
      <xdr:col>46</xdr:col>
      <xdr:colOff>38100</xdr:colOff>
      <xdr:row>64</xdr:row>
      <xdr:rowOff>24364</xdr:rowOff>
    </xdr:to>
    <xdr:sp macro="" textlink="">
      <xdr:nvSpPr>
        <xdr:cNvPr id="222" name="楕円 221"/>
        <xdr:cNvSpPr/>
      </xdr:nvSpPr>
      <xdr:spPr>
        <a:xfrm>
          <a:off x="8699500" y="108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144359</xdr:rowOff>
    </xdr:from>
    <xdr:to>
      <xdr:col>50</xdr:col>
      <xdr:colOff>114300</xdr:colOff>
      <xdr:row>63</xdr:row>
      <xdr:rowOff>145014</xdr:rowOff>
    </xdr:to>
    <xdr:cxnSp macro="">
      <xdr:nvCxnSpPr>
        <xdr:cNvPr id="223" name="直線コネクタ 222"/>
        <xdr:cNvCxnSpPr/>
      </xdr:nvCxnSpPr>
      <xdr:spPr>
        <a:xfrm flipV="1">
          <a:off x="8750300" y="10945709"/>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14836</xdr:rowOff>
    </xdr:from>
    <xdr:ext cx="534377" cy="259045"/>
    <xdr:sp macro="" textlink="">
      <xdr:nvSpPr>
        <xdr:cNvPr id="227" name="n_1mainValue【橋りょう・トンネル】&#10;一人当たり有形固定資産（償却資産）額"/>
        <xdr:cNvSpPr txBox="1"/>
      </xdr:nvSpPr>
      <xdr:spPr>
        <a:xfrm>
          <a:off x="9359411" y="1098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15491</xdr:rowOff>
    </xdr:from>
    <xdr:ext cx="534377" cy="259045"/>
    <xdr:sp macro="" textlink="">
      <xdr:nvSpPr>
        <xdr:cNvPr id="228" name="n_2mainValue【橋りょう・トンネル】&#10;一人当たり有形固定資産（償却資産）額"/>
        <xdr:cNvSpPr txBox="1"/>
      </xdr:nvSpPr>
      <xdr:spPr>
        <a:xfrm>
          <a:off x="8483111" y="1098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8"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268" name="楕円 267"/>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269" name="【公営住宅】&#10;有形固定資産減価償却率該当値テキスト"/>
        <xdr:cNvSpPr txBox="1"/>
      </xdr:nvSpPr>
      <xdr:spPr>
        <a:xfrm>
          <a:off x="4673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70" name="楕円 269"/>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106680</xdr:rowOff>
    </xdr:to>
    <xdr:cxnSp macro="">
      <xdr:nvCxnSpPr>
        <xdr:cNvPr id="271" name="直線コネクタ 270"/>
        <xdr:cNvCxnSpPr/>
      </xdr:nvCxnSpPr>
      <xdr:spPr>
        <a:xfrm flipV="1">
          <a:off x="3797300" y="139446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272" name="楕円 271"/>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83</xdr:row>
      <xdr:rowOff>97155</xdr:rowOff>
    </xdr:to>
    <xdr:cxnSp macro="">
      <xdr:nvCxnSpPr>
        <xdr:cNvPr id="273" name="直線コネクタ 272"/>
        <xdr:cNvCxnSpPr/>
      </xdr:nvCxnSpPr>
      <xdr:spPr>
        <a:xfrm flipV="1">
          <a:off x="2908300" y="13994130"/>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74"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75"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277" name="n_1mainValue【公営住宅】&#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8" name="n_2mainValue【公営住宅】&#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07"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131699</xdr:rowOff>
    </xdr:from>
    <xdr:to>
      <xdr:col>55</xdr:col>
      <xdr:colOff>50800</xdr:colOff>
      <xdr:row>84</xdr:row>
      <xdr:rowOff>61849</xdr:rowOff>
    </xdr:to>
    <xdr:sp macro="" textlink="">
      <xdr:nvSpPr>
        <xdr:cNvPr id="317" name="楕円 316"/>
        <xdr:cNvSpPr/>
      </xdr:nvSpPr>
      <xdr:spPr>
        <a:xfrm>
          <a:off x="10426700" y="143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110126</xdr:rowOff>
    </xdr:from>
    <xdr:ext cx="469744" cy="259045"/>
    <xdr:sp macro="" textlink="">
      <xdr:nvSpPr>
        <xdr:cNvPr id="318" name="【公営住宅】&#10;一人当たり面積該当値テキスト"/>
        <xdr:cNvSpPr txBox="1"/>
      </xdr:nvSpPr>
      <xdr:spPr>
        <a:xfrm>
          <a:off x="10515600" y="1434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147510</xdr:rowOff>
    </xdr:from>
    <xdr:to>
      <xdr:col>50</xdr:col>
      <xdr:colOff>165100</xdr:colOff>
      <xdr:row>84</xdr:row>
      <xdr:rowOff>77660</xdr:rowOff>
    </xdr:to>
    <xdr:sp macro="" textlink="">
      <xdr:nvSpPr>
        <xdr:cNvPr id="319" name="楕円 318"/>
        <xdr:cNvSpPr/>
      </xdr:nvSpPr>
      <xdr:spPr>
        <a:xfrm>
          <a:off x="9588500" y="1437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11049</xdr:rowOff>
    </xdr:from>
    <xdr:to>
      <xdr:col>55</xdr:col>
      <xdr:colOff>0</xdr:colOff>
      <xdr:row>84</xdr:row>
      <xdr:rowOff>26860</xdr:rowOff>
    </xdr:to>
    <xdr:cxnSp macro="">
      <xdr:nvCxnSpPr>
        <xdr:cNvPr id="320" name="直線コネクタ 319"/>
        <xdr:cNvCxnSpPr/>
      </xdr:nvCxnSpPr>
      <xdr:spPr>
        <a:xfrm flipV="1">
          <a:off x="9639300" y="14412849"/>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25019</xdr:rowOff>
    </xdr:from>
    <xdr:to>
      <xdr:col>46</xdr:col>
      <xdr:colOff>38100</xdr:colOff>
      <xdr:row>84</xdr:row>
      <xdr:rowOff>126619</xdr:rowOff>
    </xdr:to>
    <xdr:sp macro="" textlink="">
      <xdr:nvSpPr>
        <xdr:cNvPr id="321" name="楕円 320"/>
        <xdr:cNvSpPr/>
      </xdr:nvSpPr>
      <xdr:spPr>
        <a:xfrm>
          <a:off x="8699500" y="14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26860</xdr:rowOff>
    </xdr:from>
    <xdr:to>
      <xdr:col>50</xdr:col>
      <xdr:colOff>114300</xdr:colOff>
      <xdr:row>84</xdr:row>
      <xdr:rowOff>75819</xdr:rowOff>
    </xdr:to>
    <xdr:cxnSp macro="">
      <xdr:nvCxnSpPr>
        <xdr:cNvPr id="322" name="直線コネクタ 321"/>
        <xdr:cNvCxnSpPr/>
      </xdr:nvCxnSpPr>
      <xdr:spPr>
        <a:xfrm flipV="1">
          <a:off x="8750300" y="14428660"/>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3"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4"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68787</xdr:rowOff>
    </xdr:from>
    <xdr:ext cx="469744" cy="259045"/>
    <xdr:sp macro="" textlink="">
      <xdr:nvSpPr>
        <xdr:cNvPr id="326" name="n_1mainValue【公営住宅】&#10;一人当たり面積"/>
        <xdr:cNvSpPr txBox="1"/>
      </xdr:nvSpPr>
      <xdr:spPr>
        <a:xfrm>
          <a:off x="9391727" y="1447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117746</xdr:rowOff>
    </xdr:from>
    <xdr:ext cx="469744" cy="259045"/>
    <xdr:sp macro="" textlink="">
      <xdr:nvSpPr>
        <xdr:cNvPr id="327" name="n_2mainValue【公営住宅】&#10;一人当たり面積"/>
        <xdr:cNvSpPr txBox="1"/>
      </xdr:nvSpPr>
      <xdr:spPr>
        <a:xfrm>
          <a:off x="8515427" y="1451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8" name="テキスト ボックス 33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8" name="テキスト ボックス 34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52" name="直線コネクタ 351"/>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53"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4" name="直線コネクタ 35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55"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56" name="直線コネクタ 355"/>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57" name="【港湾・漁港】&#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58" name="フローチャート: 判断 357"/>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59" name="フローチャート: 判断 358"/>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60" name="フローチャート: 判断 359"/>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61" name="フローチャート: 判断 360"/>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67" name="楕円 366"/>
        <xdr:cNvSpPr/>
      </xdr:nvSpPr>
      <xdr:spPr>
        <a:xfrm>
          <a:off x="4584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142891</xdr:rowOff>
    </xdr:from>
    <xdr:ext cx="405111" cy="259045"/>
    <xdr:sp macro="" textlink="">
      <xdr:nvSpPr>
        <xdr:cNvPr id="368" name="【港湾・漁港】&#10;有形固定資産減価償却率該当値テキスト"/>
        <xdr:cNvSpPr txBox="1"/>
      </xdr:nvSpPr>
      <xdr:spPr>
        <a:xfrm>
          <a:off x="4673600"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29211</xdr:rowOff>
    </xdr:from>
    <xdr:to>
      <xdr:col>20</xdr:col>
      <xdr:colOff>38100</xdr:colOff>
      <xdr:row>105</xdr:row>
      <xdr:rowOff>130811</xdr:rowOff>
    </xdr:to>
    <xdr:sp macro="" textlink="">
      <xdr:nvSpPr>
        <xdr:cNvPr id="369" name="楕円 368"/>
        <xdr:cNvSpPr/>
      </xdr:nvSpPr>
      <xdr:spPr>
        <a:xfrm>
          <a:off x="3746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80011</xdr:rowOff>
    </xdr:to>
    <xdr:cxnSp macro="">
      <xdr:nvCxnSpPr>
        <xdr:cNvPr id="370" name="直線コネクタ 369"/>
        <xdr:cNvCxnSpPr/>
      </xdr:nvCxnSpPr>
      <xdr:spPr>
        <a:xfrm flipV="1">
          <a:off x="3797300" y="180460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67311</xdr:rowOff>
    </xdr:from>
    <xdr:to>
      <xdr:col>15</xdr:col>
      <xdr:colOff>101600</xdr:colOff>
      <xdr:row>105</xdr:row>
      <xdr:rowOff>168911</xdr:rowOff>
    </xdr:to>
    <xdr:sp macro="" textlink="">
      <xdr:nvSpPr>
        <xdr:cNvPr id="371" name="楕円 370"/>
        <xdr:cNvSpPr/>
      </xdr:nvSpPr>
      <xdr:spPr>
        <a:xfrm>
          <a:off x="2857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80011</xdr:rowOff>
    </xdr:from>
    <xdr:to>
      <xdr:col>19</xdr:col>
      <xdr:colOff>177800</xdr:colOff>
      <xdr:row>105</xdr:row>
      <xdr:rowOff>118111</xdr:rowOff>
    </xdr:to>
    <xdr:cxnSp macro="">
      <xdr:nvCxnSpPr>
        <xdr:cNvPr id="372" name="直線コネクタ 371"/>
        <xdr:cNvCxnSpPr/>
      </xdr:nvCxnSpPr>
      <xdr:spPr>
        <a:xfrm flipV="1">
          <a:off x="2908300" y="18082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73"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74" name="n_2aveValue【港湾・漁港】&#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101616</xdr:rowOff>
    </xdr:from>
    <xdr:ext cx="405111" cy="259045"/>
    <xdr:sp macro="" textlink="">
      <xdr:nvSpPr>
        <xdr:cNvPr id="375" name="n_3aveValue【港湾・漁港】&#10;有形固定資産減価償却率"/>
        <xdr:cNvSpPr txBox="1"/>
      </xdr:nvSpPr>
      <xdr:spPr>
        <a:xfrm>
          <a:off x="1816744" y="181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121938</xdr:rowOff>
    </xdr:from>
    <xdr:ext cx="405111" cy="259045"/>
    <xdr:sp macro="" textlink="">
      <xdr:nvSpPr>
        <xdr:cNvPr id="376" name="n_1mainValue【港湾・漁港】&#10;有形固定資産減価償却率"/>
        <xdr:cNvSpPr txBox="1"/>
      </xdr:nvSpPr>
      <xdr:spPr>
        <a:xfrm>
          <a:off x="35820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160038</xdr:rowOff>
    </xdr:from>
    <xdr:ext cx="405111" cy="259045"/>
    <xdr:sp macro="" textlink="">
      <xdr:nvSpPr>
        <xdr:cNvPr id="377" name="n_2mainValue【港湾・漁港】&#10;有形固定資産減価償却率"/>
        <xdr:cNvSpPr txBox="1"/>
      </xdr:nvSpPr>
      <xdr:spPr>
        <a:xfrm>
          <a:off x="2705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8" name="直線コネクタ 38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9" name="テキスト ボックス 38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0" name="直線コネクタ 38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1" name="テキスト ボックス 390"/>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2" name="直線コネクタ 39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3" name="テキスト ボックス 39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4" name="直線コネクタ 39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5" name="テキスト ボックス 39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399" name="直線コネクタ 398"/>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00"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01" name="直線コネクタ 400"/>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02"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03" name="直線コネクタ 402"/>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04" name="【港湾・漁港】&#10;一人当たり有形固定資産（償却資産）額平均値テキスト"/>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05" name="フローチャート: 判断 404"/>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06" name="フローチャート: 判断 405"/>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07" name="フローチャート: 判断 406"/>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08" name="フローチャート: 判断 407"/>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162922</xdr:rowOff>
    </xdr:from>
    <xdr:to>
      <xdr:col>55</xdr:col>
      <xdr:colOff>50800</xdr:colOff>
      <xdr:row>108</xdr:row>
      <xdr:rowOff>93072</xdr:rowOff>
    </xdr:to>
    <xdr:sp macro="" textlink="">
      <xdr:nvSpPr>
        <xdr:cNvPr id="414" name="楕円 413"/>
        <xdr:cNvSpPr/>
      </xdr:nvSpPr>
      <xdr:spPr>
        <a:xfrm>
          <a:off x="10426700" y="1850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77849</xdr:rowOff>
    </xdr:from>
    <xdr:ext cx="599010" cy="259045"/>
    <xdr:sp macro="" textlink="">
      <xdr:nvSpPr>
        <xdr:cNvPr id="415" name="【港湾・漁港】&#10;一人当たり有形固定資産（償却資産）額該当値テキスト"/>
        <xdr:cNvSpPr txBox="1"/>
      </xdr:nvSpPr>
      <xdr:spPr>
        <a:xfrm>
          <a:off x="10515600" y="1842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164123</xdr:rowOff>
    </xdr:from>
    <xdr:to>
      <xdr:col>50</xdr:col>
      <xdr:colOff>165100</xdr:colOff>
      <xdr:row>108</xdr:row>
      <xdr:rowOff>94273</xdr:rowOff>
    </xdr:to>
    <xdr:sp macro="" textlink="">
      <xdr:nvSpPr>
        <xdr:cNvPr id="416" name="楕円 415"/>
        <xdr:cNvSpPr/>
      </xdr:nvSpPr>
      <xdr:spPr>
        <a:xfrm>
          <a:off x="9588500" y="185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42272</xdr:rowOff>
    </xdr:from>
    <xdr:to>
      <xdr:col>55</xdr:col>
      <xdr:colOff>0</xdr:colOff>
      <xdr:row>108</xdr:row>
      <xdr:rowOff>43473</xdr:rowOff>
    </xdr:to>
    <xdr:cxnSp macro="">
      <xdr:nvCxnSpPr>
        <xdr:cNvPr id="417" name="直線コネクタ 416"/>
        <xdr:cNvCxnSpPr/>
      </xdr:nvCxnSpPr>
      <xdr:spPr>
        <a:xfrm flipV="1">
          <a:off x="9639300" y="18558872"/>
          <a:ext cx="8382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164916</xdr:rowOff>
    </xdr:from>
    <xdr:to>
      <xdr:col>46</xdr:col>
      <xdr:colOff>38100</xdr:colOff>
      <xdr:row>108</xdr:row>
      <xdr:rowOff>95066</xdr:rowOff>
    </xdr:to>
    <xdr:sp macro="" textlink="">
      <xdr:nvSpPr>
        <xdr:cNvPr id="418" name="楕円 417"/>
        <xdr:cNvSpPr/>
      </xdr:nvSpPr>
      <xdr:spPr>
        <a:xfrm>
          <a:off x="8699500" y="1851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43473</xdr:rowOff>
    </xdr:from>
    <xdr:to>
      <xdr:col>50</xdr:col>
      <xdr:colOff>114300</xdr:colOff>
      <xdr:row>108</xdr:row>
      <xdr:rowOff>44266</xdr:rowOff>
    </xdr:to>
    <xdr:cxnSp macro="">
      <xdr:nvCxnSpPr>
        <xdr:cNvPr id="419" name="直線コネクタ 418"/>
        <xdr:cNvCxnSpPr/>
      </xdr:nvCxnSpPr>
      <xdr:spPr>
        <a:xfrm flipV="1">
          <a:off x="8750300" y="18560073"/>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112718</xdr:rowOff>
    </xdr:from>
    <xdr:ext cx="599010" cy="259045"/>
    <xdr:sp macro="" textlink="">
      <xdr:nvSpPr>
        <xdr:cNvPr id="420" name="n_1aveValue【港湾・漁港】&#10;一人当たり有形固定資産（償却資産）額"/>
        <xdr:cNvSpPr txBox="1"/>
      </xdr:nvSpPr>
      <xdr:spPr>
        <a:xfrm>
          <a:off x="93270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21" name="n_2aveValue【港湾・漁港】&#10;一人当たり有形固定資産（償却資産）額"/>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22" name="n_3aveValue【港湾・漁港】&#10;一人当たり有形固定資産（償却資産）額"/>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85400</xdr:rowOff>
    </xdr:from>
    <xdr:ext cx="599010" cy="259045"/>
    <xdr:sp macro="" textlink="">
      <xdr:nvSpPr>
        <xdr:cNvPr id="423" name="n_1mainValue【港湾・漁港】&#10;一人当たり有形固定資産（償却資産）額"/>
        <xdr:cNvSpPr txBox="1"/>
      </xdr:nvSpPr>
      <xdr:spPr>
        <a:xfrm>
          <a:off x="9327095" y="1860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86193</xdr:rowOff>
    </xdr:from>
    <xdr:ext cx="599010" cy="259045"/>
    <xdr:sp macro="" textlink="">
      <xdr:nvSpPr>
        <xdr:cNvPr id="424" name="n_2mainValue【港湾・漁港】&#10;一人当たり有形固定資産（償却資産）額"/>
        <xdr:cNvSpPr txBox="1"/>
      </xdr:nvSpPr>
      <xdr:spPr>
        <a:xfrm>
          <a:off x="8450795" y="1860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1" name="直線コネクタ 45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2" name="テキスト ボックス 45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3" name="直線コネクタ 45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4" name="テキスト ボックス 45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5" name="直線コネクタ 45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6" name="テキスト ボックス 45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7" name="直線コネクタ 45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8" name="テキスト ボックス 45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9" name="直線コネクタ 45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0" name="テキスト ボックス 45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1" name="直線コネクタ 46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2" name="テキスト ボックス 46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6" name="直線コネクタ 465"/>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7"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8" name="直線コネクタ 467"/>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69"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0" name="直線コネクタ 469"/>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1"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2" name="フローチャート: 判断 471"/>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3" name="フローチャート: 判断 472"/>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4" name="フローチャート: 判断 47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5" name="フローチャート: 判断 474"/>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145143</xdr:rowOff>
    </xdr:from>
    <xdr:to>
      <xdr:col>85</xdr:col>
      <xdr:colOff>177800</xdr:colOff>
      <xdr:row>59</xdr:row>
      <xdr:rowOff>75293</xdr:rowOff>
    </xdr:to>
    <xdr:sp macro="" textlink="">
      <xdr:nvSpPr>
        <xdr:cNvPr id="481" name="楕円 480"/>
        <xdr:cNvSpPr/>
      </xdr:nvSpPr>
      <xdr:spPr>
        <a:xfrm>
          <a:off x="16268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168020</xdr:rowOff>
    </xdr:from>
    <xdr:ext cx="405111" cy="259045"/>
    <xdr:sp macro="" textlink="">
      <xdr:nvSpPr>
        <xdr:cNvPr id="482" name="【学校施設】&#10;有形固定資産減価償却率該当値テキスト"/>
        <xdr:cNvSpPr txBox="1"/>
      </xdr:nvSpPr>
      <xdr:spPr>
        <a:xfrm>
          <a:off x="16357600" y="99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7983</xdr:rowOff>
    </xdr:from>
    <xdr:to>
      <xdr:col>81</xdr:col>
      <xdr:colOff>101600</xdr:colOff>
      <xdr:row>59</xdr:row>
      <xdr:rowOff>109583</xdr:rowOff>
    </xdr:to>
    <xdr:sp macro="" textlink="">
      <xdr:nvSpPr>
        <xdr:cNvPr id="483" name="楕円 482"/>
        <xdr:cNvSpPr/>
      </xdr:nvSpPr>
      <xdr:spPr>
        <a:xfrm>
          <a:off x="15430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24493</xdr:rowOff>
    </xdr:from>
    <xdr:to>
      <xdr:col>85</xdr:col>
      <xdr:colOff>127000</xdr:colOff>
      <xdr:row>59</xdr:row>
      <xdr:rowOff>58783</xdr:rowOff>
    </xdr:to>
    <xdr:cxnSp macro="">
      <xdr:nvCxnSpPr>
        <xdr:cNvPr id="484" name="直線コネクタ 483"/>
        <xdr:cNvCxnSpPr/>
      </xdr:nvCxnSpPr>
      <xdr:spPr>
        <a:xfrm flipV="1">
          <a:off x="15481300" y="1014004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85" name="楕円 484"/>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58783</xdr:rowOff>
    </xdr:from>
    <xdr:to>
      <xdr:col>81</xdr:col>
      <xdr:colOff>50800</xdr:colOff>
      <xdr:row>59</xdr:row>
      <xdr:rowOff>68580</xdr:rowOff>
    </xdr:to>
    <xdr:cxnSp macro="">
      <xdr:nvCxnSpPr>
        <xdr:cNvPr id="486" name="直線コネクタ 485"/>
        <xdr:cNvCxnSpPr/>
      </xdr:nvCxnSpPr>
      <xdr:spPr>
        <a:xfrm flipV="1">
          <a:off x="14592300" y="101743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87"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88"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89"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100710</xdr:rowOff>
    </xdr:from>
    <xdr:ext cx="405111" cy="259045"/>
    <xdr:sp macro="" textlink="">
      <xdr:nvSpPr>
        <xdr:cNvPr id="490" name="n_1main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110507</xdr:rowOff>
    </xdr:from>
    <xdr:ext cx="405111" cy="259045"/>
    <xdr:sp macro="" textlink="">
      <xdr:nvSpPr>
        <xdr:cNvPr id="491" name="n_2mainValue【学校施設】&#10;有形固定資産減価償却率"/>
        <xdr:cNvSpPr txBox="1"/>
      </xdr:nvSpPr>
      <xdr:spPr>
        <a:xfrm>
          <a:off x="14389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3" name="直線コネクタ 5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4" name="テキスト ボックス 5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5" name="直線コネクタ 5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6" name="テキスト ボックス 5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7" name="直線コネクタ 5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8" name="テキスト ボックス 5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9" name="直線コネクタ 5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0" name="テキスト ボックス 5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1" name="直線コネクタ 5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2" name="テキスト ボックス 51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6" name="直線コネクタ 515"/>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7"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8" name="直線コネクタ 517"/>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19"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0" name="直線コネクタ 519"/>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21"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2" name="フローチャート: 判断 521"/>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3" name="フローチャート: 判断 522"/>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4" name="フローチャート: 判断 523"/>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5" name="フローチャート: 判断 524"/>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169228</xdr:rowOff>
    </xdr:from>
    <xdr:to>
      <xdr:col>116</xdr:col>
      <xdr:colOff>114300</xdr:colOff>
      <xdr:row>62</xdr:row>
      <xdr:rowOff>99378</xdr:rowOff>
    </xdr:to>
    <xdr:sp macro="" textlink="">
      <xdr:nvSpPr>
        <xdr:cNvPr id="531" name="楕円 530"/>
        <xdr:cNvSpPr/>
      </xdr:nvSpPr>
      <xdr:spPr>
        <a:xfrm>
          <a:off x="22110700" y="106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20655</xdr:rowOff>
    </xdr:from>
    <xdr:ext cx="469744" cy="259045"/>
    <xdr:sp macro="" textlink="">
      <xdr:nvSpPr>
        <xdr:cNvPr id="532" name="【学校施設】&#10;一人当たり面積該当値テキスト"/>
        <xdr:cNvSpPr txBox="1"/>
      </xdr:nvSpPr>
      <xdr:spPr>
        <a:xfrm>
          <a:off x="22199600" y="104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24447</xdr:rowOff>
    </xdr:from>
    <xdr:to>
      <xdr:col>112</xdr:col>
      <xdr:colOff>38100</xdr:colOff>
      <xdr:row>62</xdr:row>
      <xdr:rowOff>126047</xdr:rowOff>
    </xdr:to>
    <xdr:sp macro="" textlink="">
      <xdr:nvSpPr>
        <xdr:cNvPr id="533" name="楕円 532"/>
        <xdr:cNvSpPr/>
      </xdr:nvSpPr>
      <xdr:spPr>
        <a:xfrm>
          <a:off x="21272500" y="106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48578</xdr:rowOff>
    </xdr:from>
    <xdr:to>
      <xdr:col>116</xdr:col>
      <xdr:colOff>63500</xdr:colOff>
      <xdr:row>62</xdr:row>
      <xdr:rowOff>75247</xdr:rowOff>
    </xdr:to>
    <xdr:cxnSp macro="">
      <xdr:nvCxnSpPr>
        <xdr:cNvPr id="534" name="直線コネクタ 533"/>
        <xdr:cNvCxnSpPr/>
      </xdr:nvCxnSpPr>
      <xdr:spPr>
        <a:xfrm flipV="1">
          <a:off x="21323300" y="10678478"/>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85407</xdr:rowOff>
    </xdr:from>
    <xdr:to>
      <xdr:col>107</xdr:col>
      <xdr:colOff>101600</xdr:colOff>
      <xdr:row>63</xdr:row>
      <xdr:rowOff>15557</xdr:rowOff>
    </xdr:to>
    <xdr:sp macro="" textlink="">
      <xdr:nvSpPr>
        <xdr:cNvPr id="535" name="楕円 534"/>
        <xdr:cNvSpPr/>
      </xdr:nvSpPr>
      <xdr:spPr>
        <a:xfrm>
          <a:off x="20383500" y="107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75247</xdr:rowOff>
    </xdr:from>
    <xdr:to>
      <xdr:col>111</xdr:col>
      <xdr:colOff>177800</xdr:colOff>
      <xdr:row>62</xdr:row>
      <xdr:rowOff>136207</xdr:rowOff>
    </xdr:to>
    <xdr:cxnSp macro="">
      <xdr:nvCxnSpPr>
        <xdr:cNvPr id="536" name="直線コネクタ 535"/>
        <xdr:cNvCxnSpPr/>
      </xdr:nvCxnSpPr>
      <xdr:spPr>
        <a:xfrm flipV="1">
          <a:off x="20434300" y="10705147"/>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537"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38"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3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142574</xdr:rowOff>
    </xdr:from>
    <xdr:ext cx="469744" cy="259045"/>
    <xdr:sp macro="" textlink="">
      <xdr:nvSpPr>
        <xdr:cNvPr id="540" name="n_1mainValue【学校施設】&#10;一人当たり面積"/>
        <xdr:cNvSpPr txBox="1"/>
      </xdr:nvSpPr>
      <xdr:spPr>
        <a:xfrm>
          <a:off x="21075727" y="1042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32084</xdr:rowOff>
    </xdr:from>
    <xdr:ext cx="469744" cy="259045"/>
    <xdr:sp macro="" textlink="">
      <xdr:nvSpPr>
        <xdr:cNvPr id="541" name="n_2mainValue【学校施設】&#10;一人当たり面積"/>
        <xdr:cNvSpPr txBox="1"/>
      </xdr:nvSpPr>
      <xdr:spPr>
        <a:xfrm>
          <a:off x="20199427" y="104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8" name="直線コネクタ 5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9" name="テキスト ボックス 5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0" name="直線コネクタ 5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1" name="テキスト ボックス 5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2" name="直線コネクタ 5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3" name="テキスト ボックス 5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4" name="直線コネクタ 5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5" name="テキスト ボックス 5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6" name="直線コネクタ 5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7" name="テキスト ボックス 5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8" name="直線コネクタ 5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9" name="テキスト ボックス 5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1" name="テキスト ボックス 5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83" name="直線コネクタ 582"/>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84"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85" name="直線コネクタ 584"/>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7" name="直線コネクタ 58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88"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89" name="フローチャート: 判断 588"/>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90" name="フローチャート: 判断 589"/>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91" name="フローチャート: 判断 590"/>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92" name="フローチャート: 判断 591"/>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71120</xdr:rowOff>
    </xdr:from>
    <xdr:to>
      <xdr:col>85</xdr:col>
      <xdr:colOff>177800</xdr:colOff>
      <xdr:row>101</xdr:row>
      <xdr:rowOff>1270</xdr:rowOff>
    </xdr:to>
    <xdr:sp macro="" textlink="">
      <xdr:nvSpPr>
        <xdr:cNvPr id="598" name="楕円 597"/>
        <xdr:cNvSpPr/>
      </xdr:nvSpPr>
      <xdr:spPr>
        <a:xfrm>
          <a:off x="16268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93997</xdr:rowOff>
    </xdr:from>
    <xdr:ext cx="405111" cy="259045"/>
    <xdr:sp macro="" textlink="">
      <xdr:nvSpPr>
        <xdr:cNvPr id="599" name="【公民館】&#10;有形固定資産減価償却率該当値テキスト"/>
        <xdr:cNvSpPr txBox="1"/>
      </xdr:nvSpPr>
      <xdr:spPr>
        <a:xfrm>
          <a:off x="16357600"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89081</xdr:rowOff>
    </xdr:from>
    <xdr:to>
      <xdr:col>81</xdr:col>
      <xdr:colOff>101600</xdr:colOff>
      <xdr:row>101</xdr:row>
      <xdr:rowOff>19231</xdr:rowOff>
    </xdr:to>
    <xdr:sp macro="" textlink="">
      <xdr:nvSpPr>
        <xdr:cNvPr id="600" name="楕円 599"/>
        <xdr:cNvSpPr/>
      </xdr:nvSpPr>
      <xdr:spPr>
        <a:xfrm>
          <a:off x="154305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121920</xdr:rowOff>
    </xdr:from>
    <xdr:to>
      <xdr:col>85</xdr:col>
      <xdr:colOff>127000</xdr:colOff>
      <xdr:row>100</xdr:row>
      <xdr:rowOff>139881</xdr:rowOff>
    </xdr:to>
    <xdr:cxnSp macro="">
      <xdr:nvCxnSpPr>
        <xdr:cNvPr id="601" name="直線コネクタ 600"/>
        <xdr:cNvCxnSpPr/>
      </xdr:nvCxnSpPr>
      <xdr:spPr>
        <a:xfrm flipV="1">
          <a:off x="15481300" y="172669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53158</xdr:rowOff>
    </xdr:from>
    <xdr:to>
      <xdr:col>76</xdr:col>
      <xdr:colOff>165100</xdr:colOff>
      <xdr:row>101</xdr:row>
      <xdr:rowOff>154758</xdr:rowOff>
    </xdr:to>
    <xdr:sp macro="" textlink="">
      <xdr:nvSpPr>
        <xdr:cNvPr id="602" name="楕円 601"/>
        <xdr:cNvSpPr/>
      </xdr:nvSpPr>
      <xdr:spPr>
        <a:xfrm>
          <a:off x="14541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139881</xdr:rowOff>
    </xdr:from>
    <xdr:to>
      <xdr:col>81</xdr:col>
      <xdr:colOff>50800</xdr:colOff>
      <xdr:row>101</xdr:row>
      <xdr:rowOff>103958</xdr:rowOff>
    </xdr:to>
    <xdr:cxnSp macro="">
      <xdr:nvCxnSpPr>
        <xdr:cNvPr id="603" name="直線コネクタ 602"/>
        <xdr:cNvCxnSpPr/>
      </xdr:nvCxnSpPr>
      <xdr:spPr>
        <a:xfrm flipV="1">
          <a:off x="14592300" y="17284881"/>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04"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05"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06"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35758</xdr:rowOff>
    </xdr:from>
    <xdr:ext cx="405111" cy="259045"/>
    <xdr:sp macro="" textlink="">
      <xdr:nvSpPr>
        <xdr:cNvPr id="607" name="n_1mainValue【公民館】&#10;有形固定資産減価償却率"/>
        <xdr:cNvSpPr txBox="1"/>
      </xdr:nvSpPr>
      <xdr:spPr>
        <a:xfrm>
          <a:off x="15266044" y="1700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171285</xdr:rowOff>
    </xdr:from>
    <xdr:ext cx="405111" cy="259045"/>
    <xdr:sp macro="" textlink="">
      <xdr:nvSpPr>
        <xdr:cNvPr id="608" name="n_2mainValue【公民館】&#10;有形固定資産減価償却率"/>
        <xdr:cNvSpPr txBox="1"/>
      </xdr:nvSpPr>
      <xdr:spPr>
        <a:xfrm>
          <a:off x="143897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32" name="直線コネクタ 631"/>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33"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34" name="直線コネクタ 633"/>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35"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36" name="直線コネクタ 635"/>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37"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38" name="フローチャート: 判断 637"/>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39" name="フローチャート: 判断 638"/>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40" name="フローチャート: 判断 639"/>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41" name="フローチャート: 判断 640"/>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161798</xdr:rowOff>
    </xdr:from>
    <xdr:to>
      <xdr:col>116</xdr:col>
      <xdr:colOff>114300</xdr:colOff>
      <xdr:row>106</xdr:row>
      <xdr:rowOff>91948</xdr:rowOff>
    </xdr:to>
    <xdr:sp macro="" textlink="">
      <xdr:nvSpPr>
        <xdr:cNvPr id="647" name="楕円 646"/>
        <xdr:cNvSpPr/>
      </xdr:nvSpPr>
      <xdr:spPr>
        <a:xfrm>
          <a:off x="22110700" y="181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13225</xdr:rowOff>
    </xdr:from>
    <xdr:ext cx="469744" cy="259045"/>
    <xdr:sp macro="" textlink="">
      <xdr:nvSpPr>
        <xdr:cNvPr id="648" name="【公民館】&#10;一人当たり面積該当値テキスト"/>
        <xdr:cNvSpPr txBox="1"/>
      </xdr:nvSpPr>
      <xdr:spPr>
        <a:xfrm>
          <a:off x="22199600"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xdr:rowOff>
    </xdr:from>
    <xdr:to>
      <xdr:col>112</xdr:col>
      <xdr:colOff>38100</xdr:colOff>
      <xdr:row>106</xdr:row>
      <xdr:rowOff>107950</xdr:rowOff>
    </xdr:to>
    <xdr:sp macro="" textlink="">
      <xdr:nvSpPr>
        <xdr:cNvPr id="649" name="楕円 648"/>
        <xdr:cNvSpPr/>
      </xdr:nvSpPr>
      <xdr:spPr>
        <a:xfrm>
          <a:off x="21272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41148</xdr:rowOff>
    </xdr:from>
    <xdr:to>
      <xdr:col>116</xdr:col>
      <xdr:colOff>63500</xdr:colOff>
      <xdr:row>106</xdr:row>
      <xdr:rowOff>57150</xdr:rowOff>
    </xdr:to>
    <xdr:cxnSp macro="">
      <xdr:nvCxnSpPr>
        <xdr:cNvPr id="650" name="直線コネクタ 649"/>
        <xdr:cNvCxnSpPr/>
      </xdr:nvCxnSpPr>
      <xdr:spPr>
        <a:xfrm flipV="1">
          <a:off x="21323300" y="1821484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141224</xdr:rowOff>
    </xdr:from>
    <xdr:to>
      <xdr:col>107</xdr:col>
      <xdr:colOff>101600</xdr:colOff>
      <xdr:row>106</xdr:row>
      <xdr:rowOff>71374</xdr:rowOff>
    </xdr:to>
    <xdr:sp macro="" textlink="">
      <xdr:nvSpPr>
        <xdr:cNvPr id="651" name="楕円 650"/>
        <xdr:cNvSpPr/>
      </xdr:nvSpPr>
      <xdr:spPr>
        <a:xfrm>
          <a:off x="20383500" y="18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20574</xdr:rowOff>
    </xdr:from>
    <xdr:to>
      <xdr:col>111</xdr:col>
      <xdr:colOff>177800</xdr:colOff>
      <xdr:row>106</xdr:row>
      <xdr:rowOff>57150</xdr:rowOff>
    </xdr:to>
    <xdr:cxnSp macro="">
      <xdr:nvCxnSpPr>
        <xdr:cNvPr id="652" name="直線コネクタ 651"/>
        <xdr:cNvCxnSpPr/>
      </xdr:nvCxnSpPr>
      <xdr:spPr>
        <a:xfrm>
          <a:off x="20434300" y="181942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653"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654"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55"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124477</xdr:rowOff>
    </xdr:from>
    <xdr:ext cx="469744" cy="259045"/>
    <xdr:sp macro="" textlink="">
      <xdr:nvSpPr>
        <xdr:cNvPr id="656" name="n_1mainValue【公民館】&#10;一人当たり面積"/>
        <xdr:cNvSpPr txBox="1"/>
      </xdr:nvSpPr>
      <xdr:spPr>
        <a:xfrm>
          <a:off x="21075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87901</xdr:rowOff>
    </xdr:from>
    <xdr:ext cx="469744" cy="259045"/>
    <xdr:sp macro="" textlink="">
      <xdr:nvSpPr>
        <xdr:cNvPr id="657" name="n_2mainValue【公民館】&#10;一人当たり面積"/>
        <xdr:cNvSpPr txBox="1"/>
      </xdr:nvSpPr>
      <xdr:spPr>
        <a:xfrm>
          <a:off x="20199427"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ほとんどの類型において、有形固定資産減価償却率は類似団体平均を下回っているものの、公民館については、類似団体平均を上回っている。これは町内にある４公民館すべてが、耐用年数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年に対して、築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年以上経過しているためであり、年間の修繕費用についても増加傾向にある。公民館については、令和２年度中に策定を予定している個別施設計画において集約、統廃合に向けて取り組んでいくこととなる。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また、公営住宅については類似団体平均を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回っており、これは、平成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年度から実施している公営住宅建設に伴い、一部除却を実施している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ものの、未だ築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年経以上過した住宅が残存しているためである。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122283</xdr:rowOff>
    </xdr:from>
    <xdr:to>
      <xdr:col>24</xdr:col>
      <xdr:colOff>114300</xdr:colOff>
      <xdr:row>57</xdr:row>
      <xdr:rowOff>52433</xdr:rowOff>
    </xdr:to>
    <xdr:sp macro="" textlink="">
      <xdr:nvSpPr>
        <xdr:cNvPr id="91" name="楕円 90"/>
        <xdr:cNvSpPr/>
      </xdr:nvSpPr>
      <xdr:spPr>
        <a:xfrm>
          <a:off x="45847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145160</xdr:rowOff>
    </xdr:from>
    <xdr:ext cx="405111" cy="259045"/>
    <xdr:sp macro="" textlink="">
      <xdr:nvSpPr>
        <xdr:cNvPr id="92" name="【体育館・プール】&#10;有形固定資産減価償却率該当値テキスト"/>
        <xdr:cNvSpPr txBox="1"/>
      </xdr:nvSpPr>
      <xdr:spPr>
        <a:xfrm>
          <a:off x="4673600" y="957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158206</xdr:rowOff>
    </xdr:from>
    <xdr:to>
      <xdr:col>20</xdr:col>
      <xdr:colOff>38100</xdr:colOff>
      <xdr:row>57</xdr:row>
      <xdr:rowOff>88356</xdr:rowOff>
    </xdr:to>
    <xdr:sp macro="" textlink="">
      <xdr:nvSpPr>
        <xdr:cNvPr id="93" name="楕円 92"/>
        <xdr:cNvSpPr/>
      </xdr:nvSpPr>
      <xdr:spPr>
        <a:xfrm>
          <a:off x="3746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1633</xdr:rowOff>
    </xdr:from>
    <xdr:to>
      <xdr:col>24</xdr:col>
      <xdr:colOff>63500</xdr:colOff>
      <xdr:row>57</xdr:row>
      <xdr:rowOff>37556</xdr:rowOff>
    </xdr:to>
    <xdr:cxnSp macro="">
      <xdr:nvCxnSpPr>
        <xdr:cNvPr id="94" name="直線コネクタ 93"/>
        <xdr:cNvCxnSpPr/>
      </xdr:nvCxnSpPr>
      <xdr:spPr>
        <a:xfrm flipV="1">
          <a:off x="3797300" y="97742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166370</xdr:rowOff>
    </xdr:from>
    <xdr:to>
      <xdr:col>15</xdr:col>
      <xdr:colOff>101600</xdr:colOff>
      <xdr:row>57</xdr:row>
      <xdr:rowOff>96520</xdr:rowOff>
    </xdr:to>
    <xdr:sp macro="" textlink="">
      <xdr:nvSpPr>
        <xdr:cNvPr id="95" name="楕円 94"/>
        <xdr:cNvSpPr/>
      </xdr:nvSpPr>
      <xdr:spPr>
        <a:xfrm>
          <a:off x="2857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37556</xdr:rowOff>
    </xdr:from>
    <xdr:to>
      <xdr:col>19</xdr:col>
      <xdr:colOff>177800</xdr:colOff>
      <xdr:row>57</xdr:row>
      <xdr:rowOff>45720</xdr:rowOff>
    </xdr:to>
    <xdr:cxnSp macro="">
      <xdr:nvCxnSpPr>
        <xdr:cNvPr id="96" name="直線コネクタ 95"/>
        <xdr:cNvCxnSpPr/>
      </xdr:nvCxnSpPr>
      <xdr:spPr>
        <a:xfrm flipV="1">
          <a:off x="2908300" y="98102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104883</xdr:rowOff>
    </xdr:from>
    <xdr:ext cx="405111" cy="259045"/>
    <xdr:sp macro="" textlink="">
      <xdr:nvSpPr>
        <xdr:cNvPr id="97" name="n_1mainValue【体育館・プール】&#10;有形固定資産減価償却率"/>
        <xdr:cNvSpPr txBox="1"/>
      </xdr:nvSpPr>
      <xdr:spPr>
        <a:xfrm>
          <a:off x="35820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113047</xdr:rowOff>
    </xdr:from>
    <xdr:ext cx="405111" cy="259045"/>
    <xdr:sp macro="" textlink="">
      <xdr:nvSpPr>
        <xdr:cNvPr id="98" name="n_2mainValue【体育館・プール】&#10;有形固定資産減価償却率"/>
        <xdr:cNvSpPr txBox="1"/>
      </xdr:nvSpPr>
      <xdr:spPr>
        <a:xfrm>
          <a:off x="2705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27"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0"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2"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3" name="フローチャート: 判断 132"/>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4"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129794</xdr:rowOff>
    </xdr:from>
    <xdr:to>
      <xdr:col>55</xdr:col>
      <xdr:colOff>50800</xdr:colOff>
      <xdr:row>61</xdr:row>
      <xdr:rowOff>59944</xdr:rowOff>
    </xdr:to>
    <xdr:sp macro="" textlink="">
      <xdr:nvSpPr>
        <xdr:cNvPr id="140" name="楕円 139"/>
        <xdr:cNvSpPr/>
      </xdr:nvSpPr>
      <xdr:spPr>
        <a:xfrm>
          <a:off x="104267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152671</xdr:rowOff>
    </xdr:from>
    <xdr:ext cx="469744" cy="259045"/>
    <xdr:sp macro="" textlink="">
      <xdr:nvSpPr>
        <xdr:cNvPr id="141" name="【体育館・プール】&#10;一人当たり面積該当値テキスト"/>
        <xdr:cNvSpPr txBox="1"/>
      </xdr:nvSpPr>
      <xdr:spPr>
        <a:xfrm>
          <a:off x="10515600"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150368</xdr:rowOff>
    </xdr:from>
    <xdr:to>
      <xdr:col>50</xdr:col>
      <xdr:colOff>165100</xdr:colOff>
      <xdr:row>61</xdr:row>
      <xdr:rowOff>80518</xdr:rowOff>
    </xdr:to>
    <xdr:sp macro="" textlink="">
      <xdr:nvSpPr>
        <xdr:cNvPr id="142" name="楕円 141"/>
        <xdr:cNvSpPr/>
      </xdr:nvSpPr>
      <xdr:spPr>
        <a:xfrm>
          <a:off x="9588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9144</xdr:rowOff>
    </xdr:from>
    <xdr:to>
      <xdr:col>55</xdr:col>
      <xdr:colOff>0</xdr:colOff>
      <xdr:row>61</xdr:row>
      <xdr:rowOff>29718</xdr:rowOff>
    </xdr:to>
    <xdr:cxnSp macro="">
      <xdr:nvCxnSpPr>
        <xdr:cNvPr id="143" name="直線コネクタ 142"/>
        <xdr:cNvCxnSpPr/>
      </xdr:nvCxnSpPr>
      <xdr:spPr>
        <a:xfrm flipV="1">
          <a:off x="9639300" y="1046759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83312</xdr:rowOff>
    </xdr:from>
    <xdr:to>
      <xdr:col>46</xdr:col>
      <xdr:colOff>38100</xdr:colOff>
      <xdr:row>62</xdr:row>
      <xdr:rowOff>13462</xdr:rowOff>
    </xdr:to>
    <xdr:sp macro="" textlink="">
      <xdr:nvSpPr>
        <xdr:cNvPr id="144" name="楕円 143"/>
        <xdr:cNvSpPr/>
      </xdr:nvSpPr>
      <xdr:spPr>
        <a:xfrm>
          <a:off x="8699500" y="105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29718</xdr:rowOff>
    </xdr:from>
    <xdr:to>
      <xdr:col>50</xdr:col>
      <xdr:colOff>114300</xdr:colOff>
      <xdr:row>61</xdr:row>
      <xdr:rowOff>134112</xdr:rowOff>
    </xdr:to>
    <xdr:cxnSp macro="">
      <xdr:nvCxnSpPr>
        <xdr:cNvPr id="145" name="直線コネクタ 144"/>
        <xdr:cNvCxnSpPr/>
      </xdr:nvCxnSpPr>
      <xdr:spPr>
        <a:xfrm flipV="1">
          <a:off x="8750300" y="10488168"/>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97045</xdr:rowOff>
    </xdr:from>
    <xdr:ext cx="469744" cy="259045"/>
    <xdr:sp macro="" textlink="">
      <xdr:nvSpPr>
        <xdr:cNvPr id="146" name="n_1mainValue【体育館・プール】&#10;一人当たり面積"/>
        <xdr:cNvSpPr txBox="1"/>
      </xdr:nvSpPr>
      <xdr:spPr>
        <a:xfrm>
          <a:off x="93917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4589</xdr:rowOff>
    </xdr:from>
    <xdr:ext cx="469744" cy="259045"/>
    <xdr:sp macro="" textlink="">
      <xdr:nvSpPr>
        <xdr:cNvPr id="147" name="n_2mainValue【体育館・プール】&#10;一人当たり面積"/>
        <xdr:cNvSpPr txBox="1"/>
      </xdr:nvSpPr>
      <xdr:spPr>
        <a:xfrm>
          <a:off x="8515427" y="1063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3" name="直線コネクタ 172"/>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74"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75" name="直線コネクタ 174"/>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78"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79" name="フローチャート: 判断 178"/>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0" name="フローチャート: 判断 179"/>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81"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2" name="フローチャート: 判断 181"/>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3"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84" name="フローチャート: 判断 183"/>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85"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117929</xdr:rowOff>
    </xdr:from>
    <xdr:to>
      <xdr:col>15</xdr:col>
      <xdr:colOff>101600</xdr:colOff>
      <xdr:row>85</xdr:row>
      <xdr:rowOff>48079</xdr:rowOff>
    </xdr:to>
    <xdr:sp macro="" textlink="">
      <xdr:nvSpPr>
        <xdr:cNvPr id="191" name="楕円 190"/>
        <xdr:cNvSpPr/>
      </xdr:nvSpPr>
      <xdr:spPr>
        <a:xfrm>
          <a:off x="2857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39206</xdr:rowOff>
    </xdr:from>
    <xdr:ext cx="405111" cy="259045"/>
    <xdr:sp macro="" textlink="">
      <xdr:nvSpPr>
        <xdr:cNvPr id="192" name="n_2mainValue【福祉施設】&#10;有形固定資産減価償却率"/>
        <xdr:cNvSpPr txBox="1"/>
      </xdr:nvSpPr>
      <xdr:spPr>
        <a:xfrm>
          <a:off x="27057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3" name="正方形/長方形 1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0" name="正方形/長方形 1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1" name="テキスト ボックス 2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2" name="直線コネクタ 2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3" name="直線コネクタ 20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4" name="テキスト ボックス 20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5" name="直線コネクタ 20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6" name="テキスト ボックス 20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7" name="直線コネクタ 20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8" name="テキスト ボックス 20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9" name="直線コネクタ 20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0" name="テキスト ボックス 20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14" name="直線コネクタ 213"/>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15"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16" name="直線コネクタ 215"/>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17"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18" name="直線コネクタ 217"/>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19"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20" name="フローチャート: 判断 219"/>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21" name="フローチャート: 判断 220"/>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22"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23" name="フローチャート: 判断 222"/>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24"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25" name="フローチャート: 判断 224"/>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26"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7" name="テキスト ボックス 2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122631</xdr:rowOff>
    </xdr:from>
    <xdr:to>
      <xdr:col>55</xdr:col>
      <xdr:colOff>50800</xdr:colOff>
      <xdr:row>86</xdr:row>
      <xdr:rowOff>52781</xdr:rowOff>
    </xdr:to>
    <xdr:sp macro="" textlink="">
      <xdr:nvSpPr>
        <xdr:cNvPr id="232" name="楕円 231"/>
        <xdr:cNvSpPr/>
      </xdr:nvSpPr>
      <xdr:spPr>
        <a:xfrm>
          <a:off x="10426700" y="146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37558</xdr:rowOff>
    </xdr:from>
    <xdr:ext cx="469744" cy="259045"/>
    <xdr:sp macro="" textlink="">
      <xdr:nvSpPr>
        <xdr:cNvPr id="233" name="【福祉施設】&#10;一人当たり面積該当値テキスト"/>
        <xdr:cNvSpPr txBox="1"/>
      </xdr:nvSpPr>
      <xdr:spPr>
        <a:xfrm>
          <a:off x="10515600" y="1461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124003</xdr:rowOff>
    </xdr:from>
    <xdr:to>
      <xdr:col>50</xdr:col>
      <xdr:colOff>165100</xdr:colOff>
      <xdr:row>86</xdr:row>
      <xdr:rowOff>54153</xdr:rowOff>
    </xdr:to>
    <xdr:sp macro="" textlink="">
      <xdr:nvSpPr>
        <xdr:cNvPr id="234" name="楕円 233"/>
        <xdr:cNvSpPr/>
      </xdr:nvSpPr>
      <xdr:spPr>
        <a:xfrm>
          <a:off x="9588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xdr:rowOff>
    </xdr:from>
    <xdr:to>
      <xdr:col>55</xdr:col>
      <xdr:colOff>0</xdr:colOff>
      <xdr:row>86</xdr:row>
      <xdr:rowOff>3353</xdr:rowOff>
    </xdr:to>
    <xdr:cxnSp macro="">
      <xdr:nvCxnSpPr>
        <xdr:cNvPr id="235" name="直線コネクタ 234"/>
        <xdr:cNvCxnSpPr/>
      </xdr:nvCxnSpPr>
      <xdr:spPr>
        <a:xfrm flipV="1">
          <a:off x="9639300" y="1474668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126288</xdr:rowOff>
    </xdr:from>
    <xdr:to>
      <xdr:col>46</xdr:col>
      <xdr:colOff>38100</xdr:colOff>
      <xdr:row>86</xdr:row>
      <xdr:rowOff>56438</xdr:rowOff>
    </xdr:to>
    <xdr:sp macro="" textlink="">
      <xdr:nvSpPr>
        <xdr:cNvPr id="236" name="楕円 235"/>
        <xdr:cNvSpPr/>
      </xdr:nvSpPr>
      <xdr:spPr>
        <a:xfrm>
          <a:off x="8699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3353</xdr:rowOff>
    </xdr:from>
    <xdr:to>
      <xdr:col>50</xdr:col>
      <xdr:colOff>114300</xdr:colOff>
      <xdr:row>86</xdr:row>
      <xdr:rowOff>5638</xdr:rowOff>
    </xdr:to>
    <xdr:cxnSp macro="">
      <xdr:nvCxnSpPr>
        <xdr:cNvPr id="237" name="直線コネクタ 236"/>
        <xdr:cNvCxnSpPr/>
      </xdr:nvCxnSpPr>
      <xdr:spPr>
        <a:xfrm flipV="1">
          <a:off x="8750300" y="1474805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45280</xdr:rowOff>
    </xdr:from>
    <xdr:ext cx="469744" cy="259045"/>
    <xdr:sp macro="" textlink="">
      <xdr:nvSpPr>
        <xdr:cNvPr id="238" name="n_1mainValue【福祉施設】&#10;一人当たり面積"/>
        <xdr:cNvSpPr txBox="1"/>
      </xdr:nvSpPr>
      <xdr:spPr>
        <a:xfrm>
          <a:off x="93917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47565</xdr:rowOff>
    </xdr:from>
    <xdr:ext cx="469744" cy="259045"/>
    <xdr:sp macro="" textlink="">
      <xdr:nvSpPr>
        <xdr:cNvPr id="239" name="n_2mainValue【福祉施設】&#10;一人当たり面積"/>
        <xdr:cNvSpPr txBox="1"/>
      </xdr:nvSpPr>
      <xdr:spPr>
        <a:xfrm>
          <a:off x="85154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5" name="正方形/長方形 2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6" name="正方形/長方形 2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7" name="正方形/長方形 2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8" name="正方形/長方形 2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9" name="正方形/長方形 2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0" name="正方形/長方形 2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1" name="正方形/長方形 2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2" name="正方形/長方形 2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3" name="正方形/長方形 2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4" name="テキスト ボックス 2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5" name="直線コネクタ 2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6" name="テキスト ボックス 2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7" name="直線コネクタ 2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8" name="テキスト ボックス 2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9" name="直線コネクタ 2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0" name="テキスト ボックス 2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1" name="直線コネクタ 2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2" name="テキスト ボックス 2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3" name="直線コネクタ 2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4" name="テキスト ボックス 2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5" name="直線コネクタ 2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6" name="テキスト ボックス 2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7" name="直線コネクタ 2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8" name="テキスト ボックス 2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80" name="直線コネクタ 279"/>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81"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82" name="直線コネクタ 281"/>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83"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84" name="直線コネクタ 283"/>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285"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86" name="フローチャート: 判断 285"/>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87" name="フローチャート: 判断 286"/>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88"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89" name="フローチャート: 判断 288"/>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2557</xdr:rowOff>
    </xdr:from>
    <xdr:ext cx="405111" cy="259045"/>
    <xdr:sp macro="" textlink="">
      <xdr:nvSpPr>
        <xdr:cNvPr id="290"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291" name="フローチャート: 判断 290"/>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292"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3" name="テキスト ボックス 2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4" name="テキスト ボックス 2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5" name="テキスト ボックス 2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6" name="テキスト ボックス 2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7" name="テキスト ボックス 2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69215</xdr:rowOff>
    </xdr:from>
    <xdr:to>
      <xdr:col>85</xdr:col>
      <xdr:colOff>177800</xdr:colOff>
      <xdr:row>41</xdr:row>
      <xdr:rowOff>170815</xdr:rowOff>
    </xdr:to>
    <xdr:sp macro="" textlink="">
      <xdr:nvSpPr>
        <xdr:cNvPr id="298" name="楕円 297"/>
        <xdr:cNvSpPr/>
      </xdr:nvSpPr>
      <xdr:spPr>
        <a:xfrm>
          <a:off x="162687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155592</xdr:rowOff>
    </xdr:from>
    <xdr:ext cx="405111" cy="259045"/>
    <xdr:sp macro="" textlink="">
      <xdr:nvSpPr>
        <xdr:cNvPr id="299" name="【一般廃棄物処理施設】&#10;有形固定資産減価償却率該当値テキスト"/>
        <xdr:cNvSpPr txBox="1"/>
      </xdr:nvSpPr>
      <xdr:spPr>
        <a:xfrm>
          <a:off x="16357600" y="701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93980</xdr:rowOff>
    </xdr:from>
    <xdr:to>
      <xdr:col>81</xdr:col>
      <xdr:colOff>101600</xdr:colOff>
      <xdr:row>42</xdr:row>
      <xdr:rowOff>24130</xdr:rowOff>
    </xdr:to>
    <xdr:sp macro="" textlink="">
      <xdr:nvSpPr>
        <xdr:cNvPr id="300" name="楕円 299"/>
        <xdr:cNvSpPr/>
      </xdr:nvSpPr>
      <xdr:spPr>
        <a:xfrm>
          <a:off x="15430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120015</xdr:rowOff>
    </xdr:from>
    <xdr:to>
      <xdr:col>85</xdr:col>
      <xdr:colOff>127000</xdr:colOff>
      <xdr:row>41</xdr:row>
      <xdr:rowOff>144780</xdr:rowOff>
    </xdr:to>
    <xdr:cxnSp macro="">
      <xdr:nvCxnSpPr>
        <xdr:cNvPr id="301" name="直線コネクタ 300"/>
        <xdr:cNvCxnSpPr/>
      </xdr:nvCxnSpPr>
      <xdr:spPr>
        <a:xfrm flipV="1">
          <a:off x="15481300" y="71494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12065</xdr:rowOff>
    </xdr:from>
    <xdr:to>
      <xdr:col>76</xdr:col>
      <xdr:colOff>165100</xdr:colOff>
      <xdr:row>40</xdr:row>
      <xdr:rowOff>113665</xdr:rowOff>
    </xdr:to>
    <xdr:sp macro="" textlink="">
      <xdr:nvSpPr>
        <xdr:cNvPr id="302" name="楕円 301"/>
        <xdr:cNvSpPr/>
      </xdr:nvSpPr>
      <xdr:spPr>
        <a:xfrm>
          <a:off x="14541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62865</xdr:rowOff>
    </xdr:from>
    <xdr:to>
      <xdr:col>81</xdr:col>
      <xdr:colOff>50800</xdr:colOff>
      <xdr:row>41</xdr:row>
      <xdr:rowOff>144780</xdr:rowOff>
    </xdr:to>
    <xdr:cxnSp macro="">
      <xdr:nvCxnSpPr>
        <xdr:cNvPr id="303" name="直線コネクタ 302"/>
        <xdr:cNvCxnSpPr/>
      </xdr:nvCxnSpPr>
      <xdr:spPr>
        <a:xfrm>
          <a:off x="14592300" y="692086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42</xdr:row>
      <xdr:rowOff>15257</xdr:rowOff>
    </xdr:from>
    <xdr:ext cx="405111" cy="259045"/>
    <xdr:sp macro="" textlink="">
      <xdr:nvSpPr>
        <xdr:cNvPr id="304" name="n_1mainValue【一般廃棄物処理施設】&#10;有形固定資産減価償却率"/>
        <xdr:cNvSpPr txBox="1"/>
      </xdr:nvSpPr>
      <xdr:spPr>
        <a:xfrm>
          <a:off x="152660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104792</xdr:rowOff>
    </xdr:from>
    <xdr:ext cx="405111" cy="259045"/>
    <xdr:sp macro="" textlink="">
      <xdr:nvSpPr>
        <xdr:cNvPr id="305" name="n_2mainValue【一般廃棄物処理施設】&#10;有形固定資産減価償却率"/>
        <xdr:cNvSpPr txBox="1"/>
      </xdr:nvSpPr>
      <xdr:spPr>
        <a:xfrm>
          <a:off x="14389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6" name="直線コネクタ 3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17" name="テキスト ボックス 31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8" name="直線コネクタ 3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9" name="テキスト ボックス 31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0" name="直線コネクタ 3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21" name="テキスト ボックス 32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2" name="直線コネクタ 3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23" name="テキスト ボックス 32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4" name="直線コネクタ 3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25" name="テキスト ボックス 32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6" name="直線コネクタ 3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27" name="テキスト ボックス 32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9" name="テキスト ボックス 3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31" name="直線コネクタ 330"/>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32"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33" name="直線コネクタ 332"/>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34"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35" name="直線コネクタ 334"/>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336"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37" name="フローチャート: 判断 336"/>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38" name="フローチャート: 判断 337"/>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947</xdr:rowOff>
    </xdr:from>
    <xdr:ext cx="599010" cy="259045"/>
    <xdr:sp macro="" textlink="">
      <xdr:nvSpPr>
        <xdr:cNvPr id="339" name="n_1aveValue【一般廃棄物処理施設】&#10;一人当たり有形固定資産（償却資産）額"/>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40" name="フローチャート: 判断 339"/>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341"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342" name="フローチャート: 判断 341"/>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343"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121275</xdr:rowOff>
    </xdr:from>
    <xdr:to>
      <xdr:col>116</xdr:col>
      <xdr:colOff>114300</xdr:colOff>
      <xdr:row>37</xdr:row>
      <xdr:rowOff>51425</xdr:rowOff>
    </xdr:to>
    <xdr:sp macro="" textlink="">
      <xdr:nvSpPr>
        <xdr:cNvPr id="349" name="楕円 348"/>
        <xdr:cNvSpPr/>
      </xdr:nvSpPr>
      <xdr:spPr>
        <a:xfrm>
          <a:off x="22110700" y="62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144152</xdr:rowOff>
    </xdr:from>
    <xdr:ext cx="599010" cy="259045"/>
    <xdr:sp macro="" textlink="">
      <xdr:nvSpPr>
        <xdr:cNvPr id="350" name="【一般廃棄物処理施設】&#10;一人当たり有形固定資産（償却資産）額該当値テキスト"/>
        <xdr:cNvSpPr txBox="1"/>
      </xdr:nvSpPr>
      <xdr:spPr>
        <a:xfrm>
          <a:off x="22199600" y="614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154899</xdr:rowOff>
    </xdr:from>
    <xdr:to>
      <xdr:col>112</xdr:col>
      <xdr:colOff>38100</xdr:colOff>
      <xdr:row>37</xdr:row>
      <xdr:rowOff>85049</xdr:rowOff>
    </xdr:to>
    <xdr:sp macro="" textlink="">
      <xdr:nvSpPr>
        <xdr:cNvPr id="351" name="楕円 350"/>
        <xdr:cNvSpPr/>
      </xdr:nvSpPr>
      <xdr:spPr>
        <a:xfrm>
          <a:off x="21272500" y="63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625</xdr:rowOff>
    </xdr:from>
    <xdr:to>
      <xdr:col>116</xdr:col>
      <xdr:colOff>63500</xdr:colOff>
      <xdr:row>37</xdr:row>
      <xdr:rowOff>34249</xdr:rowOff>
    </xdr:to>
    <xdr:cxnSp macro="">
      <xdr:nvCxnSpPr>
        <xdr:cNvPr id="352" name="直線コネクタ 351"/>
        <xdr:cNvCxnSpPr/>
      </xdr:nvCxnSpPr>
      <xdr:spPr>
        <a:xfrm flipV="1">
          <a:off x="21323300" y="6344275"/>
          <a:ext cx="838200" cy="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37274</xdr:rowOff>
    </xdr:from>
    <xdr:to>
      <xdr:col>107</xdr:col>
      <xdr:colOff>101600</xdr:colOff>
      <xdr:row>40</xdr:row>
      <xdr:rowOff>138874</xdr:rowOff>
    </xdr:to>
    <xdr:sp macro="" textlink="">
      <xdr:nvSpPr>
        <xdr:cNvPr id="353" name="楕円 352"/>
        <xdr:cNvSpPr/>
      </xdr:nvSpPr>
      <xdr:spPr>
        <a:xfrm>
          <a:off x="20383500" y="68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34249</xdr:rowOff>
    </xdr:from>
    <xdr:to>
      <xdr:col>111</xdr:col>
      <xdr:colOff>177800</xdr:colOff>
      <xdr:row>40</xdr:row>
      <xdr:rowOff>88074</xdr:rowOff>
    </xdr:to>
    <xdr:cxnSp macro="">
      <xdr:nvCxnSpPr>
        <xdr:cNvPr id="354" name="直線コネクタ 353"/>
        <xdr:cNvCxnSpPr/>
      </xdr:nvCxnSpPr>
      <xdr:spPr>
        <a:xfrm flipV="1">
          <a:off x="20434300" y="6377899"/>
          <a:ext cx="889000" cy="56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101576</xdr:rowOff>
    </xdr:from>
    <xdr:ext cx="599010" cy="259045"/>
    <xdr:sp macro="" textlink="">
      <xdr:nvSpPr>
        <xdr:cNvPr id="355" name="n_1mainValue【一般廃棄物処理施設】&#10;一人当たり有形固定資産（償却資産）額"/>
        <xdr:cNvSpPr txBox="1"/>
      </xdr:nvSpPr>
      <xdr:spPr>
        <a:xfrm>
          <a:off x="21011095" y="610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130001</xdr:rowOff>
    </xdr:from>
    <xdr:ext cx="599010" cy="259045"/>
    <xdr:sp macro="" textlink="">
      <xdr:nvSpPr>
        <xdr:cNvPr id="356" name="n_2mainValue【一般廃棄物処理施設】&#10;一人当たり有形固定資産（償却資産）額"/>
        <xdr:cNvSpPr txBox="1"/>
      </xdr:nvSpPr>
      <xdr:spPr>
        <a:xfrm>
          <a:off x="20134795" y="698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67" name="直線コネクタ 3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68" name="テキスト ボックス 36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9" name="直線コネクタ 3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0" name="テキスト ボックス 3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1" name="直線コネクタ 3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2" name="テキスト ボックス 3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3" name="直線コネクタ 3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4" name="テキスト ボックス 3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5" name="直線コネクタ 3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6" name="テキスト ボックス 3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80" name="直線コネクタ 379"/>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81"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82" name="直線コネクタ 381"/>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83"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84" name="直線コネクタ 383"/>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85"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86" name="フローチャート: 判断 385"/>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87" name="フローチャート: 判断 386"/>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388"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389" name="フローチャート: 判断 388"/>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390"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391" name="フローチャート: 判断 390"/>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392"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398" name="楕円 397"/>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399" name="【保健センター・保健所】&#10;有形固定資産減価償却率該当値テキスト"/>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400" name="楕円 399"/>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32385</xdr:rowOff>
    </xdr:from>
    <xdr:to>
      <xdr:col>85</xdr:col>
      <xdr:colOff>127000</xdr:colOff>
      <xdr:row>60</xdr:row>
      <xdr:rowOff>38100</xdr:rowOff>
    </xdr:to>
    <xdr:cxnSp macro="">
      <xdr:nvCxnSpPr>
        <xdr:cNvPr id="401" name="直線コネクタ 400"/>
        <xdr:cNvCxnSpPr/>
      </xdr:nvCxnSpPr>
      <xdr:spPr>
        <a:xfrm>
          <a:off x="15481300" y="103193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25400</xdr:rowOff>
    </xdr:from>
    <xdr:to>
      <xdr:col>76</xdr:col>
      <xdr:colOff>165100</xdr:colOff>
      <xdr:row>56</xdr:row>
      <xdr:rowOff>127000</xdr:rowOff>
    </xdr:to>
    <xdr:sp macro="" textlink="">
      <xdr:nvSpPr>
        <xdr:cNvPr id="402" name="楕円 401"/>
        <xdr:cNvSpPr/>
      </xdr:nvSpPr>
      <xdr:spPr>
        <a:xfrm>
          <a:off x="14541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76200</xdr:rowOff>
    </xdr:from>
    <xdr:to>
      <xdr:col>81</xdr:col>
      <xdr:colOff>50800</xdr:colOff>
      <xdr:row>60</xdr:row>
      <xdr:rowOff>32385</xdr:rowOff>
    </xdr:to>
    <xdr:cxnSp macro="">
      <xdr:nvCxnSpPr>
        <xdr:cNvPr id="403" name="直線コネクタ 402"/>
        <xdr:cNvCxnSpPr/>
      </xdr:nvCxnSpPr>
      <xdr:spPr>
        <a:xfrm>
          <a:off x="14592300" y="9677400"/>
          <a:ext cx="889000" cy="6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74312</xdr:rowOff>
    </xdr:from>
    <xdr:ext cx="405111" cy="259045"/>
    <xdr:sp macro="" textlink="">
      <xdr:nvSpPr>
        <xdr:cNvPr id="404" name="n_1mainValue【保健センター・保健所】&#10;有形固定資産減価償却率"/>
        <xdr:cNvSpPr txBox="1"/>
      </xdr:nvSpPr>
      <xdr:spPr>
        <a:xfrm>
          <a:off x="15266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143527</xdr:rowOff>
    </xdr:from>
    <xdr:ext cx="405111" cy="259045"/>
    <xdr:sp macro="" textlink="">
      <xdr:nvSpPr>
        <xdr:cNvPr id="405" name="n_2mainValue【保健センター・保健所】&#10;有形固定資産減価償却率"/>
        <xdr:cNvSpPr txBox="1"/>
      </xdr:nvSpPr>
      <xdr:spPr>
        <a:xfrm>
          <a:off x="14389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16" name="直線コネクタ 41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7" name="テキスト ボックス 41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8" name="直線コネクタ 41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9" name="テキスト ボックス 41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0" name="直線コネクタ 41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1" name="テキスト ボックス 42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2" name="直線コネクタ 42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3" name="テキスト ボックス 42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27" name="直線コネクタ 426"/>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28"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29" name="直線コネクタ 428"/>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30"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31" name="直線コネクタ 430"/>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32" name="【保健センター・保健所】&#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33" name="フローチャート: 判断 432"/>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34" name="フローチャート: 判断 433"/>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105935</xdr:rowOff>
    </xdr:from>
    <xdr:ext cx="469744" cy="259045"/>
    <xdr:sp macro="" textlink="">
      <xdr:nvSpPr>
        <xdr:cNvPr id="435" name="n_1aveValue【保健センター・保健所】&#10;一人当たり面積"/>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36" name="フローチャート: 判断 435"/>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37"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438" name="フローチャート: 判断 437"/>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439"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168656</xdr:rowOff>
    </xdr:from>
    <xdr:to>
      <xdr:col>116</xdr:col>
      <xdr:colOff>114300</xdr:colOff>
      <xdr:row>56</xdr:row>
      <xdr:rowOff>98806</xdr:rowOff>
    </xdr:to>
    <xdr:sp macro="" textlink="">
      <xdr:nvSpPr>
        <xdr:cNvPr id="445" name="楕円 444"/>
        <xdr:cNvSpPr/>
      </xdr:nvSpPr>
      <xdr:spPr>
        <a:xfrm>
          <a:off x="22110700" y="95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121683</xdr:rowOff>
    </xdr:from>
    <xdr:ext cx="469744" cy="259045"/>
    <xdr:sp macro="" textlink="">
      <xdr:nvSpPr>
        <xdr:cNvPr id="446" name="【保健センター・保健所】&#10;一人当たり面積該当値テキスト"/>
        <xdr:cNvSpPr txBox="1"/>
      </xdr:nvSpPr>
      <xdr:spPr>
        <a:xfrm>
          <a:off x="22199600" y="955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42926</xdr:rowOff>
    </xdr:from>
    <xdr:to>
      <xdr:col>112</xdr:col>
      <xdr:colOff>38100</xdr:colOff>
      <xdr:row>56</xdr:row>
      <xdr:rowOff>144526</xdr:rowOff>
    </xdr:to>
    <xdr:sp macro="" textlink="">
      <xdr:nvSpPr>
        <xdr:cNvPr id="447" name="楕円 446"/>
        <xdr:cNvSpPr/>
      </xdr:nvSpPr>
      <xdr:spPr>
        <a:xfrm>
          <a:off x="21272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48006</xdr:rowOff>
    </xdr:from>
    <xdr:to>
      <xdr:col>116</xdr:col>
      <xdr:colOff>63500</xdr:colOff>
      <xdr:row>56</xdr:row>
      <xdr:rowOff>93726</xdr:rowOff>
    </xdr:to>
    <xdr:cxnSp macro="">
      <xdr:nvCxnSpPr>
        <xdr:cNvPr id="448" name="直線コネクタ 447"/>
        <xdr:cNvCxnSpPr/>
      </xdr:nvCxnSpPr>
      <xdr:spPr>
        <a:xfrm flipV="1">
          <a:off x="21323300" y="96492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449" name="楕円 448"/>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93726</xdr:rowOff>
    </xdr:from>
    <xdr:to>
      <xdr:col>111</xdr:col>
      <xdr:colOff>177800</xdr:colOff>
      <xdr:row>62</xdr:row>
      <xdr:rowOff>160020</xdr:rowOff>
    </xdr:to>
    <xdr:cxnSp macro="">
      <xdr:nvCxnSpPr>
        <xdr:cNvPr id="450" name="直線コネクタ 449"/>
        <xdr:cNvCxnSpPr/>
      </xdr:nvCxnSpPr>
      <xdr:spPr>
        <a:xfrm flipV="1">
          <a:off x="20434300" y="9694926"/>
          <a:ext cx="889000" cy="109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161053</xdr:rowOff>
    </xdr:from>
    <xdr:ext cx="469744" cy="259045"/>
    <xdr:sp macro="" textlink="">
      <xdr:nvSpPr>
        <xdr:cNvPr id="451" name="n_1mainValue【保健センター・保健所】&#10;一人当たり面積"/>
        <xdr:cNvSpPr txBox="1"/>
      </xdr:nvSpPr>
      <xdr:spPr>
        <a:xfrm>
          <a:off x="21075727" y="94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452"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3" name="直線コネクタ 46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4" name="テキスト ボックス 46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5" name="直線コネクタ 46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6" name="テキスト ボックス 46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7" name="直線コネクタ 46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8" name="テキスト ボックス 46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9" name="直線コネクタ 46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0" name="テキスト ボックス 46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1" name="直線コネクタ 47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2" name="テキスト ボックス 47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3" name="直線コネクタ 47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4" name="テキスト ボックス 47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5" name="直線コネクタ 4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6" name="テキスト ボックス 4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78" name="直線コネクタ 477"/>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79"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80" name="直線コネクタ 479"/>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2" name="直線コネクタ 48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483"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84" name="フローチャート: 判断 483"/>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85" name="フローチャート: 判断 484"/>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486"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87" name="フローチャート: 判断 486"/>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488"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89" name="フローチャート: 判断 488"/>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490"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37919</xdr:rowOff>
    </xdr:from>
    <xdr:to>
      <xdr:col>85</xdr:col>
      <xdr:colOff>177800</xdr:colOff>
      <xdr:row>80</xdr:row>
      <xdr:rowOff>139519</xdr:rowOff>
    </xdr:to>
    <xdr:sp macro="" textlink="">
      <xdr:nvSpPr>
        <xdr:cNvPr id="496" name="楕円 495"/>
        <xdr:cNvSpPr/>
      </xdr:nvSpPr>
      <xdr:spPr>
        <a:xfrm>
          <a:off x="162687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60796</xdr:rowOff>
    </xdr:from>
    <xdr:ext cx="405111" cy="259045"/>
    <xdr:sp macro="" textlink="">
      <xdr:nvSpPr>
        <xdr:cNvPr id="497" name="【消防施設】&#10;有形固定資産減価償却率該当値テキスト"/>
        <xdr:cNvSpPr txBox="1"/>
      </xdr:nvSpPr>
      <xdr:spPr>
        <a:xfrm>
          <a:off x="16357600" y="1360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47716</xdr:rowOff>
    </xdr:from>
    <xdr:to>
      <xdr:col>81</xdr:col>
      <xdr:colOff>101600</xdr:colOff>
      <xdr:row>80</xdr:row>
      <xdr:rowOff>149316</xdr:rowOff>
    </xdr:to>
    <xdr:sp macro="" textlink="">
      <xdr:nvSpPr>
        <xdr:cNvPr id="498" name="楕円 497"/>
        <xdr:cNvSpPr/>
      </xdr:nvSpPr>
      <xdr:spPr>
        <a:xfrm>
          <a:off x="15430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88719</xdr:rowOff>
    </xdr:from>
    <xdr:to>
      <xdr:col>85</xdr:col>
      <xdr:colOff>127000</xdr:colOff>
      <xdr:row>80</xdr:row>
      <xdr:rowOff>98516</xdr:rowOff>
    </xdr:to>
    <xdr:cxnSp macro="">
      <xdr:nvCxnSpPr>
        <xdr:cNvPr id="499" name="直線コネクタ 498"/>
        <xdr:cNvCxnSpPr/>
      </xdr:nvCxnSpPr>
      <xdr:spPr>
        <a:xfrm flipV="1">
          <a:off x="15481300" y="1380471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10161</xdr:rowOff>
    </xdr:from>
    <xdr:to>
      <xdr:col>76</xdr:col>
      <xdr:colOff>165100</xdr:colOff>
      <xdr:row>80</xdr:row>
      <xdr:rowOff>111761</xdr:rowOff>
    </xdr:to>
    <xdr:sp macro="" textlink="">
      <xdr:nvSpPr>
        <xdr:cNvPr id="500" name="楕円 499"/>
        <xdr:cNvSpPr/>
      </xdr:nvSpPr>
      <xdr:spPr>
        <a:xfrm>
          <a:off x="14541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60961</xdr:rowOff>
    </xdr:from>
    <xdr:to>
      <xdr:col>81</xdr:col>
      <xdr:colOff>50800</xdr:colOff>
      <xdr:row>80</xdr:row>
      <xdr:rowOff>98516</xdr:rowOff>
    </xdr:to>
    <xdr:cxnSp macro="">
      <xdr:nvCxnSpPr>
        <xdr:cNvPr id="501" name="直線コネクタ 500"/>
        <xdr:cNvCxnSpPr/>
      </xdr:nvCxnSpPr>
      <xdr:spPr>
        <a:xfrm>
          <a:off x="14592300" y="137769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165843</xdr:rowOff>
    </xdr:from>
    <xdr:ext cx="405111" cy="259045"/>
    <xdr:sp macro="" textlink="">
      <xdr:nvSpPr>
        <xdr:cNvPr id="502" name="n_1mainValue【消防施設】&#10;有形固定資産減価償却率"/>
        <xdr:cNvSpPr txBox="1"/>
      </xdr:nvSpPr>
      <xdr:spPr>
        <a:xfrm>
          <a:off x="152660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503" name="n_2mainValue【消防施設】&#10;有形固定資産減価償却率"/>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4" name="直線コネクタ 5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5" name="テキスト ボックス 5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6" name="直線コネクタ 5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7" name="テキスト ボックス 5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8" name="直線コネクタ 5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9" name="テキスト ボックス 5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0" name="直線コネクタ 5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1" name="テキスト ボックス 5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2" name="直線コネクタ 5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3" name="テキスト ボックス 5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27" name="直線コネクタ 526"/>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28"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29" name="直線コネクタ 52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30"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31" name="直線コネクタ 530"/>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532"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33" name="フローチャート: 判断 532"/>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34" name="フローチャート: 判断 53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535"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536" name="フローチャート: 判断 535"/>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537"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538" name="フローチャート: 判断 537"/>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539"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111125</xdr:rowOff>
    </xdr:from>
    <xdr:to>
      <xdr:col>116</xdr:col>
      <xdr:colOff>114300</xdr:colOff>
      <xdr:row>80</xdr:row>
      <xdr:rowOff>41275</xdr:rowOff>
    </xdr:to>
    <xdr:sp macro="" textlink="">
      <xdr:nvSpPr>
        <xdr:cNvPr id="545" name="楕円 544"/>
        <xdr:cNvSpPr/>
      </xdr:nvSpPr>
      <xdr:spPr>
        <a:xfrm>
          <a:off x="221107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134002</xdr:rowOff>
    </xdr:from>
    <xdr:ext cx="469744" cy="259045"/>
    <xdr:sp macro="" textlink="">
      <xdr:nvSpPr>
        <xdr:cNvPr id="546" name="【消防施設】&#10;一人当たり面積該当値テキスト"/>
        <xdr:cNvSpPr txBox="1"/>
      </xdr:nvSpPr>
      <xdr:spPr>
        <a:xfrm>
          <a:off x="22199600" y="1350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151130</xdr:rowOff>
    </xdr:from>
    <xdr:to>
      <xdr:col>112</xdr:col>
      <xdr:colOff>38100</xdr:colOff>
      <xdr:row>80</xdr:row>
      <xdr:rowOff>81280</xdr:rowOff>
    </xdr:to>
    <xdr:sp macro="" textlink="">
      <xdr:nvSpPr>
        <xdr:cNvPr id="547" name="楕円 546"/>
        <xdr:cNvSpPr/>
      </xdr:nvSpPr>
      <xdr:spPr>
        <a:xfrm>
          <a:off x="21272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161925</xdr:rowOff>
    </xdr:from>
    <xdr:to>
      <xdr:col>116</xdr:col>
      <xdr:colOff>63500</xdr:colOff>
      <xdr:row>80</xdr:row>
      <xdr:rowOff>30480</xdr:rowOff>
    </xdr:to>
    <xdr:cxnSp macro="">
      <xdr:nvCxnSpPr>
        <xdr:cNvPr id="548" name="直線コネクタ 547"/>
        <xdr:cNvCxnSpPr/>
      </xdr:nvCxnSpPr>
      <xdr:spPr>
        <a:xfrm flipV="1">
          <a:off x="21323300" y="137064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549" name="楕円 548"/>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30480</xdr:rowOff>
    </xdr:from>
    <xdr:to>
      <xdr:col>111</xdr:col>
      <xdr:colOff>177800</xdr:colOff>
      <xdr:row>85</xdr:row>
      <xdr:rowOff>41911</xdr:rowOff>
    </xdr:to>
    <xdr:cxnSp macro="">
      <xdr:nvCxnSpPr>
        <xdr:cNvPr id="550" name="直線コネクタ 549"/>
        <xdr:cNvCxnSpPr/>
      </xdr:nvCxnSpPr>
      <xdr:spPr>
        <a:xfrm flipV="1">
          <a:off x="20434300" y="13746480"/>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97807</xdr:rowOff>
    </xdr:from>
    <xdr:ext cx="469744" cy="259045"/>
    <xdr:sp macro="" textlink="">
      <xdr:nvSpPr>
        <xdr:cNvPr id="551" name="n_1mainValue【消防施設】&#10;一人当たり面積"/>
        <xdr:cNvSpPr txBox="1"/>
      </xdr:nvSpPr>
      <xdr:spPr>
        <a:xfrm>
          <a:off x="210757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552" name="n_2mainValue【消防施設】&#10;一人当たり面積"/>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63" name="直線コネクタ 5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64" name="テキスト ボックス 56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5" name="直線コネクタ 5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6" name="テキスト ボックス 5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7" name="直線コネクタ 5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8" name="テキスト ボックス 5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9" name="直線コネクタ 5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0" name="テキスト ボックス 5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1" name="直線コネクタ 5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2" name="テキスト ボックス 5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4" name="テキスト ボックス 5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76" name="直線コネクタ 57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7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8" name="直線コネクタ 57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7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80" name="直線コネクタ 57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581"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82" name="フローチャート: 判断 581"/>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83" name="フローチャート: 判断 582"/>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19066</xdr:rowOff>
    </xdr:from>
    <xdr:ext cx="405111" cy="259045"/>
    <xdr:sp macro="" textlink="">
      <xdr:nvSpPr>
        <xdr:cNvPr id="584"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85" name="フローチャート: 判断 584"/>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586"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87" name="フローチャート: 判断 586"/>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588"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9" name="テキスト ボックス 5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0" name="テキスト ボックス 5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1" name="テキスト ボックス 5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2" name="テキスト ボックス 5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3" name="テキスト ボックス 5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34289</xdr:rowOff>
    </xdr:from>
    <xdr:to>
      <xdr:col>85</xdr:col>
      <xdr:colOff>177800</xdr:colOff>
      <xdr:row>105</xdr:row>
      <xdr:rowOff>135889</xdr:rowOff>
    </xdr:to>
    <xdr:sp macro="" textlink="">
      <xdr:nvSpPr>
        <xdr:cNvPr id="594" name="楕円 593"/>
        <xdr:cNvSpPr/>
      </xdr:nvSpPr>
      <xdr:spPr>
        <a:xfrm>
          <a:off x="16268700" y="18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12716</xdr:rowOff>
    </xdr:from>
    <xdr:ext cx="405111" cy="259045"/>
    <xdr:sp macro="" textlink="">
      <xdr:nvSpPr>
        <xdr:cNvPr id="595" name="【庁舎】&#10;有形固定資産減価償却率該当値テキスト"/>
        <xdr:cNvSpPr txBox="1"/>
      </xdr:nvSpPr>
      <xdr:spPr>
        <a:xfrm>
          <a:off x="16357600" y="1801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596" name="楕円 595"/>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85089</xdr:rowOff>
    </xdr:from>
    <xdr:to>
      <xdr:col>85</xdr:col>
      <xdr:colOff>127000</xdr:colOff>
      <xdr:row>105</xdr:row>
      <xdr:rowOff>110489</xdr:rowOff>
    </xdr:to>
    <xdr:cxnSp macro="">
      <xdr:nvCxnSpPr>
        <xdr:cNvPr id="597" name="直線コネクタ 596"/>
        <xdr:cNvCxnSpPr/>
      </xdr:nvCxnSpPr>
      <xdr:spPr>
        <a:xfrm flipV="1">
          <a:off x="15481300" y="180873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43180</xdr:rowOff>
    </xdr:from>
    <xdr:to>
      <xdr:col>76</xdr:col>
      <xdr:colOff>165100</xdr:colOff>
      <xdr:row>105</xdr:row>
      <xdr:rowOff>144780</xdr:rowOff>
    </xdr:to>
    <xdr:sp macro="" textlink="">
      <xdr:nvSpPr>
        <xdr:cNvPr id="598" name="楕円 597"/>
        <xdr:cNvSpPr/>
      </xdr:nvSpPr>
      <xdr:spPr>
        <a:xfrm>
          <a:off x="14541500" y="180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93980</xdr:rowOff>
    </xdr:from>
    <xdr:to>
      <xdr:col>81</xdr:col>
      <xdr:colOff>50800</xdr:colOff>
      <xdr:row>105</xdr:row>
      <xdr:rowOff>110489</xdr:rowOff>
    </xdr:to>
    <xdr:cxnSp macro="">
      <xdr:nvCxnSpPr>
        <xdr:cNvPr id="599" name="直線コネクタ 598"/>
        <xdr:cNvCxnSpPr/>
      </xdr:nvCxnSpPr>
      <xdr:spPr>
        <a:xfrm>
          <a:off x="14592300" y="1809623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600" name="n_1mainValue【庁舎】&#10;有形固定資産減価償却率"/>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135907</xdr:rowOff>
    </xdr:from>
    <xdr:ext cx="405111" cy="259045"/>
    <xdr:sp macro="" textlink="">
      <xdr:nvSpPr>
        <xdr:cNvPr id="601" name="n_2mainValue【庁舎】&#10;有形固定資産減価償却率"/>
        <xdr:cNvSpPr txBox="1"/>
      </xdr:nvSpPr>
      <xdr:spPr>
        <a:xfrm>
          <a:off x="14389744" y="181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2" name="直線コネクタ 6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3" name="テキスト ボックス 6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4" name="直線コネクタ 6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5" name="テキスト ボックス 6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6" name="直線コネクタ 6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7" name="テキスト ボックス 6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8" name="直線コネクタ 6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9" name="テキスト ボックス 6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0" name="直線コネクタ 6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1" name="テキスト ボックス 6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2" name="直線コネクタ 6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23" name="テキスト ボックス 622"/>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5" name="テキスト ボックス 62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27" name="直線コネクタ 626"/>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28"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29" name="直線コネクタ 628"/>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30"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31" name="直線コネクタ 630"/>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632" name="【庁舎】&#10;一人当たり面積平均値テキスト"/>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33" name="フローチャート: 判断 632"/>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34" name="フローチャート: 判断 633"/>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135762</xdr:rowOff>
    </xdr:from>
    <xdr:ext cx="469744" cy="259045"/>
    <xdr:sp macro="" textlink="">
      <xdr:nvSpPr>
        <xdr:cNvPr id="635" name="n_1aveValue【庁舎】&#10;一人当たり面積"/>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36" name="フローチャート: 判断 635"/>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150947</xdr:rowOff>
    </xdr:from>
    <xdr:ext cx="469744" cy="259045"/>
    <xdr:sp macro="" textlink="">
      <xdr:nvSpPr>
        <xdr:cNvPr id="637" name="n_2aveValue【庁舎】&#10;一人当たり面積"/>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638" name="フローチャート: 判断 637"/>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639"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25073</xdr:rowOff>
    </xdr:from>
    <xdr:to>
      <xdr:col>116</xdr:col>
      <xdr:colOff>114300</xdr:colOff>
      <xdr:row>108</xdr:row>
      <xdr:rowOff>126673</xdr:rowOff>
    </xdr:to>
    <xdr:sp macro="" textlink="">
      <xdr:nvSpPr>
        <xdr:cNvPr id="645" name="楕円 644"/>
        <xdr:cNvSpPr/>
      </xdr:nvSpPr>
      <xdr:spPr>
        <a:xfrm>
          <a:off x="22110700" y="185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155900</xdr:rowOff>
    </xdr:from>
    <xdr:ext cx="469744" cy="259045"/>
    <xdr:sp macro="" textlink="">
      <xdr:nvSpPr>
        <xdr:cNvPr id="646" name="【庁舎】&#10;一人当たり面積該当値テキスト"/>
        <xdr:cNvSpPr txBox="1"/>
      </xdr:nvSpPr>
      <xdr:spPr>
        <a:xfrm>
          <a:off x="22199600" y="1832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29809</xdr:rowOff>
    </xdr:from>
    <xdr:to>
      <xdr:col>112</xdr:col>
      <xdr:colOff>38100</xdr:colOff>
      <xdr:row>108</xdr:row>
      <xdr:rowOff>131409</xdr:rowOff>
    </xdr:to>
    <xdr:sp macro="" textlink="">
      <xdr:nvSpPr>
        <xdr:cNvPr id="647" name="楕円 646"/>
        <xdr:cNvSpPr/>
      </xdr:nvSpPr>
      <xdr:spPr>
        <a:xfrm>
          <a:off x="21272500" y="185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75873</xdr:rowOff>
    </xdr:from>
    <xdr:to>
      <xdr:col>116</xdr:col>
      <xdr:colOff>63500</xdr:colOff>
      <xdr:row>108</xdr:row>
      <xdr:rowOff>80609</xdr:rowOff>
    </xdr:to>
    <xdr:cxnSp macro="">
      <xdr:nvCxnSpPr>
        <xdr:cNvPr id="648" name="直線コネクタ 647"/>
        <xdr:cNvCxnSpPr/>
      </xdr:nvCxnSpPr>
      <xdr:spPr>
        <a:xfrm flipV="1">
          <a:off x="21323300" y="18592473"/>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121248</xdr:rowOff>
    </xdr:from>
    <xdr:to>
      <xdr:col>107</xdr:col>
      <xdr:colOff>101600</xdr:colOff>
      <xdr:row>108</xdr:row>
      <xdr:rowOff>51398</xdr:rowOff>
    </xdr:to>
    <xdr:sp macro="" textlink="">
      <xdr:nvSpPr>
        <xdr:cNvPr id="649" name="楕円 648"/>
        <xdr:cNvSpPr/>
      </xdr:nvSpPr>
      <xdr:spPr>
        <a:xfrm>
          <a:off x="20383500" y="1846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xdr:rowOff>
    </xdr:from>
    <xdr:to>
      <xdr:col>111</xdr:col>
      <xdr:colOff>177800</xdr:colOff>
      <xdr:row>108</xdr:row>
      <xdr:rowOff>80609</xdr:rowOff>
    </xdr:to>
    <xdr:cxnSp macro="">
      <xdr:nvCxnSpPr>
        <xdr:cNvPr id="650" name="直線コネクタ 649"/>
        <xdr:cNvCxnSpPr/>
      </xdr:nvCxnSpPr>
      <xdr:spPr>
        <a:xfrm>
          <a:off x="20434300" y="18517198"/>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147936</xdr:rowOff>
    </xdr:from>
    <xdr:ext cx="469744" cy="259045"/>
    <xdr:sp macro="" textlink="">
      <xdr:nvSpPr>
        <xdr:cNvPr id="651" name="n_1mainValue【庁舎】&#10;一人当たり面積"/>
        <xdr:cNvSpPr txBox="1"/>
      </xdr:nvSpPr>
      <xdr:spPr>
        <a:xfrm>
          <a:off x="21075727" y="1832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67925</xdr:rowOff>
    </xdr:from>
    <xdr:ext cx="469744" cy="259045"/>
    <xdr:sp macro="" textlink="">
      <xdr:nvSpPr>
        <xdr:cNvPr id="652" name="n_2mainValue【庁舎】&#10;一人当たり面積"/>
        <xdr:cNvSpPr txBox="1"/>
      </xdr:nvSpPr>
      <xdr:spPr>
        <a:xfrm>
          <a:off x="20199427" y="1824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消防施設であり、低くなっている施設は、一般廃棄物処理施設、庁舎である。体育館については、合併前の旧３町村それぞれに１施設づつあり、全て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年以上経過しており、修繕費用も年々嵩んでいる状況にあるため、今後、統廃合に向けた取組が必要となってくる。また、消防施設においても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年以上経過している屯所が大半となっており、分団の統合を検討しながら、今後、統廃合を目指しいく。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また、一般廃棄物処理施設については、施設建設から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年を目途に長寿命化に伴う改修を予定している。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）となっており、近年は同程度の数値で推移している。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典型的な過疎地である当町は、少子高齢化の進展により自主財源の確保が難しい状況であり、財政運営は一層厳しくなることが予想される。そのため、今後は事務事業の見直し、効率化、経費の節減等に努め、持続可能な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年度は前年度比</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の</a:t>
          </a:r>
          <a:r>
            <a:rPr kumimoji="1" lang="en-US" altLang="ja-JP" sz="1050">
              <a:latin typeface="ＭＳ Ｐゴシック" panose="020B0600070205080204" pitchFamily="50" charset="-128"/>
              <a:ea typeface="ＭＳ Ｐゴシック" panose="020B0600070205080204" pitchFamily="50" charset="-128"/>
            </a:rPr>
            <a:t>99.1%</a:t>
          </a:r>
          <a:r>
            <a:rPr kumimoji="1" lang="ja-JP" altLang="en-US" sz="1050">
              <a:latin typeface="ＭＳ Ｐゴシック" panose="020B0600070205080204" pitchFamily="50" charset="-128"/>
              <a:ea typeface="ＭＳ Ｐゴシック" panose="020B0600070205080204" pitchFamily="50" charset="-128"/>
            </a:rPr>
            <a:t>となり、</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ヶ年平均値も</a:t>
          </a:r>
          <a:r>
            <a:rPr kumimoji="1" lang="en-US" altLang="ja-JP" sz="1050">
              <a:latin typeface="ＭＳ Ｐゴシック" panose="020B0600070205080204" pitchFamily="50" charset="-128"/>
              <a:ea typeface="ＭＳ Ｐゴシック" panose="020B0600070205080204" pitchFamily="50" charset="-128"/>
            </a:rPr>
            <a:t>95.8%</a:t>
          </a:r>
          <a:r>
            <a:rPr kumimoji="1" lang="ja-JP" altLang="en-US" sz="1050">
              <a:latin typeface="ＭＳ Ｐゴシック" panose="020B0600070205080204" pitchFamily="50" charset="-128"/>
              <a:ea typeface="ＭＳ Ｐゴシック" panose="020B0600070205080204" pitchFamily="50" charset="-128"/>
            </a:rPr>
            <a:t>と非常に高い数値で推移している。</a:t>
          </a:r>
        </a:p>
        <a:p>
          <a:r>
            <a:rPr kumimoji="1" lang="ja-JP" altLang="en-US" sz="1050">
              <a:latin typeface="ＭＳ Ｐゴシック" panose="020B0600070205080204" pitchFamily="50" charset="-128"/>
              <a:ea typeface="ＭＳ Ｐゴシック" panose="020B0600070205080204" pitchFamily="50" charset="-128"/>
            </a:rPr>
            <a:t>　今後は当該比率分母において大きな割合を占めている普通交付税の減等、歳入面での増は見込めないため、歳出面での行財政改革が必要となる。</a:t>
          </a:r>
        </a:p>
        <a:p>
          <a:r>
            <a:rPr kumimoji="1" lang="ja-JP" altLang="en-US" sz="1050">
              <a:latin typeface="ＭＳ Ｐゴシック" panose="020B0600070205080204" pitchFamily="50" charset="-128"/>
              <a:ea typeface="ＭＳ Ｐゴシック" panose="020B0600070205080204" pitchFamily="50" charset="-128"/>
            </a:rPr>
            <a:t>　当該比率の分子における大きな割合を占めている人件費においては、退職者の不補充等により年々減少傾向にあるが、職員の年齢構成や退職者の再任用等の要因により横ばいとなる見込で、公債費においても大規模建設事業等の元金償還開始等により横ばい又は微増傾向となることが見込ま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今後、適正な人員管理による人件費の抑制と、計画的な事業実施による新発債の抑制等に努める。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29464</xdr:rowOff>
    </xdr:from>
    <xdr:to>
      <xdr:col>23</xdr:col>
      <xdr:colOff>133350</xdr:colOff>
      <xdr:row>66</xdr:row>
      <xdr:rowOff>159766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34516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66</xdr:row>
      <xdr:rowOff>29464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2799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41656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279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162306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859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108966</xdr:rowOff>
    </xdr:from>
    <xdr:to>
      <xdr:col>23</xdr:col>
      <xdr:colOff>184150</xdr:colOff>
      <xdr:row>67</xdr:row>
      <xdr:rowOff>39116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4843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150114</xdr:rowOff>
    </xdr:from>
    <xdr:to>
      <xdr:col>19</xdr:col>
      <xdr:colOff>184150</xdr:colOff>
      <xdr:row>66</xdr:row>
      <xdr:rowOff>80264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65041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8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111506</xdr:rowOff>
    </xdr:from>
    <xdr:to>
      <xdr:col>7</xdr:col>
      <xdr:colOff>31750</xdr:colOff>
      <xdr:row>66</xdr:row>
      <xdr:rowOff>41656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26433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当該数値は前年度比約</a:t>
          </a:r>
          <a:r>
            <a:rPr kumimoji="1" lang="en-US" altLang="ja-JP" sz="1100">
              <a:solidFill>
                <a:schemeClr val="dk1"/>
              </a:solidFill>
              <a:effectLst/>
              <a:latin typeface="+mn-lt"/>
              <a:ea typeface="+mn-ea"/>
              <a:cs typeface="+mn-cs"/>
            </a:rPr>
            <a:t>5.9%</a:t>
          </a:r>
          <a:r>
            <a:rPr kumimoji="1" lang="ja-JP" altLang="en-US" sz="1100">
              <a:solidFill>
                <a:schemeClr val="dk1"/>
              </a:solidFill>
              <a:effectLst/>
              <a:latin typeface="+mn-lt"/>
              <a:ea typeface="+mn-ea"/>
              <a:cs typeface="+mn-cs"/>
            </a:rPr>
            <a:t>の増加となっている。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対前年度比における増加要因は、公共施設の老朽化対策（総合福祉センター屋根修繕等（事業費</a:t>
          </a:r>
          <a:r>
            <a:rPr kumimoji="1" lang="en-US" altLang="ja-JP" sz="1100">
              <a:solidFill>
                <a:schemeClr val="dk1"/>
              </a:solidFill>
              <a:effectLst/>
              <a:latin typeface="+mn-lt"/>
              <a:ea typeface="+mn-ea"/>
              <a:cs typeface="+mn-cs"/>
            </a:rPr>
            <a:t>58,483</a:t>
          </a:r>
          <a:r>
            <a:rPr kumimoji="1" lang="ja-JP" altLang="en-US" sz="1100">
              <a:solidFill>
                <a:schemeClr val="dk1"/>
              </a:solidFill>
              <a:effectLst/>
              <a:latin typeface="+mn-lt"/>
              <a:ea typeface="+mn-ea"/>
              <a:cs typeface="+mn-cs"/>
            </a:rPr>
            <a:t>千円））による、維持補修費の増（前年度比約</a:t>
          </a:r>
          <a:r>
            <a:rPr kumimoji="1" lang="en-US" altLang="ja-JP" sz="1100">
              <a:solidFill>
                <a:schemeClr val="dk1"/>
              </a:solidFill>
              <a:effectLst/>
              <a:latin typeface="+mn-lt"/>
              <a:ea typeface="+mn-ea"/>
              <a:cs typeface="+mn-cs"/>
            </a:rPr>
            <a:t>+13.7%</a:t>
          </a:r>
          <a:r>
            <a:rPr kumimoji="1" lang="ja-JP" altLang="en-US" sz="1100">
              <a:solidFill>
                <a:schemeClr val="dk1"/>
              </a:solidFill>
              <a:effectLst/>
              <a:latin typeface="+mn-lt"/>
              <a:ea typeface="+mn-ea"/>
              <a:cs typeface="+mn-cs"/>
            </a:rPr>
            <a:t>）が大きな要因として挙げられる。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また、職員の年齢構成や退職者再任用数の増に伴い人件費が高止まりしていることや、除排雪経費（管内除雪委託料</a:t>
          </a:r>
          <a:r>
            <a:rPr kumimoji="1" lang="en-US" altLang="ja-JP" sz="1100">
              <a:solidFill>
                <a:schemeClr val="dk1"/>
              </a:solidFill>
              <a:effectLst/>
              <a:latin typeface="+mn-lt"/>
              <a:ea typeface="+mn-ea"/>
              <a:cs typeface="+mn-cs"/>
            </a:rPr>
            <a:t>H30:135,730</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H29:163,832</a:t>
          </a:r>
          <a:r>
            <a:rPr kumimoji="1" lang="ja-JP" altLang="en-US" sz="1100">
              <a:solidFill>
                <a:schemeClr val="dk1"/>
              </a:solidFill>
              <a:effectLst/>
              <a:latin typeface="+mn-lt"/>
              <a:ea typeface="+mn-ea"/>
              <a:cs typeface="+mn-cs"/>
            </a:rPr>
            <a:t>千円）の高止まり等の影響により、</a:t>
          </a:r>
          <a:r>
            <a:rPr kumimoji="1" lang="ja-JP" altLang="ja-JP" sz="1100">
              <a:solidFill>
                <a:schemeClr val="dk1"/>
              </a:solidFill>
              <a:effectLst/>
              <a:latin typeface="+mn-lt"/>
              <a:ea typeface="+mn-ea"/>
              <a:cs typeface="+mn-cs"/>
            </a:rPr>
            <a:t>類似団体平均との比較も約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程の高水準となって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退職者の不補充等により人件費を抑制してきたが、今後は職員の高年齢化</a:t>
          </a:r>
          <a:r>
            <a:rPr kumimoji="1" lang="ja-JP" altLang="en-US" sz="1100">
              <a:solidFill>
                <a:schemeClr val="dk1"/>
              </a:solidFill>
              <a:effectLst/>
              <a:latin typeface="+mn-lt"/>
              <a:ea typeface="+mn-ea"/>
              <a:cs typeface="+mn-cs"/>
            </a:rPr>
            <a:t>等の影響により</a:t>
          </a:r>
          <a:r>
            <a:rPr kumimoji="1" lang="ja-JP" altLang="ja-JP" sz="1100">
              <a:solidFill>
                <a:schemeClr val="dk1"/>
              </a:solidFill>
              <a:effectLst/>
              <a:latin typeface="+mn-lt"/>
              <a:ea typeface="+mn-ea"/>
              <a:cs typeface="+mn-cs"/>
            </a:rPr>
            <a:t>横ばい傾向となる見込のため、職員数の適正化による人件費抑制を継続し、経常的な物件費の削減</a:t>
          </a:r>
          <a:r>
            <a:rPr kumimoji="1" lang="ja-JP" altLang="en-US" sz="1100">
              <a:solidFill>
                <a:schemeClr val="dk1"/>
              </a:solidFill>
              <a:effectLst/>
              <a:latin typeface="+mn-lt"/>
              <a:ea typeface="+mn-ea"/>
              <a:cs typeface="+mn-cs"/>
            </a:rPr>
            <a:t>等に努める。</a:t>
          </a:r>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105592</xdr:rowOff>
    </xdr:from>
    <xdr:to>
      <xdr:col>23</xdr:col>
      <xdr:colOff>133350</xdr:colOff>
      <xdr:row>86</xdr:row>
      <xdr:rowOff>9829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678842"/>
          <a:ext cx="838200" cy="7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63968</xdr:rowOff>
    </xdr:from>
    <xdr:to>
      <xdr:col>19</xdr:col>
      <xdr:colOff>133350</xdr:colOff>
      <xdr:row>85</xdr:row>
      <xdr:rowOff>105592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637218"/>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63968</xdr:rowOff>
    </xdr:from>
    <xdr:to>
      <xdr:col>15</xdr:col>
      <xdr:colOff>82550</xdr:colOff>
      <xdr:row>85</xdr:row>
      <xdr:rowOff>93238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637218"/>
          <a:ext cx="889000" cy="2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21470</xdr:rowOff>
    </xdr:from>
    <xdr:to>
      <xdr:col>11</xdr:col>
      <xdr:colOff>31750</xdr:colOff>
      <xdr:row>85</xdr:row>
      <xdr:rowOff>93238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594720"/>
          <a:ext cx="8890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130479</xdr:rowOff>
    </xdr:from>
    <xdr:to>
      <xdr:col>23</xdr:col>
      <xdr:colOff>184150</xdr:colOff>
      <xdr:row>86</xdr:row>
      <xdr:rowOff>60629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7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102556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67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54792</xdr:rowOff>
    </xdr:from>
    <xdr:to>
      <xdr:col>19</xdr:col>
      <xdr:colOff>184150</xdr:colOff>
      <xdr:row>85</xdr:row>
      <xdr:rowOff>156392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6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141169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714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13168</xdr:rowOff>
    </xdr:from>
    <xdr:to>
      <xdr:col>15</xdr:col>
      <xdr:colOff>133350</xdr:colOff>
      <xdr:row>85</xdr:row>
      <xdr:rowOff>114768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58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99545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67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42438</xdr:rowOff>
    </xdr:from>
    <xdr:to>
      <xdr:col>11</xdr:col>
      <xdr:colOff>82550</xdr:colOff>
      <xdr:row>85</xdr:row>
      <xdr:rowOff>144038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6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128815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70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142120</xdr:rowOff>
    </xdr:from>
    <xdr:to>
      <xdr:col>7</xdr:col>
      <xdr:colOff>31750</xdr:colOff>
      <xdr:row>85</xdr:row>
      <xdr:rowOff>72270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5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57047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63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当町の給与水準は国との比較において、平成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類似団体の平均値に近づき、改善傾向</a:t>
          </a:r>
          <a:r>
            <a:rPr kumimoji="1" lang="ja-JP" altLang="en-US" sz="1100">
              <a:solidFill>
                <a:schemeClr val="dk1"/>
              </a:solidFill>
              <a:effectLst/>
              <a:latin typeface="+mn-lt"/>
              <a:ea typeface="+mn-ea"/>
              <a:cs typeface="+mn-cs"/>
            </a:rPr>
            <a:t>であったが、平成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年度が対前年度比で微増、平成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年度においても微増となり、</a:t>
          </a:r>
          <a:r>
            <a:rPr kumimoji="1" lang="ja-JP" altLang="ja-JP" sz="1100">
              <a:solidFill>
                <a:schemeClr val="dk1"/>
              </a:solidFill>
              <a:effectLst/>
              <a:latin typeface="+mn-lt"/>
              <a:ea typeface="+mn-ea"/>
              <a:cs typeface="+mn-cs"/>
            </a:rPr>
            <a:t>類似団体平均より高い数値となっている。</a:t>
          </a:r>
          <a:endParaRPr lang="ja-JP" altLang="ja-JP" sz="1400">
            <a:effectLst/>
          </a:endParaRPr>
        </a:p>
        <a:p>
          <a:r>
            <a:rPr kumimoji="1" lang="ja-JP" altLang="ja-JP" sz="1100">
              <a:solidFill>
                <a:schemeClr val="dk1"/>
              </a:solidFill>
              <a:effectLst/>
              <a:latin typeface="+mn-lt"/>
              <a:ea typeface="+mn-ea"/>
              <a:cs typeface="+mn-cs"/>
            </a:rPr>
            <a:t>　退職者不補充等の対応により職員の高齢化、年齢階層の変動が進んでおり、今後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微減または横ばいとなる見込である。</a:t>
          </a:r>
          <a:endParaRPr lang="ja-JP" altLang="ja-JP" sz="1400">
            <a:effectLst/>
          </a:endParaRPr>
        </a:p>
        <a:p>
          <a:r>
            <a:rPr kumimoji="1" lang="ja-JP" altLang="ja-JP" sz="1100">
              <a:solidFill>
                <a:schemeClr val="dk1"/>
              </a:solidFill>
              <a:effectLst/>
              <a:latin typeface="+mn-lt"/>
              <a:ea typeface="+mn-ea"/>
              <a:cs typeface="+mn-cs"/>
            </a:rPr>
            <a:t>　当町ではこれまで財政事情を考慮して、独自の給与カットや各種手当の削減を実施してきた経緯もあり、今後も財政状況を勘案し給与水準の抑制に努める。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13123</xdr:rowOff>
    </xdr:from>
    <xdr:to>
      <xdr:col>81</xdr:col>
      <xdr:colOff>44450</xdr:colOff>
      <xdr:row>86</xdr:row>
      <xdr:rowOff>45296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578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13123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2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125730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2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86</xdr:row>
      <xdr:rowOff>125730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382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138023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133773</xdr:rowOff>
    </xdr:from>
    <xdr:to>
      <xdr:col>77</xdr:col>
      <xdr:colOff>95250</xdr:colOff>
      <xdr:row>86</xdr:row>
      <xdr:rowOff>63923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48700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人口千人当たりに対する職員数は、前年度から</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増となったが、類似団体平均値を下回っている。</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年度までは、退職者不補充等の対応により年々減少傾向にあった当該指数だが平成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年度は職員数が前年度と同数となったため、分母となる人口の減少分、当該指数が</a:t>
          </a:r>
          <a:r>
            <a:rPr kumimoji="1" lang="ja-JP" altLang="en-US" sz="1100">
              <a:solidFill>
                <a:schemeClr val="dk1"/>
              </a:solidFill>
              <a:effectLst/>
              <a:latin typeface="+mn-lt"/>
              <a:ea typeface="+mn-ea"/>
              <a:cs typeface="+mn-cs"/>
            </a:rPr>
            <a:t>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今後の推移としては、再任用職員の増等の影響により、職員数は微減又は横ばい傾向となるため、</a:t>
          </a:r>
          <a:r>
            <a:rPr kumimoji="1" lang="ja-JP" altLang="ja-JP" sz="1100">
              <a:solidFill>
                <a:schemeClr val="dk1"/>
              </a:solidFill>
              <a:effectLst/>
              <a:latin typeface="+mn-lt"/>
              <a:ea typeface="+mn-ea"/>
              <a:cs typeface="+mn-cs"/>
            </a:rPr>
            <a:t>適正な人員配置や事務の効率化を図った行政運営を進め、類似団体平均値を維持できるよう定員管理に努める</a:t>
          </a:r>
          <a:r>
            <a:rPr kumimoji="1" lang="ja-JP" altLang="en-US" sz="1100">
              <a:solidFill>
                <a:schemeClr val="dk1"/>
              </a:solidFill>
              <a:effectLst/>
              <a:latin typeface="+mn-lt"/>
              <a:ea typeface="+mn-ea"/>
              <a:cs typeface="+mn-cs"/>
            </a:rPr>
            <a:t>必要がある。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148336</xdr:rowOff>
    </xdr:from>
    <xdr:to>
      <xdr:col>81</xdr:col>
      <xdr:colOff>44450</xdr:colOff>
      <xdr:row>61</xdr:row>
      <xdr:rowOff>151783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0678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134548</xdr:rowOff>
    </xdr:from>
    <xdr:to>
      <xdr:col>77</xdr:col>
      <xdr:colOff>44450</xdr:colOff>
      <xdr:row>61</xdr:row>
      <xdr:rowOff>148336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9299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134548</xdr:rowOff>
    </xdr:from>
    <xdr:to>
      <xdr:col>72</xdr:col>
      <xdr:colOff>203200</xdr:colOff>
      <xdr:row>61</xdr:row>
      <xdr:rowOff>146268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592998"/>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146268</xdr:rowOff>
    </xdr:from>
    <xdr:to>
      <xdr:col>68</xdr:col>
      <xdr:colOff>152400</xdr:colOff>
      <xdr:row>61</xdr:row>
      <xdr:rowOff>146957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604718"/>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100983</xdr:rowOff>
    </xdr:from>
    <xdr:to>
      <xdr:col>81</xdr:col>
      <xdr:colOff>95250</xdr:colOff>
      <xdr:row>62</xdr:row>
      <xdr:rowOff>31133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117510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0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97536</xdr:rowOff>
    </xdr:from>
    <xdr:to>
      <xdr:col>77</xdr:col>
      <xdr:colOff>95250</xdr:colOff>
      <xdr:row>62</xdr:row>
      <xdr:rowOff>27686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37863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83748</xdr:rowOff>
    </xdr:from>
    <xdr:to>
      <xdr:col>73</xdr:col>
      <xdr:colOff>44450</xdr:colOff>
      <xdr:row>62</xdr:row>
      <xdr:rowOff>13898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24075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31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95468</xdr:rowOff>
    </xdr:from>
    <xdr:to>
      <xdr:col>68</xdr:col>
      <xdr:colOff>203200</xdr:colOff>
      <xdr:row>62</xdr:row>
      <xdr:rowOff>25618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35795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32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96157</xdr:rowOff>
    </xdr:from>
    <xdr:to>
      <xdr:col>64</xdr:col>
      <xdr:colOff>152400</xdr:colOff>
      <xdr:row>62</xdr:row>
      <xdr:rowOff>26307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36484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（単年度</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）となり、前年度比△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）と改善されているものの、類似団体平均値と比較すると高水準となっている。要因は算定の分母となる標準財政規模は約</a:t>
          </a:r>
          <a:r>
            <a:rPr kumimoji="1" lang="en-US" altLang="ja-JP" sz="1100">
              <a:latin typeface="ＭＳ Ｐゴシック" panose="020B0600070205080204" pitchFamily="50" charset="-128"/>
              <a:ea typeface="ＭＳ Ｐゴシック" panose="020B0600070205080204" pitchFamily="50" charset="-128"/>
            </a:rPr>
            <a:t>20,000</a:t>
          </a:r>
          <a:r>
            <a:rPr kumimoji="1" lang="ja-JP" altLang="en-US" sz="1100">
              <a:latin typeface="ＭＳ Ｐゴシック" panose="020B0600070205080204" pitchFamily="50" charset="-128"/>
              <a:ea typeface="ＭＳ Ｐゴシック" panose="020B0600070205080204" pitchFamily="50" charset="-128"/>
            </a:rPr>
            <a:t>千円の減となっているが、分子となる元利償還金等全ての項目であわせて約</a:t>
          </a:r>
          <a:r>
            <a:rPr kumimoji="1" lang="en-US" altLang="ja-JP" sz="1100">
              <a:latin typeface="ＭＳ Ｐゴシック" panose="020B0600070205080204" pitchFamily="50" charset="-128"/>
              <a:ea typeface="ＭＳ Ｐゴシック" panose="020B0600070205080204" pitchFamily="50" charset="-128"/>
            </a:rPr>
            <a:t>30,000</a:t>
          </a:r>
          <a:r>
            <a:rPr kumimoji="1" lang="ja-JP" altLang="en-US" sz="1100">
              <a:latin typeface="ＭＳ Ｐゴシック" panose="020B0600070205080204" pitchFamily="50" charset="-128"/>
              <a:ea typeface="ＭＳ Ｐゴシック" panose="020B0600070205080204" pitchFamily="50" charset="-128"/>
            </a:rPr>
            <a:t>千円減少しているというところが、微減という状況となっている。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今後の推移としては、新発債の増加や消防分署の建設など大規模な事業が組まれている影響で、地方債現在高が増加に転じる見込みである。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また算定となる分母も大きく減少傾向にあることから、今後の実質公債費比率の状況は微増または横ばい傾向で推移すると見込まれている。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54356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5043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136398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552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136398</xdr:rowOff>
    </xdr:from>
    <xdr:to>
      <xdr:col>72</xdr:col>
      <xdr:colOff>203200</xdr:colOff>
      <xdr:row>43</xdr:row>
      <xdr:rowOff>51816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3729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51816</xdr:rowOff>
    </xdr:from>
    <xdr:to>
      <xdr:col>68</xdr:col>
      <xdr:colOff>152400</xdr:colOff>
      <xdr:row>43</xdr:row>
      <xdr:rowOff>85598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241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85598</xdr:rowOff>
    </xdr:from>
    <xdr:to>
      <xdr:col>73</xdr:col>
      <xdr:colOff>44450</xdr:colOff>
      <xdr:row>43</xdr:row>
      <xdr:rowOff>15748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525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1016</xdr:rowOff>
    </xdr:from>
    <xdr:to>
      <xdr:col>68</xdr:col>
      <xdr:colOff>203200</xdr:colOff>
      <xdr:row>43</xdr:row>
      <xdr:rowOff>102616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87393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年度決算における将来負担比率は</a:t>
          </a:r>
          <a:r>
            <a:rPr kumimoji="1" lang="en-US" altLang="ja-JP" sz="1100">
              <a:latin typeface="ＭＳ Ｐゴシック" panose="020B0600070205080204" pitchFamily="50" charset="-128"/>
              <a:ea typeface="ＭＳ Ｐゴシック" panose="020B0600070205080204" pitchFamily="50" charset="-128"/>
            </a:rPr>
            <a:t>72.3%</a:t>
          </a:r>
          <a:r>
            <a:rPr kumimoji="1" lang="ja-JP" altLang="en-US" sz="1100">
              <a:latin typeface="ＭＳ Ｐゴシック" panose="020B0600070205080204" pitchFamily="50" charset="-128"/>
              <a:ea typeface="ＭＳ Ｐゴシック" panose="020B0600070205080204" pitchFamily="50" charset="-128"/>
            </a:rPr>
            <a:t>で前年度比△</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と比率が改善されており、</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ヶ年の推移を見ても改善傾向となっている。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比率改善の要因は、将来負担額が軒並みどの項目も減少しており、合計</a:t>
          </a:r>
          <a:r>
            <a:rPr kumimoji="1" lang="en-US" altLang="ja-JP" sz="1100">
              <a:latin typeface="ＭＳ Ｐゴシック" panose="020B0600070205080204" pitchFamily="50" charset="-128"/>
              <a:ea typeface="ＭＳ Ｐゴシック" panose="020B0600070205080204" pitchFamily="50" charset="-128"/>
            </a:rPr>
            <a:t>662,301</a:t>
          </a:r>
          <a:r>
            <a:rPr kumimoji="1" lang="ja-JP" altLang="en-US" sz="1100">
              <a:latin typeface="ＭＳ Ｐゴシック" panose="020B0600070205080204" pitchFamily="50" charset="-128"/>
              <a:ea typeface="ＭＳ Ｐゴシック" panose="020B0600070205080204" pitchFamily="50" charset="-128"/>
            </a:rPr>
            <a:t>千円減少となっている。特に地方債の現在高が約</a:t>
          </a:r>
          <a:r>
            <a:rPr kumimoji="1" lang="en-US" altLang="ja-JP" sz="1100">
              <a:latin typeface="ＭＳ Ｐゴシック" panose="020B0600070205080204" pitchFamily="50" charset="-128"/>
              <a:ea typeface="ＭＳ Ｐゴシック" panose="020B0600070205080204" pitchFamily="50" charset="-128"/>
            </a:rPr>
            <a:t>384,798</a:t>
          </a:r>
          <a:r>
            <a:rPr kumimoji="1" lang="ja-JP" altLang="en-US" sz="1100">
              <a:latin typeface="ＭＳ Ｐゴシック" panose="020B0600070205080204" pitchFamily="50" charset="-128"/>
              <a:ea typeface="ＭＳ Ｐゴシック" panose="020B0600070205080204" pitchFamily="50" charset="-128"/>
            </a:rPr>
            <a:t>千円減少したことが大きく影響している。しかし、充当可能財源等である充当可能基金も</a:t>
          </a:r>
          <a:r>
            <a:rPr kumimoji="1" lang="en-US" altLang="ja-JP" sz="1100">
              <a:latin typeface="ＭＳ Ｐゴシック" panose="020B0600070205080204" pitchFamily="50" charset="-128"/>
              <a:ea typeface="ＭＳ Ｐゴシック" panose="020B0600070205080204" pitchFamily="50" charset="-128"/>
            </a:rPr>
            <a:t>53,640</a:t>
          </a:r>
          <a:r>
            <a:rPr kumimoji="1" lang="ja-JP" altLang="en-US" sz="1100">
              <a:latin typeface="ＭＳ Ｐゴシック" panose="020B0600070205080204" pitchFamily="50" charset="-128"/>
              <a:ea typeface="ＭＳ Ｐゴシック" panose="020B0600070205080204" pitchFamily="50" charset="-128"/>
            </a:rPr>
            <a:t>千円減少している。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62840</xdr:rowOff>
    </xdr:from>
    <xdr:to>
      <xdr:col>81</xdr:col>
      <xdr:colOff>44450</xdr:colOff>
      <xdr:row>18</xdr:row>
      <xdr:rowOff>146812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148940"/>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146812</xdr:rowOff>
    </xdr:from>
    <xdr:to>
      <xdr:col>77</xdr:col>
      <xdr:colOff>44450</xdr:colOff>
      <xdr:row>19</xdr:row>
      <xdr:rowOff>73813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232912"/>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73813</xdr:rowOff>
    </xdr:from>
    <xdr:to>
      <xdr:col>72</xdr:col>
      <xdr:colOff>203200</xdr:colOff>
      <xdr:row>19</xdr:row>
      <xdr:rowOff>168402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331363"/>
          <a:ext cx="889000" cy="9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168402</xdr:rowOff>
    </xdr:from>
    <xdr:to>
      <xdr:col>68</xdr:col>
      <xdr:colOff>152400</xdr:colOff>
      <xdr:row>20</xdr:row>
      <xdr:rowOff>118567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425952"/>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12040</xdr:rowOff>
    </xdr:from>
    <xdr:to>
      <xdr:col>81</xdr:col>
      <xdr:colOff>95250</xdr:colOff>
      <xdr:row>18</xdr:row>
      <xdr:rowOff>113640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0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155567</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0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96012</xdr:rowOff>
    </xdr:from>
    <xdr:to>
      <xdr:col>77</xdr:col>
      <xdr:colOff>95250</xdr:colOff>
      <xdr:row>19</xdr:row>
      <xdr:rowOff>26162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10939</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23013</xdr:rowOff>
    </xdr:from>
    <xdr:to>
      <xdr:col>73</xdr:col>
      <xdr:colOff>44450</xdr:colOff>
      <xdr:row>19</xdr:row>
      <xdr:rowOff>124613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2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109390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36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117602</xdr:rowOff>
    </xdr:from>
    <xdr:to>
      <xdr:col>68</xdr:col>
      <xdr:colOff>203200</xdr:colOff>
      <xdr:row>20</xdr:row>
      <xdr:rowOff>47752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3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32529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46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67767</xdr:rowOff>
    </xdr:from>
    <xdr:to>
      <xdr:col>64</xdr:col>
      <xdr:colOff>152400</xdr:colOff>
      <xdr:row>20</xdr:row>
      <xdr:rowOff>169367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4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154144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58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人件費の経常収支比率は、</a:t>
          </a:r>
          <a:r>
            <a:rPr kumimoji="1" lang="en-US" altLang="ja-JP" sz="1200">
              <a:solidFill>
                <a:schemeClr val="dk1"/>
              </a:solidFill>
              <a:effectLst/>
              <a:latin typeface="+mn-lt"/>
              <a:ea typeface="+mn-ea"/>
              <a:cs typeface="+mn-cs"/>
            </a:rPr>
            <a:t>22.3%</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+0.2%</a:t>
          </a:r>
          <a:r>
            <a:rPr kumimoji="1" lang="ja-JP" altLang="en-US" sz="1200">
              <a:solidFill>
                <a:schemeClr val="dk1"/>
              </a:solidFill>
              <a:effectLst/>
              <a:latin typeface="+mn-lt"/>
              <a:ea typeface="+mn-ea"/>
              <a:cs typeface="+mn-cs"/>
            </a:rPr>
            <a:t>となっており、近年</a:t>
          </a:r>
          <a:r>
            <a:rPr kumimoji="1" lang="ja-JP" altLang="ja-JP" sz="1200">
              <a:solidFill>
                <a:schemeClr val="dk1"/>
              </a:solidFill>
              <a:effectLst/>
              <a:latin typeface="+mn-lt"/>
              <a:ea typeface="+mn-ea"/>
              <a:cs typeface="+mn-cs"/>
            </a:rPr>
            <a:t>改善</a:t>
          </a:r>
          <a:r>
            <a:rPr kumimoji="1" lang="ja-JP" altLang="en-US" sz="1200">
              <a:solidFill>
                <a:schemeClr val="dk1"/>
              </a:solidFill>
              <a:effectLst/>
              <a:latin typeface="+mn-lt"/>
              <a:ea typeface="+mn-ea"/>
              <a:cs typeface="+mn-cs"/>
            </a:rPr>
            <a:t>傾向にあったが</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平均を若干上回る形となった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退職者不補充等の対策により、年々改善していたが、</a:t>
          </a:r>
          <a:r>
            <a:rPr kumimoji="1" lang="ja-JP" altLang="en-US" sz="1200">
              <a:solidFill>
                <a:schemeClr val="dk1"/>
              </a:solidFill>
              <a:effectLst/>
              <a:latin typeface="+mn-lt"/>
              <a:ea typeface="+mn-ea"/>
              <a:cs typeface="+mn-cs"/>
            </a:rPr>
            <a:t>職員の</a:t>
          </a:r>
          <a:r>
            <a:rPr kumimoji="1" lang="ja-JP" altLang="ja-JP" sz="1200">
              <a:solidFill>
                <a:schemeClr val="dk1"/>
              </a:solidFill>
              <a:effectLst/>
              <a:latin typeface="+mn-lt"/>
              <a:ea typeface="+mn-ea"/>
              <a:cs typeface="+mn-cs"/>
            </a:rPr>
            <a:t>高齢化や再任用職員の増加等の影響により</a:t>
          </a:r>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横ばいとなることが見込まれる</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適正な数値を維持するため、計画的な定員管理に努めていくものである。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0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66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物件費は、前年度から</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19.5%</a:t>
          </a:r>
          <a:r>
            <a:rPr kumimoji="1" lang="ja-JP" altLang="en-US" sz="1100">
              <a:solidFill>
                <a:schemeClr val="dk1"/>
              </a:solidFill>
              <a:effectLst/>
              <a:latin typeface="+mn-lt"/>
              <a:ea typeface="+mn-ea"/>
              <a:cs typeface="+mn-cs"/>
            </a:rPr>
            <a:t>の微減であり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ヶ年の</a:t>
          </a:r>
          <a:r>
            <a:rPr kumimoji="1" lang="ja-JP" altLang="ja-JP" sz="1100">
              <a:solidFill>
                <a:schemeClr val="dk1"/>
              </a:solidFill>
              <a:effectLst/>
              <a:latin typeface="+mn-lt"/>
              <a:ea typeface="+mn-ea"/>
              <a:cs typeface="+mn-cs"/>
            </a:rPr>
            <a:t>類似団体平均と比較しても高い水準となっている。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a:t>
          </a:r>
          <a:r>
            <a:rPr kumimoji="1" lang="ja-JP" altLang="ja-JP" sz="1100">
              <a:solidFill>
                <a:schemeClr val="dk1"/>
              </a:solidFill>
              <a:effectLst/>
              <a:latin typeface="+mn-lt"/>
              <a:ea typeface="+mn-ea"/>
              <a:cs typeface="+mn-cs"/>
            </a:rPr>
            <a:t>類似団体平均より高い数値で推移して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年度に当該数値が大幅増となった要因のパート賃金の増（職員数・時間単価）及び公共施設数増（三厩健康増進センター）に伴った管理経費の増等が、高止まりの要因として挙げられる。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今後は事務事業の見直しによる</a:t>
          </a:r>
          <a:r>
            <a:rPr kumimoji="1" lang="ja-JP" altLang="en-US" sz="1100">
              <a:solidFill>
                <a:schemeClr val="dk1"/>
              </a:solidFill>
              <a:effectLst/>
              <a:latin typeface="+mn-lt"/>
              <a:ea typeface="+mn-ea"/>
              <a:cs typeface="+mn-cs"/>
            </a:rPr>
            <a:t>委託料の精査や、</a:t>
          </a:r>
          <a:r>
            <a:rPr kumimoji="1" lang="ja-JP" altLang="ja-JP" sz="1100">
              <a:solidFill>
                <a:schemeClr val="dk1"/>
              </a:solidFill>
              <a:effectLst/>
              <a:latin typeface="+mn-lt"/>
              <a:ea typeface="+mn-ea"/>
              <a:cs typeface="+mn-cs"/>
            </a:rPr>
            <a:t>パート職員数の</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、公共施設管理費の節減及び施設の統廃合も視野に入れた縮減の検討等、より一層コスト削減意識を持って行政運営に努めなければならない。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108712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902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033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18</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57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17</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11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57912</xdr:rowOff>
    </xdr:from>
    <xdr:to>
      <xdr:col>78</xdr:col>
      <xdr:colOff>120650</xdr:colOff>
      <xdr:row>18</xdr:row>
      <xdr:rowOff>159512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144289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扶助費の経常収支比率は、</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と前年度と同数値となった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国や県の制度に沿った扶助費が多く、近年では町独自の事業として乳幼児医療給付費の無料化（高校終期まで）等、住民ニーズを捉えた施策を実施してきている。　今後、子ども・子育て施策や定住促進施策の一環として、さらなる範囲の拡充等も予想され、また高齢化による扶助費の需要増は避けられないため、より一層住民のニーズを捉えた施策の実施に努める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08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その他経費は前年度比</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と大幅な増となり、類似団体平均値との乖離も前年度よりも大きくなる形となった。</a:t>
          </a:r>
          <a:endParaRPr kumimoji="1" lang="en-US" altLang="ja-JP" sz="1200">
            <a:solidFill>
              <a:schemeClr val="dk1"/>
            </a:solidFill>
            <a:effectLst/>
            <a:latin typeface="+mn-lt"/>
            <a:ea typeface="+mn-ea"/>
            <a:cs typeface="+mn-cs"/>
          </a:endParaRPr>
        </a:p>
        <a:p>
          <a:r>
            <a:rPr kumimoji="1" lang="ja-JP" altLang="en-US" sz="1200" baseline="0">
              <a:solidFill>
                <a:schemeClr val="dk1"/>
              </a:solidFill>
              <a:effectLst/>
              <a:latin typeface="+mn-lt"/>
              <a:ea typeface="+mn-ea"/>
              <a:cs typeface="+mn-cs"/>
            </a:rPr>
            <a:t>　除排雪経費や管理施設の維持補修経費が当該比率の高止まりに影響しており、</a:t>
          </a:r>
          <a:r>
            <a:rPr kumimoji="1" lang="ja-JP" altLang="ja-JP" sz="1200">
              <a:solidFill>
                <a:schemeClr val="dk1"/>
              </a:solidFill>
              <a:effectLst/>
              <a:latin typeface="+mn-lt"/>
              <a:ea typeface="+mn-ea"/>
              <a:cs typeface="+mn-cs"/>
            </a:rPr>
            <a:t>今後公共施設の老朽化等の影響により除排雪経費以外の維持補修費の増が見込まれるため、</a:t>
          </a:r>
          <a:r>
            <a:rPr kumimoji="1" lang="ja-JP" altLang="en-US" sz="1200">
              <a:solidFill>
                <a:schemeClr val="dk1"/>
              </a:solidFill>
              <a:effectLst/>
              <a:latin typeface="+mn-lt"/>
              <a:ea typeface="+mn-ea"/>
              <a:cs typeface="+mn-cs"/>
            </a:rPr>
            <a:t>各公共施設の統廃合も視野に入れた事業の精査に努める。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繰出金についても、</a:t>
          </a:r>
          <a:r>
            <a:rPr kumimoji="1" lang="ja-JP" altLang="en-US" sz="1200">
              <a:solidFill>
                <a:schemeClr val="dk1"/>
              </a:solidFill>
              <a:effectLst/>
              <a:latin typeface="+mn-lt"/>
              <a:ea typeface="+mn-ea"/>
              <a:cs typeface="+mn-cs"/>
            </a:rPr>
            <a:t>下水道事業会計への繰出金が微増等が</a:t>
          </a:r>
          <a:r>
            <a:rPr kumimoji="1" lang="ja-JP" altLang="ja-JP" sz="1200">
              <a:solidFill>
                <a:schemeClr val="dk1"/>
              </a:solidFill>
              <a:effectLst/>
              <a:latin typeface="+mn-lt"/>
              <a:ea typeface="+mn-ea"/>
              <a:cs typeface="+mn-cs"/>
            </a:rPr>
            <a:t>当該比率の上昇要因となっている。今後は下水道事業会計における抜本的な経営方針の転換が必要である。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58</xdr:row>
      <xdr:rowOff>49276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8836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42418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760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169926</xdr:rowOff>
    </xdr:from>
    <xdr:to>
      <xdr:col>82</xdr:col>
      <xdr:colOff>158750</xdr:colOff>
      <xdr:row>58</xdr:row>
      <xdr:rowOff>100076</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142003</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補助費等の経常収支比率は</a:t>
          </a:r>
          <a:r>
            <a:rPr kumimoji="1" lang="en-US" altLang="ja-JP" sz="1200">
              <a:solidFill>
                <a:schemeClr val="dk1"/>
              </a:solidFill>
              <a:effectLst/>
              <a:latin typeface="+mn-lt"/>
              <a:ea typeface="+mn-ea"/>
              <a:cs typeface="+mn-cs"/>
            </a:rPr>
            <a:t>15.2%</a:t>
          </a:r>
          <a:r>
            <a:rPr kumimoji="1" lang="ja-JP" altLang="ja-JP" sz="1200">
              <a:solidFill>
                <a:schemeClr val="dk1"/>
              </a:solidFill>
              <a:effectLst/>
              <a:latin typeface="+mn-lt"/>
              <a:ea typeface="+mn-ea"/>
              <a:cs typeface="+mn-cs"/>
            </a:rPr>
            <a:t>となり、</a:t>
          </a:r>
          <a:r>
            <a:rPr kumimoji="1" lang="ja-JP" altLang="en-US"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+0.4%</a:t>
          </a:r>
          <a:r>
            <a:rPr kumimoji="1" lang="ja-JP" altLang="en-US" sz="1200">
              <a:solidFill>
                <a:schemeClr val="dk1"/>
              </a:solidFill>
              <a:effectLst/>
              <a:latin typeface="+mn-lt"/>
              <a:ea typeface="+mn-ea"/>
              <a:cs typeface="+mn-cs"/>
            </a:rPr>
            <a:t>の微増となった。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主な増化要因は病院事業会計への負担金の増（前年度比約＋</a:t>
          </a:r>
          <a:r>
            <a:rPr kumimoji="1" lang="en-US" altLang="ja-JP" sz="1200">
              <a:solidFill>
                <a:schemeClr val="dk1"/>
              </a:solidFill>
              <a:effectLst/>
              <a:latin typeface="+mn-lt"/>
              <a:ea typeface="+mn-ea"/>
              <a:cs typeface="+mn-cs"/>
            </a:rPr>
            <a:t>22,000</a:t>
          </a:r>
          <a:r>
            <a:rPr kumimoji="1" lang="ja-JP" altLang="en-US" sz="1200">
              <a:solidFill>
                <a:schemeClr val="dk1"/>
              </a:solidFill>
              <a:effectLst/>
              <a:latin typeface="+mn-lt"/>
              <a:ea typeface="+mn-ea"/>
              <a:cs typeface="+mn-cs"/>
            </a:rPr>
            <a:t>千円）等である。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前年度比各では微増となったが、近年類似団体平均と近い数値で推移しているため、今後も公営企業を含めた各種団体への補助金等を精査・見直しするなど補助金等の抑制に努める。</a:t>
          </a:r>
          <a:endParaRPr kumimoji="1" lang="en-US" altLang="ja-JP" sz="12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78994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404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60706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公債費については</a:t>
          </a:r>
          <a:r>
            <a:rPr kumimoji="1" lang="en-US" altLang="ja-JP" sz="1200">
              <a:latin typeface="ＭＳ Ｐゴシック" panose="020B0600070205080204" pitchFamily="50" charset="-128"/>
              <a:ea typeface="ＭＳ Ｐゴシック" panose="020B0600070205080204" pitchFamily="50" charset="-128"/>
            </a:rPr>
            <a:t>21.8%</a:t>
          </a:r>
          <a:r>
            <a:rPr kumimoji="1" lang="ja-JP" altLang="en-US" sz="1200">
              <a:latin typeface="ＭＳ Ｐゴシック" panose="020B0600070205080204" pitchFamily="50" charset="-128"/>
              <a:ea typeface="ＭＳ Ｐゴシック" panose="020B0600070205080204" pitchFamily="50" charset="-128"/>
            </a:rPr>
            <a:t>と前年度比▲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の減となった。要因は財源対策債の元利償還金（平成</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年度債、一般公共事業債</a:t>
          </a:r>
          <a:r>
            <a:rPr kumimoji="1" lang="en-US" altLang="ja-JP" sz="1200">
              <a:latin typeface="ＭＳ Ｐゴシック" panose="020B0600070205080204" pitchFamily="50" charset="-128"/>
              <a:ea typeface="ＭＳ Ｐゴシック" panose="020B0600070205080204" pitchFamily="50" charset="-128"/>
            </a:rPr>
            <a:t>123,800</a:t>
          </a:r>
          <a:r>
            <a:rPr kumimoji="1" lang="ja-JP" altLang="en-US" sz="1200">
              <a:latin typeface="ＭＳ Ｐゴシック" panose="020B0600070205080204" pitchFamily="50" charset="-128"/>
              <a:ea typeface="ＭＳ Ｐゴシック" panose="020B0600070205080204" pitchFamily="50" charset="-128"/>
            </a:rPr>
            <a:t>千円、義務教育施設債</a:t>
          </a:r>
          <a:r>
            <a:rPr kumimoji="1" lang="en-US" altLang="ja-JP" sz="1200">
              <a:latin typeface="ＭＳ Ｐゴシック" panose="020B0600070205080204" pitchFamily="50" charset="-128"/>
              <a:ea typeface="ＭＳ Ｐゴシック" panose="020B0600070205080204" pitchFamily="50" charset="-128"/>
            </a:rPr>
            <a:t>23,900</a:t>
          </a:r>
          <a:r>
            <a:rPr kumimoji="1" lang="ja-JP" altLang="en-US" sz="1200">
              <a:latin typeface="ＭＳ Ｐゴシック" panose="020B0600070205080204" pitchFamily="50" charset="-128"/>
              <a:ea typeface="ＭＳ Ｐゴシック" panose="020B0600070205080204" pitchFamily="50" charset="-128"/>
            </a:rPr>
            <a:t>千円）等の償還が完了したことによるものである。</a:t>
          </a:r>
        </a:p>
        <a:p>
          <a:r>
            <a:rPr kumimoji="1" lang="ja-JP" altLang="en-US" sz="1200">
              <a:latin typeface="ＭＳ Ｐゴシック" panose="020B0600070205080204" pitchFamily="50" charset="-128"/>
              <a:ea typeface="ＭＳ Ｐゴシック" panose="020B0600070205080204" pitchFamily="50" charset="-128"/>
            </a:rPr>
            <a:t>　また、令和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年度に実施した大型建設事業の元金償還が始まり、公債費は増化傾向となることが見込まれるため、新発債を極力抑制するために計画的な事業実施に努める。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34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146050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30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317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公債費以外の経常収支比率は、前年度比</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増の</a:t>
          </a:r>
          <a:r>
            <a:rPr kumimoji="1" lang="en-US" altLang="ja-JP" sz="1050">
              <a:solidFill>
                <a:schemeClr val="dk1"/>
              </a:solidFill>
              <a:effectLst/>
              <a:latin typeface="+mn-lt"/>
              <a:ea typeface="+mn-ea"/>
              <a:cs typeface="+mn-cs"/>
            </a:rPr>
            <a:t>77.3%</a:t>
          </a:r>
          <a:r>
            <a:rPr kumimoji="1" lang="ja-JP" altLang="ja-JP" sz="1050">
              <a:solidFill>
                <a:schemeClr val="dk1"/>
              </a:solidFill>
              <a:effectLst/>
              <a:latin typeface="+mn-lt"/>
              <a:ea typeface="+mn-ea"/>
              <a:cs typeface="+mn-cs"/>
            </a:rPr>
            <a:t>となり、</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年度から増加傾向となっている。</a:t>
          </a:r>
          <a:endParaRPr lang="ja-JP" altLang="ja-JP" sz="1050">
            <a:effectLst/>
          </a:endParaRPr>
        </a:p>
        <a:p>
          <a:r>
            <a:rPr kumimoji="1" lang="ja-JP" altLang="ja-JP" sz="1050">
              <a:solidFill>
                <a:schemeClr val="dk1"/>
              </a:solidFill>
              <a:effectLst/>
              <a:latin typeface="+mn-lt"/>
              <a:ea typeface="+mn-ea"/>
              <a:cs typeface="+mn-cs"/>
            </a:rPr>
            <a:t>　当該比率のうち、最も大きな割合を占めている人件費については、類似団体平均値と比較し若干高い位置で推移してきた数値が年々改善し、平成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年度より類似団体平均値を下回る数値となったが、</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年度決算では類似団体平均値を若干上回る数値となった。</a:t>
          </a:r>
          <a:r>
            <a:rPr kumimoji="1" lang="ja-JP" altLang="ja-JP" sz="1050">
              <a:solidFill>
                <a:schemeClr val="dk1"/>
              </a:solidFill>
              <a:effectLst/>
              <a:latin typeface="+mn-lt"/>
              <a:ea typeface="+mn-ea"/>
              <a:cs typeface="+mn-cs"/>
            </a:rPr>
            <a:t>今後は</a:t>
          </a:r>
          <a:r>
            <a:rPr kumimoji="1" lang="ja-JP" altLang="en-US" sz="1050">
              <a:solidFill>
                <a:schemeClr val="dk1"/>
              </a:solidFill>
              <a:effectLst/>
              <a:latin typeface="+mn-lt"/>
              <a:ea typeface="+mn-ea"/>
              <a:cs typeface="+mn-cs"/>
            </a:rPr>
            <a:t>再任用</a:t>
          </a:r>
          <a:r>
            <a:rPr kumimoji="1" lang="ja-JP" altLang="ja-JP" sz="1050">
              <a:solidFill>
                <a:schemeClr val="dk1"/>
              </a:solidFill>
              <a:effectLst/>
              <a:latin typeface="+mn-lt"/>
              <a:ea typeface="+mn-ea"/>
              <a:cs typeface="+mn-cs"/>
            </a:rPr>
            <a:t>職員の</a:t>
          </a:r>
          <a:r>
            <a:rPr kumimoji="1" lang="ja-JP" altLang="en-US" sz="1050">
              <a:solidFill>
                <a:schemeClr val="dk1"/>
              </a:solidFill>
              <a:effectLst/>
              <a:latin typeface="+mn-lt"/>
              <a:ea typeface="+mn-ea"/>
              <a:cs typeface="+mn-cs"/>
            </a:rPr>
            <a:t>増や、</a:t>
          </a:r>
          <a:r>
            <a:rPr kumimoji="1" lang="ja-JP" altLang="ja-JP" sz="1050">
              <a:solidFill>
                <a:schemeClr val="dk1"/>
              </a:solidFill>
              <a:effectLst/>
              <a:latin typeface="+mn-lt"/>
              <a:ea typeface="+mn-ea"/>
              <a:cs typeface="+mn-cs"/>
            </a:rPr>
            <a:t>高年齢化等の要因により横ばいで推移されることが予想される。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維持補修費に関する経費についても</a:t>
          </a:r>
          <a:r>
            <a:rPr kumimoji="1" lang="ja-JP" altLang="en-US" sz="1050">
              <a:solidFill>
                <a:schemeClr val="dk1"/>
              </a:solidFill>
              <a:effectLst/>
              <a:latin typeface="+mn-lt"/>
              <a:ea typeface="+mn-ea"/>
              <a:cs typeface="+mn-cs"/>
            </a:rPr>
            <a:t>、近年</a:t>
          </a:r>
          <a:r>
            <a:rPr kumimoji="1" lang="ja-JP" altLang="ja-JP" sz="1050">
              <a:solidFill>
                <a:schemeClr val="dk1"/>
              </a:solidFill>
              <a:effectLst/>
              <a:latin typeface="+mn-lt"/>
              <a:ea typeface="+mn-ea"/>
              <a:cs typeface="+mn-cs"/>
            </a:rPr>
            <a:t>除排雪経費が</a:t>
          </a:r>
          <a:r>
            <a:rPr kumimoji="1" lang="ja-JP" altLang="en-US" sz="1050">
              <a:solidFill>
                <a:schemeClr val="dk1"/>
              </a:solidFill>
              <a:effectLst/>
              <a:latin typeface="+mn-lt"/>
              <a:ea typeface="+mn-ea"/>
              <a:cs typeface="+mn-cs"/>
            </a:rPr>
            <a:t>高止まりしている傾向にあり、管内除排雪の委託内容等、事業内容の精査に努めなければならない。</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全体として、当該比率の分母において大きな割合を占めている普通交付税が合併算定替逓減措置等により減少している中、歳出面においても歳入に見合ったものとしなければならない。</a:t>
          </a:r>
          <a:endParaRPr kumimoji="1" lang="en-US" altLang="ja-JP" sz="105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50256</xdr:rowOff>
    </xdr:from>
    <xdr:to>
      <xdr:col>82</xdr:col>
      <xdr:colOff>107950</xdr:colOff>
      <xdr:row>77</xdr:row>
      <xdr:rowOff>144962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51906"/>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107406</xdr:rowOff>
    </xdr:from>
    <xdr:to>
      <xdr:col>78</xdr:col>
      <xdr:colOff>69850</xdr:colOff>
      <xdr:row>77</xdr:row>
      <xdr:rowOff>50256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376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107406</xdr:rowOff>
    </xdr:from>
    <xdr:to>
      <xdr:col>73</xdr:col>
      <xdr:colOff>180975</xdr:colOff>
      <xdr:row>76</xdr:row>
      <xdr:rowOff>140063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376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97608</xdr:rowOff>
    </xdr:from>
    <xdr:to>
      <xdr:col>69</xdr:col>
      <xdr:colOff>92075</xdr:colOff>
      <xdr:row>76</xdr:row>
      <xdr:rowOff>140063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278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94162</xdr:rowOff>
    </xdr:from>
    <xdr:to>
      <xdr:col>82</xdr:col>
      <xdr:colOff>158750</xdr:colOff>
      <xdr:row>78</xdr:row>
      <xdr:rowOff>24312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66239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170906</xdr:rowOff>
    </xdr:from>
    <xdr:to>
      <xdr:col>78</xdr:col>
      <xdr:colOff>120650</xdr:colOff>
      <xdr:row>77</xdr:row>
      <xdr:rowOff>101056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85833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8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56606</xdr:rowOff>
    </xdr:from>
    <xdr:to>
      <xdr:col>74</xdr:col>
      <xdr:colOff>31750</xdr:colOff>
      <xdr:row>76</xdr:row>
      <xdr:rowOff>158206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142983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89263</xdr:rowOff>
    </xdr:from>
    <xdr:to>
      <xdr:col>69</xdr:col>
      <xdr:colOff>142875</xdr:colOff>
      <xdr:row>77</xdr:row>
      <xdr:rowOff>19413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46808</xdr:rowOff>
    </xdr:from>
    <xdr:to>
      <xdr:col>65</xdr:col>
      <xdr:colOff>53975</xdr:colOff>
      <xdr:row>76</xdr:row>
      <xdr:rowOff>148408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133185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134134</xdr:rowOff>
    </xdr:from>
    <xdr:to>
      <xdr:col>29</xdr:col>
      <xdr:colOff>127000</xdr:colOff>
      <xdr:row>16</xdr:row>
      <xdr:rowOff>142032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924959"/>
          <a:ext cx="647700" cy="7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142032</xdr:rowOff>
    </xdr:from>
    <xdr:to>
      <xdr:col>26</xdr:col>
      <xdr:colOff>50800</xdr:colOff>
      <xdr:row>16</xdr:row>
      <xdr:rowOff>151599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32857"/>
          <a:ext cx="698500" cy="9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151599</xdr:rowOff>
    </xdr:from>
    <xdr:to>
      <xdr:col>22</xdr:col>
      <xdr:colOff>114300</xdr:colOff>
      <xdr:row>16</xdr:row>
      <xdr:rowOff>158783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42424"/>
          <a:ext cx="698500" cy="7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158783</xdr:rowOff>
    </xdr:from>
    <xdr:to>
      <xdr:col>18</xdr:col>
      <xdr:colOff>177800</xdr:colOff>
      <xdr:row>16</xdr:row>
      <xdr:rowOff>167424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49608"/>
          <a:ext cx="698500" cy="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83334</xdr:rowOff>
    </xdr:from>
    <xdr:to>
      <xdr:col>29</xdr:col>
      <xdr:colOff>177800</xdr:colOff>
      <xdr:row>17</xdr:row>
      <xdr:rowOff>13484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7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55411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84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91232</xdr:rowOff>
    </xdr:from>
    <xdr:to>
      <xdr:col>26</xdr:col>
      <xdr:colOff>101600</xdr:colOff>
      <xdr:row>17</xdr:row>
      <xdr:rowOff>21382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8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31559</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65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100799</xdr:rowOff>
    </xdr:from>
    <xdr:to>
      <xdr:col>22</xdr:col>
      <xdr:colOff>165100</xdr:colOff>
      <xdr:row>17</xdr:row>
      <xdr:rowOff>30949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9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41126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66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107983</xdr:rowOff>
    </xdr:from>
    <xdr:to>
      <xdr:col>19</xdr:col>
      <xdr:colOff>38100</xdr:colOff>
      <xdr:row>17</xdr:row>
      <xdr:rowOff>38133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9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48310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6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116624</xdr:rowOff>
    </xdr:from>
    <xdr:to>
      <xdr:col>15</xdr:col>
      <xdr:colOff>101600</xdr:colOff>
      <xdr:row>17</xdr:row>
      <xdr:rowOff>46774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07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31551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99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82456</xdr:rowOff>
    </xdr:from>
    <xdr:to>
      <xdr:col>29</xdr:col>
      <xdr:colOff>127000</xdr:colOff>
      <xdr:row>34</xdr:row>
      <xdr:rowOff>118531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349906"/>
          <a:ext cx="647700" cy="36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82456</xdr:rowOff>
    </xdr:from>
    <xdr:to>
      <xdr:col>26</xdr:col>
      <xdr:colOff>50800</xdr:colOff>
      <xdr:row>34</xdr:row>
      <xdr:rowOff>158536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349906"/>
          <a:ext cx="698500" cy="76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111205</xdr:rowOff>
    </xdr:from>
    <xdr:to>
      <xdr:col>22</xdr:col>
      <xdr:colOff>114300</xdr:colOff>
      <xdr:row>34</xdr:row>
      <xdr:rowOff>158536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378655"/>
          <a:ext cx="698500" cy="4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174201</xdr:rowOff>
    </xdr:from>
    <xdr:to>
      <xdr:col>18</xdr:col>
      <xdr:colOff>177800</xdr:colOff>
      <xdr:row>34</xdr:row>
      <xdr:rowOff>111205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098751"/>
          <a:ext cx="698500" cy="27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67731</xdr:rowOff>
    </xdr:from>
    <xdr:to>
      <xdr:col>29</xdr:col>
      <xdr:colOff>177800</xdr:colOff>
      <xdr:row>34</xdr:row>
      <xdr:rowOff>169331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35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255708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31656</xdr:rowOff>
    </xdr:from>
    <xdr:to>
      <xdr:col>26</xdr:col>
      <xdr:colOff>101600</xdr:colOff>
      <xdr:row>34</xdr:row>
      <xdr:rowOff>133256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29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143433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67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107736</xdr:rowOff>
    </xdr:from>
    <xdr:to>
      <xdr:col>22</xdr:col>
      <xdr:colOff>165100</xdr:colOff>
      <xdr:row>34</xdr:row>
      <xdr:rowOff>209336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37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219513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60405</xdr:rowOff>
    </xdr:from>
    <xdr:to>
      <xdr:col>19</xdr:col>
      <xdr:colOff>38100</xdr:colOff>
      <xdr:row>34</xdr:row>
      <xdr:rowOff>162005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327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172182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09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123401</xdr:rowOff>
    </xdr:from>
    <xdr:to>
      <xdr:col>15</xdr:col>
      <xdr:colOff>101600</xdr:colOff>
      <xdr:row>33</xdr:row>
      <xdr:rowOff>225001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04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63728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81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46881</xdr:rowOff>
    </xdr:from>
    <xdr:to>
      <xdr:col>24</xdr:col>
      <xdr:colOff>63500</xdr:colOff>
      <xdr:row>35</xdr:row>
      <xdr:rowOff>71524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7631"/>
          <a:ext cx="8382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33210</xdr:rowOff>
    </xdr:from>
    <xdr:to>
      <xdr:col>19</xdr:col>
      <xdr:colOff>177800</xdr:colOff>
      <xdr:row>35</xdr:row>
      <xdr:rowOff>71524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33960"/>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13269</xdr:rowOff>
    </xdr:from>
    <xdr:to>
      <xdr:col>15</xdr:col>
      <xdr:colOff>50800</xdr:colOff>
      <xdr:row>35</xdr:row>
      <xdr:rowOff>33210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14019"/>
          <a:ext cx="8890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129984</xdr:rowOff>
    </xdr:from>
    <xdr:to>
      <xdr:col>10</xdr:col>
      <xdr:colOff>114300</xdr:colOff>
      <xdr:row>35</xdr:row>
      <xdr:rowOff>13269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59284"/>
          <a:ext cx="889000" cy="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167531</xdr:rowOff>
    </xdr:from>
    <xdr:to>
      <xdr:col>24</xdr:col>
      <xdr:colOff>114300</xdr:colOff>
      <xdr:row>35</xdr:row>
      <xdr:rowOff>97681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18958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20724</xdr:rowOff>
    </xdr:from>
    <xdr:to>
      <xdr:col>20</xdr:col>
      <xdr:colOff>38100</xdr:colOff>
      <xdr:row>35</xdr:row>
      <xdr:rowOff>122324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138851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9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153860</xdr:rowOff>
    </xdr:from>
    <xdr:to>
      <xdr:col>15</xdr:col>
      <xdr:colOff>101600</xdr:colOff>
      <xdr:row>35</xdr:row>
      <xdr:rowOff>84010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100537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5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133919</xdr:rowOff>
    </xdr:from>
    <xdr:to>
      <xdr:col>10</xdr:col>
      <xdr:colOff>165100</xdr:colOff>
      <xdr:row>35</xdr:row>
      <xdr:rowOff>64069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80596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3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79184</xdr:rowOff>
    </xdr:from>
    <xdr:to>
      <xdr:col>6</xdr:col>
      <xdr:colOff>38100</xdr:colOff>
      <xdr:row>35</xdr:row>
      <xdr:rowOff>9334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25861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119103</xdr:rowOff>
    </xdr:from>
    <xdr:to>
      <xdr:col>24</xdr:col>
      <xdr:colOff>63500</xdr:colOff>
      <xdr:row>54</xdr:row>
      <xdr:rowOff>144990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77403"/>
          <a:ext cx="8382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144990</xdr:rowOff>
    </xdr:from>
    <xdr:to>
      <xdr:col>19</xdr:col>
      <xdr:colOff>177800</xdr:colOff>
      <xdr:row>54</xdr:row>
      <xdr:rowOff>160562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03290"/>
          <a:ext cx="889000" cy="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146462</xdr:rowOff>
    </xdr:from>
    <xdr:to>
      <xdr:col>15</xdr:col>
      <xdr:colOff>50800</xdr:colOff>
      <xdr:row>54</xdr:row>
      <xdr:rowOff>160562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404762"/>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146462</xdr:rowOff>
    </xdr:from>
    <xdr:to>
      <xdr:col>10</xdr:col>
      <xdr:colOff>114300</xdr:colOff>
      <xdr:row>55</xdr:row>
      <xdr:rowOff>37424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04762"/>
          <a:ext cx="889000" cy="6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68303</xdr:rowOff>
    </xdr:from>
    <xdr:to>
      <xdr:col>24</xdr:col>
      <xdr:colOff>114300</xdr:colOff>
      <xdr:row>54</xdr:row>
      <xdr:rowOff>169903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2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91180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7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94190</xdr:rowOff>
    </xdr:from>
    <xdr:to>
      <xdr:col>20</xdr:col>
      <xdr:colOff>38100</xdr:colOff>
      <xdr:row>55</xdr:row>
      <xdr:rowOff>24340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40867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2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109762</xdr:rowOff>
    </xdr:from>
    <xdr:to>
      <xdr:col>15</xdr:col>
      <xdr:colOff>101600</xdr:colOff>
      <xdr:row>55</xdr:row>
      <xdr:rowOff>39912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56439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4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95662</xdr:rowOff>
    </xdr:from>
    <xdr:to>
      <xdr:col>10</xdr:col>
      <xdr:colOff>165100</xdr:colOff>
      <xdr:row>55</xdr:row>
      <xdr:rowOff>25812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42339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2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158074</xdr:rowOff>
    </xdr:from>
    <xdr:to>
      <xdr:col>6</xdr:col>
      <xdr:colOff>38100</xdr:colOff>
      <xdr:row>55</xdr:row>
      <xdr:rowOff>88224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104751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19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24829</xdr:rowOff>
    </xdr:from>
    <xdr:to>
      <xdr:col>24</xdr:col>
      <xdr:colOff>63500</xdr:colOff>
      <xdr:row>72</xdr:row>
      <xdr:rowOff>53221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197779"/>
          <a:ext cx="838200" cy="19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53221</xdr:rowOff>
    </xdr:from>
    <xdr:to>
      <xdr:col>19</xdr:col>
      <xdr:colOff>177800</xdr:colOff>
      <xdr:row>73</xdr:row>
      <xdr:rowOff>141483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397621"/>
          <a:ext cx="889000" cy="25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77818</xdr:rowOff>
    </xdr:from>
    <xdr:to>
      <xdr:col>15</xdr:col>
      <xdr:colOff>50800</xdr:colOff>
      <xdr:row>73</xdr:row>
      <xdr:rowOff>141483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593668"/>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77818</xdr:rowOff>
    </xdr:from>
    <xdr:to>
      <xdr:col>10</xdr:col>
      <xdr:colOff>114300</xdr:colOff>
      <xdr:row>74</xdr:row>
      <xdr:rowOff>119880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593668"/>
          <a:ext cx="889000" cy="2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145479</xdr:rowOff>
    </xdr:from>
    <xdr:to>
      <xdr:col>24</xdr:col>
      <xdr:colOff>114300</xdr:colOff>
      <xdr:row>71</xdr:row>
      <xdr:rowOff>75629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1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98506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1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2421</xdr:rowOff>
    </xdr:from>
    <xdr:to>
      <xdr:col>20</xdr:col>
      <xdr:colOff>38100</xdr:colOff>
      <xdr:row>72</xdr:row>
      <xdr:rowOff>104021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3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120548</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1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90683</xdr:rowOff>
    </xdr:from>
    <xdr:to>
      <xdr:col>15</xdr:col>
      <xdr:colOff>101600</xdr:colOff>
      <xdr:row>74</xdr:row>
      <xdr:rowOff>20833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6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37360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3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27018</xdr:rowOff>
    </xdr:from>
    <xdr:to>
      <xdr:col>10</xdr:col>
      <xdr:colOff>165100</xdr:colOff>
      <xdr:row>73</xdr:row>
      <xdr:rowOff>128618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5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145145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3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69080</xdr:rowOff>
    </xdr:from>
    <xdr:to>
      <xdr:col>6</xdr:col>
      <xdr:colOff>38100</xdr:colOff>
      <xdr:row>74</xdr:row>
      <xdr:rowOff>170680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15757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53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71430</xdr:rowOff>
    </xdr:from>
    <xdr:to>
      <xdr:col>24</xdr:col>
      <xdr:colOff>63500</xdr:colOff>
      <xdr:row>98</xdr:row>
      <xdr:rowOff>161596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73530"/>
          <a:ext cx="838200" cy="9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22200</xdr:rowOff>
    </xdr:from>
    <xdr:to>
      <xdr:col>19</xdr:col>
      <xdr:colOff>177800</xdr:colOff>
      <xdr:row>98</xdr:row>
      <xdr:rowOff>71430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24300"/>
          <a:ext cx="8890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22200</xdr:rowOff>
    </xdr:from>
    <xdr:to>
      <xdr:col>15</xdr:col>
      <xdr:colOff>50800</xdr:colOff>
      <xdr:row>98</xdr:row>
      <xdr:rowOff>122718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24300"/>
          <a:ext cx="889000" cy="10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90453</xdr:rowOff>
    </xdr:from>
    <xdr:to>
      <xdr:col>10</xdr:col>
      <xdr:colOff>114300</xdr:colOff>
      <xdr:row>98</xdr:row>
      <xdr:rowOff>122718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92553"/>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110796</xdr:rowOff>
    </xdr:from>
    <xdr:to>
      <xdr:col>24</xdr:col>
      <xdr:colOff>114300</xdr:colOff>
      <xdr:row>99</xdr:row>
      <xdr:rowOff>40946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25723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2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20630</xdr:rowOff>
    </xdr:from>
    <xdr:to>
      <xdr:col>20</xdr:col>
      <xdr:colOff>38100</xdr:colOff>
      <xdr:row>98</xdr:row>
      <xdr:rowOff>122230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113357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1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142850</xdr:rowOff>
    </xdr:from>
    <xdr:to>
      <xdr:col>15</xdr:col>
      <xdr:colOff>101600</xdr:colOff>
      <xdr:row>98</xdr:row>
      <xdr:rowOff>73000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64127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71918</xdr:rowOff>
    </xdr:from>
    <xdr:to>
      <xdr:col>10</xdr:col>
      <xdr:colOff>165100</xdr:colOff>
      <xdr:row>99</xdr:row>
      <xdr:rowOff>2068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164645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39653</xdr:rowOff>
    </xdr:from>
    <xdr:to>
      <xdr:col>6</xdr:col>
      <xdr:colOff>38100</xdr:colOff>
      <xdr:row>98</xdr:row>
      <xdr:rowOff>141253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132380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97980</xdr:rowOff>
    </xdr:from>
    <xdr:to>
      <xdr:col>55</xdr:col>
      <xdr:colOff>0</xdr:colOff>
      <xdr:row>34</xdr:row>
      <xdr:rowOff>121919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27280"/>
          <a:ext cx="838200" cy="2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121919</xdr:rowOff>
    </xdr:from>
    <xdr:to>
      <xdr:col>50</xdr:col>
      <xdr:colOff>114300</xdr:colOff>
      <xdr:row>35</xdr:row>
      <xdr:rowOff>41580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51219"/>
          <a:ext cx="889000" cy="9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8461</xdr:rowOff>
    </xdr:from>
    <xdr:to>
      <xdr:col>45</xdr:col>
      <xdr:colOff>177800</xdr:colOff>
      <xdr:row>35</xdr:row>
      <xdr:rowOff>41580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009211"/>
          <a:ext cx="889000" cy="3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8461</xdr:rowOff>
    </xdr:from>
    <xdr:to>
      <xdr:col>41</xdr:col>
      <xdr:colOff>50800</xdr:colOff>
      <xdr:row>35</xdr:row>
      <xdr:rowOff>36853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09211"/>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47180</xdr:rowOff>
    </xdr:from>
    <xdr:to>
      <xdr:col>55</xdr:col>
      <xdr:colOff>50800</xdr:colOff>
      <xdr:row>34</xdr:row>
      <xdr:rowOff>148780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70057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2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71119</xdr:rowOff>
    </xdr:from>
    <xdr:to>
      <xdr:col>50</xdr:col>
      <xdr:colOff>165100</xdr:colOff>
      <xdr:row>35</xdr:row>
      <xdr:rowOff>1269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17796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7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162230</xdr:rowOff>
    </xdr:from>
    <xdr:to>
      <xdr:col>46</xdr:col>
      <xdr:colOff>38100</xdr:colOff>
      <xdr:row>35</xdr:row>
      <xdr:rowOff>92380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83507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8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129111</xdr:rowOff>
    </xdr:from>
    <xdr:to>
      <xdr:col>41</xdr:col>
      <xdr:colOff>101600</xdr:colOff>
      <xdr:row>35</xdr:row>
      <xdr:rowOff>59261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75788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3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157503</xdr:rowOff>
    </xdr:from>
    <xdr:to>
      <xdr:col>36</xdr:col>
      <xdr:colOff>165100</xdr:colOff>
      <xdr:row>35</xdr:row>
      <xdr:rowOff>87653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104180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6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150067</xdr:rowOff>
    </xdr:from>
    <xdr:to>
      <xdr:col>55</xdr:col>
      <xdr:colOff>0</xdr:colOff>
      <xdr:row>57</xdr:row>
      <xdr:rowOff>161813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51267"/>
          <a:ext cx="838200" cy="18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92425</xdr:rowOff>
    </xdr:from>
    <xdr:to>
      <xdr:col>50</xdr:col>
      <xdr:colOff>114300</xdr:colOff>
      <xdr:row>56</xdr:row>
      <xdr:rowOff>150067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93625"/>
          <a:ext cx="889000" cy="5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92425</xdr:rowOff>
    </xdr:from>
    <xdr:to>
      <xdr:col>45</xdr:col>
      <xdr:colOff>177800</xdr:colOff>
      <xdr:row>57</xdr:row>
      <xdr:rowOff>27591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93625"/>
          <a:ext cx="889000" cy="10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27591</xdr:rowOff>
    </xdr:from>
    <xdr:to>
      <xdr:col>41</xdr:col>
      <xdr:colOff>50800</xdr:colOff>
      <xdr:row>57</xdr:row>
      <xdr:rowOff>93432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00241"/>
          <a:ext cx="889000" cy="6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111013</xdr:rowOff>
    </xdr:from>
    <xdr:to>
      <xdr:col>55</xdr:col>
      <xdr:colOff>50800</xdr:colOff>
      <xdr:row>58</xdr:row>
      <xdr:rowOff>41163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8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25940</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99267</xdr:rowOff>
    </xdr:from>
    <xdr:to>
      <xdr:col>50</xdr:col>
      <xdr:colOff>165100</xdr:colOff>
      <xdr:row>57</xdr:row>
      <xdr:rowOff>29417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20544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9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41625</xdr:rowOff>
    </xdr:from>
    <xdr:to>
      <xdr:col>46</xdr:col>
      <xdr:colOff>38100</xdr:colOff>
      <xdr:row>56</xdr:row>
      <xdr:rowOff>143225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134352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3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148241</xdr:rowOff>
    </xdr:from>
    <xdr:to>
      <xdr:col>41</xdr:col>
      <xdr:colOff>101600</xdr:colOff>
      <xdr:row>57</xdr:row>
      <xdr:rowOff>78391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69518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84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42632</xdr:rowOff>
    </xdr:from>
    <xdr:to>
      <xdr:col>36</xdr:col>
      <xdr:colOff>165100</xdr:colOff>
      <xdr:row>57</xdr:row>
      <xdr:rowOff>144232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135359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28020</xdr:rowOff>
    </xdr:from>
    <xdr:to>
      <xdr:col>55</xdr:col>
      <xdr:colOff>0</xdr:colOff>
      <xdr:row>78</xdr:row>
      <xdr:rowOff>76149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01120"/>
          <a:ext cx="838200" cy="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112584</xdr:rowOff>
    </xdr:from>
    <xdr:to>
      <xdr:col>50</xdr:col>
      <xdr:colOff>114300</xdr:colOff>
      <xdr:row>78</xdr:row>
      <xdr:rowOff>76149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142784"/>
          <a:ext cx="889000" cy="30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112584</xdr:rowOff>
    </xdr:from>
    <xdr:to>
      <xdr:col>45</xdr:col>
      <xdr:colOff>177800</xdr:colOff>
      <xdr:row>77</xdr:row>
      <xdr:rowOff>169866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142784"/>
          <a:ext cx="889000" cy="2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169866</xdr:rowOff>
    </xdr:from>
    <xdr:to>
      <xdr:col>41</xdr:col>
      <xdr:colOff>50800</xdr:colOff>
      <xdr:row>78</xdr:row>
      <xdr:rowOff>58826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71516"/>
          <a:ext cx="889000" cy="6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148670</xdr:rowOff>
    </xdr:from>
    <xdr:to>
      <xdr:col>55</xdr:col>
      <xdr:colOff>50800</xdr:colOff>
      <xdr:row>78</xdr:row>
      <xdr:rowOff>78820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63597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6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25349</xdr:rowOff>
    </xdr:from>
    <xdr:to>
      <xdr:col>50</xdr:col>
      <xdr:colOff>165100</xdr:colOff>
      <xdr:row>78</xdr:row>
      <xdr:rowOff>126949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118076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61784</xdr:rowOff>
    </xdr:from>
    <xdr:to>
      <xdr:col>46</xdr:col>
      <xdr:colOff>38100</xdr:colOff>
      <xdr:row>76</xdr:row>
      <xdr:rowOff>163384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0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8461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8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119066</xdr:rowOff>
    </xdr:from>
    <xdr:to>
      <xdr:col>41</xdr:col>
      <xdr:colOff>101600</xdr:colOff>
      <xdr:row>78</xdr:row>
      <xdr:rowOff>49216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40343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8026</xdr:rowOff>
    </xdr:from>
    <xdr:to>
      <xdr:col>36</xdr:col>
      <xdr:colOff>165100</xdr:colOff>
      <xdr:row>78</xdr:row>
      <xdr:rowOff>109626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100753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96636</xdr:rowOff>
    </xdr:from>
    <xdr:to>
      <xdr:col>55</xdr:col>
      <xdr:colOff>0</xdr:colOff>
      <xdr:row>98</xdr:row>
      <xdr:rowOff>136172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27286"/>
          <a:ext cx="838200" cy="2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96636</xdr:rowOff>
    </xdr:from>
    <xdr:to>
      <xdr:col>50</xdr:col>
      <xdr:colOff>114300</xdr:colOff>
      <xdr:row>98</xdr:row>
      <xdr:rowOff>143472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27286"/>
          <a:ext cx="889000" cy="2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50389</xdr:rowOff>
    </xdr:from>
    <xdr:to>
      <xdr:col>45</xdr:col>
      <xdr:colOff>177800</xdr:colOff>
      <xdr:row>98</xdr:row>
      <xdr:rowOff>143472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52489"/>
          <a:ext cx="889000" cy="9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50389</xdr:rowOff>
    </xdr:from>
    <xdr:to>
      <xdr:col>41</xdr:col>
      <xdr:colOff>50800</xdr:colOff>
      <xdr:row>98</xdr:row>
      <xdr:rowOff>70038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52489"/>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85372</xdr:rowOff>
    </xdr:from>
    <xdr:to>
      <xdr:col>55</xdr:col>
      <xdr:colOff>50800</xdr:colOff>
      <xdr:row>99</xdr:row>
      <xdr:rowOff>15522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299</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8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45836</xdr:rowOff>
    </xdr:from>
    <xdr:to>
      <xdr:col>50</xdr:col>
      <xdr:colOff>165100</xdr:colOff>
      <xdr:row>97</xdr:row>
      <xdr:rowOff>147436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138563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6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92672</xdr:rowOff>
    </xdr:from>
    <xdr:to>
      <xdr:col>46</xdr:col>
      <xdr:colOff>38100</xdr:colOff>
      <xdr:row>99</xdr:row>
      <xdr:rowOff>22822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13949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171039</xdr:rowOff>
    </xdr:from>
    <xdr:to>
      <xdr:col>41</xdr:col>
      <xdr:colOff>101600</xdr:colOff>
      <xdr:row>98</xdr:row>
      <xdr:rowOff>101189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92316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19238</xdr:rowOff>
    </xdr:from>
    <xdr:to>
      <xdr:col>36</xdr:col>
      <xdr:colOff>165100</xdr:colOff>
      <xdr:row>98</xdr:row>
      <xdr:rowOff>120838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111965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139695</xdr:rowOff>
    </xdr:from>
    <xdr:to>
      <xdr:col>85</xdr:col>
      <xdr:colOff>127000</xdr:colOff>
      <xdr:row>38</xdr:row>
      <xdr:rowOff>139698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795"/>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139695</xdr:rowOff>
    </xdr:from>
    <xdr:to>
      <xdr:col>81</xdr:col>
      <xdr:colOff>50800</xdr:colOff>
      <xdr:row>38</xdr:row>
      <xdr:rowOff>139698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479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138781</xdr:rowOff>
    </xdr:from>
    <xdr:to>
      <xdr:col>76</xdr:col>
      <xdr:colOff>114300</xdr:colOff>
      <xdr:row>38</xdr:row>
      <xdr:rowOff>139698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388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138781</xdr:rowOff>
    </xdr:from>
    <xdr:to>
      <xdr:col>71</xdr:col>
      <xdr:colOff>177800</xdr:colOff>
      <xdr:row>38</xdr:row>
      <xdr:rowOff>139698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388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88898</xdr:rowOff>
    </xdr:from>
    <xdr:to>
      <xdr:col>85</xdr:col>
      <xdr:colOff>177800</xdr:colOff>
      <xdr:row>39</xdr:row>
      <xdr:rowOff>19048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88895</xdr:rowOff>
    </xdr:from>
    <xdr:to>
      <xdr:col>81</xdr:col>
      <xdr:colOff>101600</xdr:colOff>
      <xdr:row>39</xdr:row>
      <xdr:rowOff>19045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10172</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88898</xdr:rowOff>
    </xdr:from>
    <xdr:to>
      <xdr:col>76</xdr:col>
      <xdr:colOff>165100</xdr:colOff>
      <xdr:row>39</xdr:row>
      <xdr:rowOff>19048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87981</xdr:rowOff>
    </xdr:from>
    <xdr:to>
      <xdr:col>72</xdr:col>
      <xdr:colOff>38100</xdr:colOff>
      <xdr:row>39</xdr:row>
      <xdr:rowOff>18131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9258</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9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88898</xdr:rowOff>
    </xdr:from>
    <xdr:to>
      <xdr:col>67</xdr:col>
      <xdr:colOff>101600</xdr:colOff>
      <xdr:row>39</xdr:row>
      <xdr:rowOff>19048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5626</xdr:rowOff>
    </xdr:from>
    <xdr:to>
      <xdr:col>85</xdr:col>
      <xdr:colOff>127000</xdr:colOff>
      <xdr:row>75</xdr:row>
      <xdr:rowOff>16375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864376"/>
          <a:ext cx="838200" cy="1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16375</xdr:rowOff>
    </xdr:from>
    <xdr:to>
      <xdr:col>81</xdr:col>
      <xdr:colOff>50800</xdr:colOff>
      <xdr:row>75</xdr:row>
      <xdr:rowOff>50020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875125"/>
          <a:ext cx="889000" cy="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42746</xdr:rowOff>
    </xdr:from>
    <xdr:to>
      <xdr:col>76</xdr:col>
      <xdr:colOff>114300</xdr:colOff>
      <xdr:row>75</xdr:row>
      <xdr:rowOff>50020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901496"/>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132435</xdr:rowOff>
    </xdr:from>
    <xdr:to>
      <xdr:col>71</xdr:col>
      <xdr:colOff>177800</xdr:colOff>
      <xdr:row>75</xdr:row>
      <xdr:rowOff>42746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819735"/>
          <a:ext cx="8890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126276</xdr:rowOff>
    </xdr:from>
    <xdr:to>
      <xdr:col>85</xdr:col>
      <xdr:colOff>177800</xdr:colOff>
      <xdr:row>75</xdr:row>
      <xdr:rowOff>56426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8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149153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66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137025</xdr:rowOff>
    </xdr:from>
    <xdr:to>
      <xdr:col>81</xdr:col>
      <xdr:colOff>101600</xdr:colOff>
      <xdr:row>75</xdr:row>
      <xdr:rowOff>67175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83702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59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170670</xdr:rowOff>
    </xdr:from>
    <xdr:to>
      <xdr:col>76</xdr:col>
      <xdr:colOff>165100</xdr:colOff>
      <xdr:row>75</xdr:row>
      <xdr:rowOff>100820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117347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63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163396</xdr:rowOff>
    </xdr:from>
    <xdr:to>
      <xdr:col>72</xdr:col>
      <xdr:colOff>38100</xdr:colOff>
      <xdr:row>75</xdr:row>
      <xdr:rowOff>93546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110073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2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81635</xdr:rowOff>
    </xdr:from>
    <xdr:to>
      <xdr:col>67</xdr:col>
      <xdr:colOff>101600</xdr:colOff>
      <xdr:row>75</xdr:row>
      <xdr:rowOff>11785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28312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5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120397</xdr:rowOff>
    </xdr:from>
    <xdr:to>
      <xdr:col>85</xdr:col>
      <xdr:colOff>127000</xdr:colOff>
      <xdr:row>97</xdr:row>
      <xdr:rowOff>89509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579597"/>
          <a:ext cx="838200" cy="14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112748</xdr:rowOff>
    </xdr:from>
    <xdr:to>
      <xdr:col>81</xdr:col>
      <xdr:colOff>50800</xdr:colOff>
      <xdr:row>96</xdr:row>
      <xdr:rowOff>120397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571948"/>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110023</xdr:rowOff>
    </xdr:from>
    <xdr:to>
      <xdr:col>76</xdr:col>
      <xdr:colOff>114300</xdr:colOff>
      <xdr:row>96</xdr:row>
      <xdr:rowOff>112748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569223"/>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110023</xdr:rowOff>
    </xdr:from>
    <xdr:to>
      <xdr:col>71</xdr:col>
      <xdr:colOff>177800</xdr:colOff>
      <xdr:row>97</xdr:row>
      <xdr:rowOff>39486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569223"/>
          <a:ext cx="889000" cy="10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38709</xdr:rowOff>
    </xdr:from>
    <xdr:to>
      <xdr:col>85</xdr:col>
      <xdr:colOff>177800</xdr:colOff>
      <xdr:row>97</xdr:row>
      <xdr:rowOff>140309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61586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69597</xdr:rowOff>
    </xdr:from>
    <xdr:to>
      <xdr:col>81</xdr:col>
      <xdr:colOff>101600</xdr:colOff>
      <xdr:row>96</xdr:row>
      <xdr:rowOff>171197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16274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3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61948</xdr:rowOff>
    </xdr:from>
    <xdr:to>
      <xdr:col>76</xdr:col>
      <xdr:colOff>165100</xdr:colOff>
      <xdr:row>96</xdr:row>
      <xdr:rowOff>163548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8625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29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59223</xdr:rowOff>
    </xdr:from>
    <xdr:to>
      <xdr:col>72</xdr:col>
      <xdr:colOff>38100</xdr:colOff>
      <xdr:row>96</xdr:row>
      <xdr:rowOff>160823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5900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29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160136</xdr:rowOff>
    </xdr:from>
    <xdr:to>
      <xdr:col>67</xdr:col>
      <xdr:colOff>101600</xdr:colOff>
      <xdr:row>97</xdr:row>
      <xdr:rowOff>90286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106813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3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171171</xdr:rowOff>
    </xdr:from>
    <xdr:to>
      <xdr:col>116</xdr:col>
      <xdr:colOff>63500</xdr:colOff>
      <xdr:row>38</xdr:row>
      <xdr:rowOff>57442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514821"/>
          <a:ext cx="8382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156502</xdr:rowOff>
    </xdr:from>
    <xdr:to>
      <xdr:col>111</xdr:col>
      <xdr:colOff>177800</xdr:colOff>
      <xdr:row>37</xdr:row>
      <xdr:rowOff>171171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00152"/>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118554</xdr:rowOff>
    </xdr:from>
    <xdr:to>
      <xdr:col>107</xdr:col>
      <xdr:colOff>50800</xdr:colOff>
      <xdr:row>37</xdr:row>
      <xdr:rowOff>156502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462204"/>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34620</xdr:rowOff>
    </xdr:from>
    <xdr:to>
      <xdr:col>102</xdr:col>
      <xdr:colOff>114300</xdr:colOff>
      <xdr:row>37</xdr:row>
      <xdr:rowOff>118554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035370"/>
          <a:ext cx="889000" cy="4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6642</xdr:rowOff>
    </xdr:from>
    <xdr:to>
      <xdr:col>116</xdr:col>
      <xdr:colOff>114300</xdr:colOff>
      <xdr:row>38</xdr:row>
      <xdr:rowOff>108242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29519</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7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120371</xdr:rowOff>
    </xdr:from>
    <xdr:to>
      <xdr:col>112</xdr:col>
      <xdr:colOff>38100</xdr:colOff>
      <xdr:row>38</xdr:row>
      <xdr:rowOff>50521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6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67048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3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105702</xdr:rowOff>
    </xdr:from>
    <xdr:to>
      <xdr:col>107</xdr:col>
      <xdr:colOff>101600</xdr:colOff>
      <xdr:row>38</xdr:row>
      <xdr:rowOff>35852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52379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2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67754</xdr:rowOff>
    </xdr:from>
    <xdr:to>
      <xdr:col>102</xdr:col>
      <xdr:colOff>165100</xdr:colOff>
      <xdr:row>37</xdr:row>
      <xdr:rowOff>169354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14431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8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155270</xdr:rowOff>
    </xdr:from>
    <xdr:to>
      <xdr:col>98</xdr:col>
      <xdr:colOff>38100</xdr:colOff>
      <xdr:row>35</xdr:row>
      <xdr:rowOff>85420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9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101947</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575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58808</xdr:rowOff>
    </xdr:from>
    <xdr:to>
      <xdr:col>116</xdr:col>
      <xdr:colOff>63500</xdr:colOff>
      <xdr:row>59</xdr:row>
      <xdr:rowOff>66657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74358"/>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66657</xdr:rowOff>
    </xdr:from>
    <xdr:to>
      <xdr:col>111</xdr:col>
      <xdr:colOff>177800</xdr:colOff>
      <xdr:row>59</xdr:row>
      <xdr:rowOff>66962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8220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66211</xdr:rowOff>
    </xdr:from>
    <xdr:to>
      <xdr:col>107</xdr:col>
      <xdr:colOff>50800</xdr:colOff>
      <xdr:row>59</xdr:row>
      <xdr:rowOff>66962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8176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64795</xdr:rowOff>
    </xdr:from>
    <xdr:to>
      <xdr:col>102</xdr:col>
      <xdr:colOff>114300</xdr:colOff>
      <xdr:row>59</xdr:row>
      <xdr:rowOff>66211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80345"/>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8008</xdr:rowOff>
    </xdr:from>
    <xdr:to>
      <xdr:col>116</xdr:col>
      <xdr:colOff>114300</xdr:colOff>
      <xdr:row>59</xdr:row>
      <xdr:rowOff>109608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15857</xdr:rowOff>
    </xdr:from>
    <xdr:to>
      <xdr:col>112</xdr:col>
      <xdr:colOff>38100</xdr:colOff>
      <xdr:row>59</xdr:row>
      <xdr:rowOff>117457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108584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16162</xdr:rowOff>
    </xdr:from>
    <xdr:to>
      <xdr:col>107</xdr:col>
      <xdr:colOff>101600</xdr:colOff>
      <xdr:row>59</xdr:row>
      <xdr:rowOff>117762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108889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2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15411</xdr:rowOff>
    </xdr:from>
    <xdr:to>
      <xdr:col>102</xdr:col>
      <xdr:colOff>165100</xdr:colOff>
      <xdr:row>59</xdr:row>
      <xdr:rowOff>117011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108138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13995</xdr:rowOff>
    </xdr:from>
    <xdr:to>
      <xdr:col>98</xdr:col>
      <xdr:colOff>38100</xdr:colOff>
      <xdr:row>59</xdr:row>
      <xdr:rowOff>115595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106722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2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21361</xdr:rowOff>
    </xdr:from>
    <xdr:to>
      <xdr:col>116</xdr:col>
      <xdr:colOff>63500</xdr:colOff>
      <xdr:row>74</xdr:row>
      <xdr:rowOff>58080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08661"/>
          <a:ext cx="838200" cy="3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58080</xdr:rowOff>
    </xdr:from>
    <xdr:to>
      <xdr:col>111</xdr:col>
      <xdr:colOff>177800</xdr:colOff>
      <xdr:row>74</xdr:row>
      <xdr:rowOff>108620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45380"/>
          <a:ext cx="889000" cy="5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108620</xdr:rowOff>
    </xdr:from>
    <xdr:to>
      <xdr:col>107</xdr:col>
      <xdr:colOff>50800</xdr:colOff>
      <xdr:row>74</xdr:row>
      <xdr:rowOff>131852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95920"/>
          <a:ext cx="889000" cy="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131852</xdr:rowOff>
    </xdr:from>
    <xdr:to>
      <xdr:col>102</xdr:col>
      <xdr:colOff>114300</xdr:colOff>
      <xdr:row>75</xdr:row>
      <xdr:rowOff>17514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19152"/>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142011</xdr:rowOff>
    </xdr:from>
    <xdr:to>
      <xdr:col>116</xdr:col>
      <xdr:colOff>114300</xdr:colOff>
      <xdr:row>74</xdr:row>
      <xdr:rowOff>72161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164888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0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7280</xdr:rowOff>
    </xdr:from>
    <xdr:to>
      <xdr:col>112</xdr:col>
      <xdr:colOff>38100</xdr:colOff>
      <xdr:row>74</xdr:row>
      <xdr:rowOff>108880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9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125407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46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57820</xdr:rowOff>
    </xdr:from>
    <xdr:to>
      <xdr:col>107</xdr:col>
      <xdr:colOff>101600</xdr:colOff>
      <xdr:row>74</xdr:row>
      <xdr:rowOff>159420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2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81052</xdr:rowOff>
    </xdr:from>
    <xdr:to>
      <xdr:col>102</xdr:col>
      <xdr:colOff>165100</xdr:colOff>
      <xdr:row>75</xdr:row>
      <xdr:rowOff>11202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27729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138164</xdr:rowOff>
    </xdr:from>
    <xdr:to>
      <xdr:col>98</xdr:col>
      <xdr:colOff>38100</xdr:colOff>
      <xdr:row>75</xdr:row>
      <xdr:rowOff>68314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84841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0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義務的経費の決算額は、対前年度比で</a:t>
          </a:r>
          <a:r>
            <a:rPr kumimoji="1" lang="en-US" altLang="ja-JP" sz="1100" baseline="0">
              <a:solidFill>
                <a:schemeClr val="dk1"/>
              </a:solidFill>
              <a:effectLst/>
              <a:latin typeface="+mn-lt"/>
              <a:ea typeface="+mn-ea"/>
              <a:cs typeface="+mn-cs"/>
            </a:rPr>
            <a:t>72,782</a:t>
          </a:r>
          <a:r>
            <a:rPr kumimoji="1" lang="ja-JP" altLang="en-US" sz="1100" baseline="0">
              <a:solidFill>
                <a:schemeClr val="dk1"/>
              </a:solidFill>
              <a:effectLst/>
              <a:latin typeface="+mn-lt"/>
              <a:ea typeface="+mn-ea"/>
              <a:cs typeface="+mn-cs"/>
            </a:rPr>
            <a:t>千円（▲</a:t>
          </a:r>
          <a:r>
            <a:rPr kumimoji="1" lang="en-US" altLang="ja-JP" sz="1100" baseline="0">
              <a:solidFill>
                <a:schemeClr val="dk1"/>
              </a:solidFill>
              <a:effectLst/>
              <a:latin typeface="+mn-lt"/>
              <a:ea typeface="+mn-ea"/>
              <a:cs typeface="+mn-cs"/>
            </a:rPr>
            <a:t>3.7%</a:t>
          </a:r>
          <a:r>
            <a:rPr kumimoji="1" lang="ja-JP" altLang="en-US" sz="1100" baseline="0">
              <a:solidFill>
                <a:schemeClr val="dk1"/>
              </a:solidFill>
              <a:effectLst/>
              <a:latin typeface="+mn-lt"/>
              <a:ea typeface="+mn-ea"/>
              <a:cs typeface="+mn-cs"/>
            </a:rPr>
            <a:t>）の減となっているが、住民一人あたりのコストは対前年度比で</a:t>
          </a:r>
          <a:r>
            <a:rPr kumimoji="1" lang="en-US" altLang="ja-JP" sz="1100" baseline="0">
              <a:solidFill>
                <a:schemeClr val="dk1"/>
              </a:solidFill>
              <a:effectLst/>
              <a:latin typeface="+mn-lt"/>
              <a:ea typeface="+mn-ea"/>
              <a:cs typeface="+mn-cs"/>
            </a:rPr>
            <a:t>64</a:t>
          </a:r>
          <a:r>
            <a:rPr kumimoji="1" lang="ja-JP" altLang="en-US" sz="1100" baseline="0">
              <a:solidFill>
                <a:schemeClr val="dk1"/>
              </a:solidFill>
              <a:effectLst/>
              <a:latin typeface="+mn-lt"/>
              <a:ea typeface="+mn-ea"/>
              <a:cs typeface="+mn-cs"/>
            </a:rPr>
            <a:t>円（</a:t>
          </a:r>
          <a:r>
            <a:rPr kumimoji="1" lang="en-US" altLang="ja-JP" sz="1100" baseline="0">
              <a:solidFill>
                <a:schemeClr val="dk1"/>
              </a:solidFill>
              <a:effectLst/>
              <a:latin typeface="+mn-lt"/>
              <a:ea typeface="+mn-ea"/>
              <a:cs typeface="+mn-cs"/>
            </a:rPr>
            <a:t>+0.02%</a:t>
          </a:r>
          <a:r>
            <a:rPr kumimoji="1" lang="ja-JP" altLang="en-US" sz="1100" baseline="0">
              <a:solidFill>
                <a:schemeClr val="dk1"/>
              </a:solidFill>
              <a:effectLst/>
              <a:latin typeface="+mn-lt"/>
              <a:ea typeface="+mn-ea"/>
              <a:cs typeface="+mn-cs"/>
            </a:rPr>
            <a:t>）のほぼ横ばいとなっている。退職者不補充等による人件費の抑制や、計画的な事業の実施による公債費の抑制等により、義務的経費全体の決算額は平成</a:t>
          </a:r>
          <a:r>
            <a:rPr kumimoji="1" lang="en-US" altLang="ja-JP" sz="1100" baseline="0">
              <a:solidFill>
                <a:schemeClr val="dk1"/>
              </a:solidFill>
              <a:effectLst/>
              <a:latin typeface="+mn-lt"/>
              <a:ea typeface="+mn-ea"/>
              <a:cs typeface="+mn-cs"/>
            </a:rPr>
            <a:t>26</a:t>
          </a:r>
          <a:r>
            <a:rPr kumimoji="1" lang="ja-JP" altLang="en-US" sz="1100" baseline="0">
              <a:solidFill>
                <a:schemeClr val="dk1"/>
              </a:solidFill>
              <a:effectLst/>
              <a:latin typeface="+mn-lt"/>
              <a:ea typeface="+mn-ea"/>
              <a:cs typeface="+mn-cs"/>
            </a:rPr>
            <a:t>年度から▲</a:t>
          </a:r>
          <a:r>
            <a:rPr kumimoji="1" lang="en-US" altLang="ja-JP" sz="1100" baseline="0">
              <a:solidFill>
                <a:schemeClr val="dk1"/>
              </a:solidFill>
              <a:effectLst/>
              <a:latin typeface="+mn-lt"/>
              <a:ea typeface="+mn-ea"/>
              <a:cs typeface="+mn-cs"/>
            </a:rPr>
            <a:t>17.8%</a:t>
          </a:r>
          <a:r>
            <a:rPr kumimoji="1" lang="ja-JP" altLang="en-US" sz="1100" baseline="0">
              <a:solidFill>
                <a:schemeClr val="dk1"/>
              </a:solidFill>
              <a:effectLst/>
              <a:latin typeface="+mn-lt"/>
              <a:ea typeface="+mn-ea"/>
              <a:cs typeface="+mn-cs"/>
            </a:rPr>
            <a:t>と減少傾向にあるが、住民一人あたりのコストの減少率は▲</a:t>
          </a:r>
          <a:r>
            <a:rPr kumimoji="1" lang="en-US" altLang="ja-JP" sz="1100" baseline="0">
              <a:solidFill>
                <a:schemeClr val="dk1"/>
              </a:solidFill>
              <a:effectLst/>
              <a:latin typeface="+mn-lt"/>
              <a:ea typeface="+mn-ea"/>
              <a:cs typeface="+mn-cs"/>
            </a:rPr>
            <a:t>7.3%</a:t>
          </a:r>
          <a:r>
            <a:rPr kumimoji="1" lang="ja-JP" altLang="en-US" sz="1100" baseline="0">
              <a:solidFill>
                <a:schemeClr val="dk1"/>
              </a:solidFill>
              <a:effectLst/>
              <a:latin typeface="+mn-lt"/>
              <a:ea typeface="+mn-ea"/>
              <a:cs typeface="+mn-cs"/>
            </a:rPr>
            <a:t>となっており、人口の減少率と比較して義務的経費の減少率が低いことが分かる。今後の推移として、三厩健康増進センター建設や防災無線デジタル化等の新発債により公債費が増加傾向となることが見込まれる。そのため、義務的経費の内大きな割合を占めている人件費について、退職者不補充等の対応を継続し適正な人員配置等により経費の抑制に努める必要がある。</a:t>
          </a:r>
          <a:endParaRPr kumimoji="1" lang="en-US" altLang="ja-JP" sz="1100" baseline="0">
            <a:solidFill>
              <a:schemeClr val="dk1"/>
            </a:solidFill>
            <a:effectLst/>
            <a:latin typeface="+mn-lt"/>
            <a:ea typeface="+mn-ea"/>
            <a:cs typeface="+mn-cs"/>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また、</a:t>
          </a:r>
          <a:r>
            <a:rPr kumimoji="1" lang="ja-JP" altLang="ja-JP" sz="1100" baseline="0">
              <a:solidFill>
                <a:schemeClr val="dk1"/>
              </a:solidFill>
              <a:effectLst/>
              <a:latin typeface="+mn-lt"/>
              <a:ea typeface="+mn-ea"/>
              <a:cs typeface="+mn-cs"/>
            </a:rPr>
            <a:t>その他経費のうち</a:t>
          </a:r>
          <a:r>
            <a:rPr kumimoji="1" lang="ja-JP" altLang="en-US" sz="1100" baseline="0">
              <a:solidFill>
                <a:schemeClr val="dk1"/>
              </a:solidFill>
              <a:effectLst/>
              <a:latin typeface="+mn-lt"/>
              <a:ea typeface="+mn-ea"/>
              <a:cs typeface="+mn-cs"/>
            </a:rPr>
            <a:t>維持補修</a:t>
          </a:r>
          <a:r>
            <a:rPr kumimoji="1" lang="ja-JP" altLang="ja-JP" sz="1100" baseline="0">
              <a:solidFill>
                <a:schemeClr val="dk1"/>
              </a:solidFill>
              <a:effectLst/>
              <a:latin typeface="+mn-lt"/>
              <a:ea typeface="+mn-ea"/>
              <a:cs typeface="+mn-cs"/>
            </a:rPr>
            <a:t>費</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類似団体平均値</a:t>
          </a:r>
          <a:r>
            <a:rPr kumimoji="1" lang="ja-JP" altLang="en-US" sz="1100" baseline="0">
              <a:solidFill>
                <a:schemeClr val="dk1"/>
              </a:solidFill>
              <a:effectLst/>
              <a:latin typeface="+mn-lt"/>
              <a:ea typeface="+mn-ea"/>
              <a:cs typeface="+mn-cs"/>
            </a:rPr>
            <a:t>と乖離した数値で</a:t>
          </a:r>
          <a:r>
            <a:rPr kumimoji="1" lang="ja-JP" altLang="ja-JP" sz="1100" baseline="0">
              <a:solidFill>
                <a:schemeClr val="dk1"/>
              </a:solidFill>
              <a:effectLst/>
              <a:latin typeface="+mn-lt"/>
              <a:ea typeface="+mn-ea"/>
              <a:cs typeface="+mn-cs"/>
            </a:rPr>
            <a:t>近年推移しており、前年度比</a:t>
          </a:r>
          <a:r>
            <a:rPr kumimoji="1" lang="en-US" altLang="ja-JP" sz="1100" baseline="0">
              <a:solidFill>
                <a:schemeClr val="dk1"/>
              </a:solidFill>
              <a:effectLst/>
              <a:latin typeface="+mn-lt"/>
              <a:ea typeface="+mn-ea"/>
              <a:cs typeface="+mn-cs"/>
            </a:rPr>
            <a:t>8,742</a:t>
          </a:r>
          <a:r>
            <a:rPr kumimoji="1" lang="ja-JP" altLang="ja-JP" sz="1100" baseline="0">
              <a:solidFill>
                <a:schemeClr val="dk1"/>
              </a:solidFill>
              <a:effectLst/>
              <a:latin typeface="+mn-lt"/>
              <a:ea typeface="+mn-ea"/>
              <a:cs typeface="+mn-cs"/>
            </a:rPr>
            <a:t>円</a:t>
          </a:r>
          <a:r>
            <a:rPr kumimoji="1" lang="ja-JP" altLang="en-US"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+17.9%</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増となった。</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年度は総合福祉センター屋根修繕（総事業費</a:t>
          </a:r>
          <a:r>
            <a:rPr kumimoji="1" lang="en-US" altLang="ja-JP" sz="1100" baseline="0">
              <a:solidFill>
                <a:schemeClr val="dk1"/>
              </a:solidFill>
              <a:effectLst/>
              <a:latin typeface="+mn-lt"/>
              <a:ea typeface="+mn-ea"/>
              <a:cs typeface="+mn-cs"/>
            </a:rPr>
            <a:t>58,483</a:t>
          </a:r>
          <a:r>
            <a:rPr kumimoji="1" lang="ja-JP" altLang="en-US" sz="1100" baseline="0">
              <a:solidFill>
                <a:schemeClr val="dk1"/>
              </a:solidFill>
              <a:effectLst/>
              <a:latin typeface="+mn-lt"/>
              <a:ea typeface="+mn-ea"/>
              <a:cs typeface="+mn-cs"/>
            </a:rPr>
            <a:t>千円）を実施したため大幅な増となったが、町全体を通して公共施設の老朽化が進んでおり今後も維持補修経費については増加傾向となる見込である。また近年除排雪経費が高止まりしている傾向にあり住民一人あたりのコストが類似団体平均値と乖離している要因の一つとして挙げられる。</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　投資的経費における各項目については、新規整備・更新整備等減少傾向にあるため今後も計画的な事業実施に努めることとする。</a:t>
          </a:r>
          <a:endParaRPr kumimoji="1" lang="en-US" altLang="ja-JP" sz="1100" baseline="0">
            <a:solidFill>
              <a:schemeClr val="dk1"/>
            </a:solidFill>
            <a:effectLst/>
            <a:latin typeface="+mn-lt"/>
            <a:ea typeface="+mn-ea"/>
            <a:cs typeface="+mn-cs"/>
          </a:endParaRPr>
        </a:p>
        <a:p>
          <a:pPr eaLnBrk="1" fontAlgn="auto" latinLnBrk="0" hangingPunct="1"/>
          <a:r>
            <a:rPr kumimoji="1" lang="ja-JP" altLang="en-US" sz="1100" baseline="0">
              <a:solidFill>
                <a:schemeClr val="dk1"/>
              </a:solidFill>
              <a:effectLst/>
              <a:latin typeface="+mn-lt"/>
              <a:ea typeface="+mn-ea"/>
              <a:cs typeface="+mn-cs"/>
            </a:rPr>
            <a:t>　今後は</a:t>
          </a:r>
          <a:r>
            <a:rPr kumimoji="1" lang="ja-JP" altLang="ja-JP" sz="1100" baseline="0">
              <a:solidFill>
                <a:schemeClr val="dk1"/>
              </a:solidFill>
              <a:effectLst/>
              <a:latin typeface="+mn-lt"/>
              <a:ea typeface="+mn-ea"/>
              <a:cs typeface="+mn-cs"/>
            </a:rPr>
            <a:t>各事務事業の見直し</a:t>
          </a:r>
          <a:r>
            <a:rPr kumimoji="1" lang="ja-JP" altLang="en-US" sz="1100" baseline="0">
              <a:solidFill>
                <a:schemeClr val="dk1"/>
              </a:solidFill>
              <a:effectLst/>
              <a:latin typeface="+mn-lt"/>
              <a:ea typeface="+mn-ea"/>
              <a:cs typeface="+mn-cs"/>
            </a:rPr>
            <a:t>による人件費の抑制</a:t>
          </a:r>
          <a:r>
            <a:rPr kumimoji="1" lang="ja-JP" altLang="ja-JP" sz="1100" baseline="0">
              <a:solidFill>
                <a:schemeClr val="dk1"/>
              </a:solidFill>
              <a:effectLst/>
              <a:latin typeface="+mn-lt"/>
              <a:ea typeface="+mn-ea"/>
              <a:cs typeface="+mn-cs"/>
            </a:rPr>
            <a:t>や、公共施設管理経費削減のため</a:t>
          </a:r>
          <a:r>
            <a:rPr kumimoji="1" lang="ja-JP" altLang="en-US" sz="1100" baseline="0">
              <a:solidFill>
                <a:schemeClr val="dk1"/>
              </a:solidFill>
              <a:effectLst/>
              <a:latin typeface="+mn-lt"/>
              <a:ea typeface="+mn-ea"/>
              <a:cs typeface="+mn-cs"/>
            </a:rPr>
            <a:t>施設数</a:t>
          </a:r>
          <a:r>
            <a:rPr kumimoji="1" lang="ja-JP" altLang="ja-JP" sz="1100" baseline="0">
              <a:solidFill>
                <a:schemeClr val="dk1"/>
              </a:solidFill>
              <a:effectLst/>
              <a:latin typeface="+mn-lt"/>
              <a:ea typeface="+mn-ea"/>
              <a:cs typeface="+mn-cs"/>
            </a:rPr>
            <a:t>の縮小等</a:t>
          </a:r>
          <a:r>
            <a:rPr kumimoji="1" lang="ja-JP" altLang="en-US" sz="1100" baseline="0">
              <a:solidFill>
                <a:schemeClr val="dk1"/>
              </a:solidFill>
              <a:effectLst/>
              <a:latin typeface="+mn-lt"/>
              <a:ea typeface="+mn-ea"/>
              <a:cs typeface="+mn-cs"/>
            </a:rPr>
            <a:t>の検討、計画的な事業実施による公債費・投資的経費の抑制等により、人口規模に見合った行政運営に努めることとする。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6,072
6,042
230.30
5,671,943
5,569,595
102,058
3,783,005
7,511,855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131191</xdr:rowOff>
    </xdr:from>
    <xdr:to>
      <xdr:col>24</xdr:col>
      <xdr:colOff>63500</xdr:colOff>
      <xdr:row>34</xdr:row>
      <xdr:rowOff>168148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0491"/>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168148</xdr:rowOff>
    </xdr:from>
    <xdr:to>
      <xdr:col>19</xdr:col>
      <xdr:colOff>177800</xdr:colOff>
      <xdr:row>35</xdr:row>
      <xdr:rowOff>139446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7448"/>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168783</xdr:rowOff>
    </xdr:from>
    <xdr:to>
      <xdr:col>15</xdr:col>
      <xdr:colOff>50800</xdr:colOff>
      <xdr:row>35</xdr:row>
      <xdr:rowOff>139446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8083"/>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168783</xdr:rowOff>
    </xdr:from>
    <xdr:to>
      <xdr:col>10</xdr:col>
      <xdr:colOff>114300</xdr:colOff>
      <xdr:row>35</xdr:row>
      <xdr:rowOff>65913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80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80391</xdr:rowOff>
    </xdr:from>
    <xdr:to>
      <xdr:col>24</xdr:col>
      <xdr:colOff>114300</xdr:colOff>
      <xdr:row>35</xdr:row>
      <xdr:rowOff>10541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103268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117348</xdr:rowOff>
    </xdr:from>
    <xdr:to>
      <xdr:col>20</xdr:col>
      <xdr:colOff>38100</xdr:colOff>
      <xdr:row>35</xdr:row>
      <xdr:rowOff>47498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64025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88646</xdr:rowOff>
    </xdr:from>
    <xdr:to>
      <xdr:col>15</xdr:col>
      <xdr:colOff>101600</xdr:colOff>
      <xdr:row>36</xdr:row>
      <xdr:rowOff>18796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35323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117983</xdr:rowOff>
    </xdr:from>
    <xdr:to>
      <xdr:col>10</xdr:col>
      <xdr:colOff>165100</xdr:colOff>
      <xdr:row>35</xdr:row>
      <xdr:rowOff>48133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64660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15113</xdr:rowOff>
    </xdr:from>
    <xdr:to>
      <xdr:col>6</xdr:col>
      <xdr:colOff>38100</xdr:colOff>
      <xdr:row>35</xdr:row>
      <xdr:rowOff>116713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133240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143266</xdr:rowOff>
    </xdr:from>
    <xdr:to>
      <xdr:col>24</xdr:col>
      <xdr:colOff>63500</xdr:colOff>
      <xdr:row>56</xdr:row>
      <xdr:rowOff>65846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73016"/>
          <a:ext cx="838200" cy="9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69732</xdr:rowOff>
    </xdr:from>
    <xdr:to>
      <xdr:col>19</xdr:col>
      <xdr:colOff>177800</xdr:colOff>
      <xdr:row>55</xdr:row>
      <xdr:rowOff>143266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99482"/>
          <a:ext cx="8890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69732</xdr:rowOff>
    </xdr:from>
    <xdr:to>
      <xdr:col>15</xdr:col>
      <xdr:colOff>50800</xdr:colOff>
      <xdr:row>55</xdr:row>
      <xdr:rowOff>110077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99482"/>
          <a:ext cx="889000" cy="4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110077</xdr:rowOff>
    </xdr:from>
    <xdr:to>
      <xdr:col>10</xdr:col>
      <xdr:colOff>114300</xdr:colOff>
      <xdr:row>56</xdr:row>
      <xdr:rowOff>47727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539827"/>
          <a:ext cx="889000" cy="10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15046</xdr:rowOff>
    </xdr:from>
    <xdr:to>
      <xdr:col>24</xdr:col>
      <xdr:colOff>114300</xdr:colOff>
      <xdr:row>56</xdr:row>
      <xdr:rowOff>116646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164923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92466</xdr:rowOff>
    </xdr:from>
    <xdr:to>
      <xdr:col>20</xdr:col>
      <xdr:colOff>38100</xdr:colOff>
      <xdr:row>56</xdr:row>
      <xdr:rowOff>22616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39143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18932</xdr:rowOff>
    </xdr:from>
    <xdr:to>
      <xdr:col>15</xdr:col>
      <xdr:colOff>101600</xdr:colOff>
      <xdr:row>55</xdr:row>
      <xdr:rowOff>120532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137059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2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59277</xdr:rowOff>
    </xdr:from>
    <xdr:to>
      <xdr:col>10</xdr:col>
      <xdr:colOff>165100</xdr:colOff>
      <xdr:row>55</xdr:row>
      <xdr:rowOff>160877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5954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26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168377</xdr:rowOff>
    </xdr:from>
    <xdr:to>
      <xdr:col>6</xdr:col>
      <xdr:colOff>38100</xdr:colOff>
      <xdr:row>56</xdr:row>
      <xdr:rowOff>98527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115054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7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60896</xdr:rowOff>
    </xdr:from>
    <xdr:to>
      <xdr:col>24</xdr:col>
      <xdr:colOff>63500</xdr:colOff>
      <xdr:row>75</xdr:row>
      <xdr:rowOff>110017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19646"/>
          <a:ext cx="838200" cy="4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78612</xdr:rowOff>
    </xdr:from>
    <xdr:to>
      <xdr:col>19</xdr:col>
      <xdr:colOff>177800</xdr:colOff>
      <xdr:row>75</xdr:row>
      <xdr:rowOff>110017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765912"/>
          <a:ext cx="889000" cy="20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78612</xdr:rowOff>
    </xdr:from>
    <xdr:to>
      <xdr:col>15</xdr:col>
      <xdr:colOff>50800</xdr:colOff>
      <xdr:row>75</xdr:row>
      <xdr:rowOff>145861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65912"/>
          <a:ext cx="889000" cy="2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145861</xdr:rowOff>
    </xdr:from>
    <xdr:to>
      <xdr:col>10</xdr:col>
      <xdr:colOff>114300</xdr:colOff>
      <xdr:row>76</xdr:row>
      <xdr:rowOff>27291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04611"/>
          <a:ext cx="889000" cy="5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10096</xdr:rowOff>
    </xdr:from>
    <xdr:to>
      <xdr:col>24</xdr:col>
      <xdr:colOff>114300</xdr:colOff>
      <xdr:row>75</xdr:row>
      <xdr:rowOff>111696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159973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4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59217</xdr:rowOff>
    </xdr:from>
    <xdr:to>
      <xdr:col>20</xdr:col>
      <xdr:colOff>38100</xdr:colOff>
      <xdr:row>75</xdr:row>
      <xdr:rowOff>160817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1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151944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1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27812</xdr:rowOff>
    </xdr:from>
    <xdr:to>
      <xdr:col>15</xdr:col>
      <xdr:colOff>101600</xdr:colOff>
      <xdr:row>74</xdr:row>
      <xdr:rowOff>129412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145939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9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95061</xdr:rowOff>
    </xdr:from>
    <xdr:to>
      <xdr:col>10</xdr:col>
      <xdr:colOff>165100</xdr:colOff>
      <xdr:row>76</xdr:row>
      <xdr:rowOff>25211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4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147941</xdr:rowOff>
    </xdr:from>
    <xdr:to>
      <xdr:col>6</xdr:col>
      <xdr:colOff>38100</xdr:colOff>
      <xdr:row>76</xdr:row>
      <xdr:rowOff>78091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69218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9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31992</xdr:rowOff>
    </xdr:from>
    <xdr:to>
      <xdr:col>24</xdr:col>
      <xdr:colOff>63500</xdr:colOff>
      <xdr:row>93</xdr:row>
      <xdr:rowOff>97820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976842"/>
          <a:ext cx="838200" cy="6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97820</xdr:rowOff>
    </xdr:from>
    <xdr:to>
      <xdr:col>19</xdr:col>
      <xdr:colOff>177800</xdr:colOff>
      <xdr:row>94</xdr:row>
      <xdr:rowOff>38294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042670"/>
          <a:ext cx="889000" cy="1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160159</xdr:rowOff>
    </xdr:from>
    <xdr:to>
      <xdr:col>15</xdr:col>
      <xdr:colOff>50800</xdr:colOff>
      <xdr:row>94</xdr:row>
      <xdr:rowOff>38294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105009"/>
          <a:ext cx="889000" cy="4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32128</xdr:rowOff>
    </xdr:from>
    <xdr:to>
      <xdr:col>10</xdr:col>
      <xdr:colOff>114300</xdr:colOff>
      <xdr:row>93</xdr:row>
      <xdr:rowOff>160159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976978"/>
          <a:ext cx="889000" cy="1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152642</xdr:rowOff>
    </xdr:from>
    <xdr:to>
      <xdr:col>24</xdr:col>
      <xdr:colOff>114300</xdr:colOff>
      <xdr:row>93</xdr:row>
      <xdr:rowOff>82792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92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4069</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7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47020</xdr:rowOff>
    </xdr:from>
    <xdr:to>
      <xdr:col>20</xdr:col>
      <xdr:colOff>38100</xdr:colOff>
      <xdr:row>93</xdr:row>
      <xdr:rowOff>148620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165147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76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158944</xdr:rowOff>
    </xdr:from>
    <xdr:to>
      <xdr:col>15</xdr:col>
      <xdr:colOff>101600</xdr:colOff>
      <xdr:row>94</xdr:row>
      <xdr:rowOff>89094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105621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8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109359</xdr:rowOff>
    </xdr:from>
    <xdr:to>
      <xdr:col>10</xdr:col>
      <xdr:colOff>165100</xdr:colOff>
      <xdr:row>94</xdr:row>
      <xdr:rowOff>39509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5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56036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58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152778</xdr:rowOff>
    </xdr:from>
    <xdr:to>
      <xdr:col>6</xdr:col>
      <xdr:colOff>38100</xdr:colOff>
      <xdr:row>93</xdr:row>
      <xdr:rowOff>82928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9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99455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70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94769</xdr:rowOff>
    </xdr:from>
    <xdr:to>
      <xdr:col>55</xdr:col>
      <xdr:colOff>0</xdr:colOff>
      <xdr:row>58</xdr:row>
      <xdr:rowOff>100251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38869"/>
          <a:ext cx="8382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54767</xdr:rowOff>
    </xdr:from>
    <xdr:to>
      <xdr:col>50</xdr:col>
      <xdr:colOff>114300</xdr:colOff>
      <xdr:row>58</xdr:row>
      <xdr:rowOff>100251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98867"/>
          <a:ext cx="889000" cy="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6815</xdr:rowOff>
    </xdr:from>
    <xdr:to>
      <xdr:col>45</xdr:col>
      <xdr:colOff>177800</xdr:colOff>
      <xdr:row>58</xdr:row>
      <xdr:rowOff>54767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50915"/>
          <a:ext cx="889000" cy="4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168428</xdr:rowOff>
    </xdr:from>
    <xdr:to>
      <xdr:col>41</xdr:col>
      <xdr:colOff>50800</xdr:colOff>
      <xdr:row>58</xdr:row>
      <xdr:rowOff>6815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41078"/>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43969</xdr:rowOff>
    </xdr:from>
    <xdr:to>
      <xdr:col>55</xdr:col>
      <xdr:colOff>50800</xdr:colOff>
      <xdr:row>58</xdr:row>
      <xdr:rowOff>145569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8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130346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0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49451</xdr:rowOff>
    </xdr:from>
    <xdr:to>
      <xdr:col>50</xdr:col>
      <xdr:colOff>165100</xdr:colOff>
      <xdr:row>58</xdr:row>
      <xdr:rowOff>151051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9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142178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8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3967</xdr:rowOff>
    </xdr:from>
    <xdr:to>
      <xdr:col>46</xdr:col>
      <xdr:colOff>38100</xdr:colOff>
      <xdr:row>58</xdr:row>
      <xdr:rowOff>105567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96694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127465</xdr:rowOff>
    </xdr:from>
    <xdr:to>
      <xdr:col>41</xdr:col>
      <xdr:colOff>101600</xdr:colOff>
      <xdr:row>58</xdr:row>
      <xdr:rowOff>57615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48742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9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117628</xdr:rowOff>
    </xdr:from>
    <xdr:to>
      <xdr:col>36</xdr:col>
      <xdr:colOff>165100</xdr:colOff>
      <xdr:row>58</xdr:row>
      <xdr:rowOff>47778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38905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8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13233</xdr:rowOff>
    </xdr:from>
    <xdr:to>
      <xdr:col>55</xdr:col>
      <xdr:colOff>0</xdr:colOff>
      <xdr:row>78</xdr:row>
      <xdr:rowOff>39319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86333"/>
          <a:ext cx="838200" cy="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34785</xdr:rowOff>
    </xdr:from>
    <xdr:to>
      <xdr:col>50</xdr:col>
      <xdr:colOff>114300</xdr:colOff>
      <xdr:row>78</xdr:row>
      <xdr:rowOff>39319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407885"/>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23216</xdr:rowOff>
    </xdr:from>
    <xdr:to>
      <xdr:col>45</xdr:col>
      <xdr:colOff>177800</xdr:colOff>
      <xdr:row>78</xdr:row>
      <xdr:rowOff>34785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96316"/>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23216</xdr:rowOff>
    </xdr:from>
    <xdr:to>
      <xdr:col>41</xdr:col>
      <xdr:colOff>50800</xdr:colOff>
      <xdr:row>78</xdr:row>
      <xdr:rowOff>35840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96316"/>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133883</xdr:rowOff>
    </xdr:from>
    <xdr:to>
      <xdr:col>55</xdr:col>
      <xdr:colOff>50800</xdr:colOff>
      <xdr:row>78</xdr:row>
      <xdr:rowOff>64033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112310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1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159969</xdr:rowOff>
    </xdr:from>
    <xdr:to>
      <xdr:col>50</xdr:col>
      <xdr:colOff>165100</xdr:colOff>
      <xdr:row>78</xdr:row>
      <xdr:rowOff>90119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81246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5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155435</xdr:rowOff>
    </xdr:from>
    <xdr:to>
      <xdr:col>46</xdr:col>
      <xdr:colOff>38100</xdr:colOff>
      <xdr:row>78</xdr:row>
      <xdr:rowOff>85585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76712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4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143866</xdr:rowOff>
    </xdr:from>
    <xdr:to>
      <xdr:col>41</xdr:col>
      <xdr:colOff>101600</xdr:colOff>
      <xdr:row>78</xdr:row>
      <xdr:rowOff>74016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65143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156490</xdr:rowOff>
    </xdr:from>
    <xdr:to>
      <xdr:col>36</xdr:col>
      <xdr:colOff>165100</xdr:colOff>
      <xdr:row>78</xdr:row>
      <xdr:rowOff>86640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77767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92259</xdr:rowOff>
    </xdr:from>
    <xdr:to>
      <xdr:col>55</xdr:col>
      <xdr:colOff>0</xdr:colOff>
      <xdr:row>94</xdr:row>
      <xdr:rowOff>96557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208559"/>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92259</xdr:rowOff>
    </xdr:from>
    <xdr:to>
      <xdr:col>50</xdr:col>
      <xdr:colOff>114300</xdr:colOff>
      <xdr:row>95</xdr:row>
      <xdr:rowOff>5620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208559"/>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159131</xdr:rowOff>
    </xdr:from>
    <xdr:to>
      <xdr:col>45</xdr:col>
      <xdr:colOff>177800</xdr:colOff>
      <xdr:row>95</xdr:row>
      <xdr:rowOff>5620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275431"/>
          <a:ext cx="889000" cy="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159131</xdr:rowOff>
    </xdr:from>
    <xdr:to>
      <xdr:col>41</xdr:col>
      <xdr:colOff>50800</xdr:colOff>
      <xdr:row>95</xdr:row>
      <xdr:rowOff>14856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275431"/>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45757</xdr:rowOff>
    </xdr:from>
    <xdr:to>
      <xdr:col>55</xdr:col>
      <xdr:colOff>50800</xdr:colOff>
      <xdr:row>94</xdr:row>
      <xdr:rowOff>147357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1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68634</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01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41459</xdr:rowOff>
    </xdr:from>
    <xdr:to>
      <xdr:col>50</xdr:col>
      <xdr:colOff>165100</xdr:colOff>
      <xdr:row>94</xdr:row>
      <xdr:rowOff>143059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1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159586</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93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126270</xdr:rowOff>
    </xdr:from>
    <xdr:to>
      <xdr:col>46</xdr:col>
      <xdr:colOff>38100</xdr:colOff>
      <xdr:row>95</xdr:row>
      <xdr:rowOff>56420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2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72947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01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108331</xdr:rowOff>
    </xdr:from>
    <xdr:to>
      <xdr:col>41</xdr:col>
      <xdr:colOff>101600</xdr:colOff>
      <xdr:row>95</xdr:row>
      <xdr:rowOff>38481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2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55008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599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135506</xdr:rowOff>
    </xdr:from>
    <xdr:to>
      <xdr:col>36</xdr:col>
      <xdr:colOff>165100</xdr:colOff>
      <xdr:row>95</xdr:row>
      <xdr:rowOff>65656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2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56783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4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100185</xdr:rowOff>
    </xdr:from>
    <xdr:to>
      <xdr:col>85</xdr:col>
      <xdr:colOff>127000</xdr:colOff>
      <xdr:row>36</xdr:row>
      <xdr:rowOff>47721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586585"/>
          <a:ext cx="838200" cy="63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100185</xdr:rowOff>
    </xdr:from>
    <xdr:to>
      <xdr:col>81</xdr:col>
      <xdr:colOff>50800</xdr:colOff>
      <xdr:row>37</xdr:row>
      <xdr:rowOff>112186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586585"/>
          <a:ext cx="889000" cy="86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112186</xdr:rowOff>
    </xdr:from>
    <xdr:to>
      <xdr:col>76</xdr:col>
      <xdr:colOff>114300</xdr:colOff>
      <xdr:row>37</xdr:row>
      <xdr:rowOff>125592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5583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125592</xdr:rowOff>
    </xdr:from>
    <xdr:to>
      <xdr:col>71</xdr:col>
      <xdr:colOff>177800</xdr:colOff>
      <xdr:row>37</xdr:row>
      <xdr:rowOff>163736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69242"/>
          <a:ext cx="889000" cy="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168371</xdr:rowOff>
    </xdr:from>
    <xdr:to>
      <xdr:col>85</xdr:col>
      <xdr:colOff>177800</xdr:colOff>
      <xdr:row>36</xdr:row>
      <xdr:rowOff>98521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6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19798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2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49385</xdr:rowOff>
    </xdr:from>
    <xdr:to>
      <xdr:col>81</xdr:col>
      <xdr:colOff>101600</xdr:colOff>
      <xdr:row>32</xdr:row>
      <xdr:rowOff>150985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5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167512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3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61386</xdr:rowOff>
    </xdr:from>
    <xdr:to>
      <xdr:col>76</xdr:col>
      <xdr:colOff>165100</xdr:colOff>
      <xdr:row>37</xdr:row>
      <xdr:rowOff>162986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154113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9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74792</xdr:rowOff>
    </xdr:from>
    <xdr:to>
      <xdr:col>72</xdr:col>
      <xdr:colOff>38100</xdr:colOff>
      <xdr:row>38</xdr:row>
      <xdr:rowOff>4942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167519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1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112936</xdr:rowOff>
    </xdr:from>
    <xdr:to>
      <xdr:col>67</xdr:col>
      <xdr:colOff>101600</xdr:colOff>
      <xdr:row>38</xdr:row>
      <xdr:rowOff>43086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34213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95908</xdr:rowOff>
    </xdr:from>
    <xdr:to>
      <xdr:col>85</xdr:col>
      <xdr:colOff>127000</xdr:colOff>
      <xdr:row>57</xdr:row>
      <xdr:rowOff>138195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68558"/>
          <a:ext cx="838200" cy="4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95908</xdr:rowOff>
    </xdr:from>
    <xdr:to>
      <xdr:col>81</xdr:col>
      <xdr:colOff>50800</xdr:colOff>
      <xdr:row>57</xdr:row>
      <xdr:rowOff>100560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68558"/>
          <a:ext cx="889000" cy="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56764</xdr:rowOff>
    </xdr:from>
    <xdr:to>
      <xdr:col>76</xdr:col>
      <xdr:colOff>114300</xdr:colOff>
      <xdr:row>57</xdr:row>
      <xdr:rowOff>100560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29414"/>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56764</xdr:rowOff>
    </xdr:from>
    <xdr:to>
      <xdr:col>71</xdr:col>
      <xdr:colOff>177800</xdr:colOff>
      <xdr:row>57</xdr:row>
      <xdr:rowOff>141182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29414"/>
          <a:ext cx="889000" cy="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87395</xdr:rowOff>
    </xdr:from>
    <xdr:to>
      <xdr:col>85</xdr:col>
      <xdr:colOff>177800</xdr:colOff>
      <xdr:row>58</xdr:row>
      <xdr:rowOff>17545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65822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45108</xdr:rowOff>
    </xdr:from>
    <xdr:to>
      <xdr:col>81</xdr:col>
      <xdr:colOff>101600</xdr:colOff>
      <xdr:row>57</xdr:row>
      <xdr:rowOff>146708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137835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1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49760</xdr:rowOff>
    </xdr:from>
    <xdr:to>
      <xdr:col>76</xdr:col>
      <xdr:colOff>165100</xdr:colOff>
      <xdr:row>57</xdr:row>
      <xdr:rowOff>151360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2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142487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5964</xdr:rowOff>
    </xdr:from>
    <xdr:to>
      <xdr:col>72</xdr:col>
      <xdr:colOff>38100</xdr:colOff>
      <xdr:row>57</xdr:row>
      <xdr:rowOff>107564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98691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90382</xdr:rowOff>
    </xdr:from>
    <xdr:to>
      <xdr:col>67</xdr:col>
      <xdr:colOff>101600</xdr:colOff>
      <xdr:row>58</xdr:row>
      <xdr:rowOff>20532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139695</xdr:rowOff>
    </xdr:from>
    <xdr:to>
      <xdr:col>85</xdr:col>
      <xdr:colOff>127000</xdr:colOff>
      <xdr:row>78</xdr:row>
      <xdr:rowOff>139698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795"/>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139695</xdr:rowOff>
    </xdr:from>
    <xdr:to>
      <xdr:col>81</xdr:col>
      <xdr:colOff>50800</xdr:colOff>
      <xdr:row>78</xdr:row>
      <xdr:rowOff>139698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1279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138781</xdr:rowOff>
    </xdr:from>
    <xdr:to>
      <xdr:col>76</xdr:col>
      <xdr:colOff>114300</xdr:colOff>
      <xdr:row>78</xdr:row>
      <xdr:rowOff>139698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188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138781</xdr:rowOff>
    </xdr:from>
    <xdr:to>
      <xdr:col>71</xdr:col>
      <xdr:colOff>177800</xdr:colOff>
      <xdr:row>78</xdr:row>
      <xdr:rowOff>139698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11881"/>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88898</xdr:rowOff>
    </xdr:from>
    <xdr:to>
      <xdr:col>85</xdr:col>
      <xdr:colOff>177800</xdr:colOff>
      <xdr:row>79</xdr:row>
      <xdr:rowOff>19048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88895</xdr:rowOff>
    </xdr:from>
    <xdr:to>
      <xdr:col>81</xdr:col>
      <xdr:colOff>101600</xdr:colOff>
      <xdr:row>79</xdr:row>
      <xdr:rowOff>19045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10172</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88898</xdr:rowOff>
    </xdr:from>
    <xdr:to>
      <xdr:col>76</xdr:col>
      <xdr:colOff>165100</xdr:colOff>
      <xdr:row>79</xdr:row>
      <xdr:rowOff>19048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10175</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87981</xdr:rowOff>
    </xdr:from>
    <xdr:to>
      <xdr:col>72</xdr:col>
      <xdr:colOff>38100</xdr:colOff>
      <xdr:row>79</xdr:row>
      <xdr:rowOff>18131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9258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553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88898</xdr:rowOff>
    </xdr:from>
    <xdr:to>
      <xdr:col>67</xdr:col>
      <xdr:colOff>101600</xdr:colOff>
      <xdr:row>79</xdr:row>
      <xdr:rowOff>19048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10175</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5626</xdr:rowOff>
    </xdr:from>
    <xdr:to>
      <xdr:col>85</xdr:col>
      <xdr:colOff>127000</xdr:colOff>
      <xdr:row>95</xdr:row>
      <xdr:rowOff>16374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293376"/>
          <a:ext cx="8382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16374</xdr:rowOff>
    </xdr:from>
    <xdr:to>
      <xdr:col>81</xdr:col>
      <xdr:colOff>50800</xdr:colOff>
      <xdr:row>95</xdr:row>
      <xdr:rowOff>50020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304124"/>
          <a:ext cx="889000" cy="3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42746</xdr:rowOff>
    </xdr:from>
    <xdr:to>
      <xdr:col>76</xdr:col>
      <xdr:colOff>114300</xdr:colOff>
      <xdr:row>95</xdr:row>
      <xdr:rowOff>50020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330496"/>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132435</xdr:rowOff>
    </xdr:from>
    <xdr:to>
      <xdr:col>71</xdr:col>
      <xdr:colOff>177800</xdr:colOff>
      <xdr:row>95</xdr:row>
      <xdr:rowOff>42746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248735"/>
          <a:ext cx="889000" cy="8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126276</xdr:rowOff>
    </xdr:from>
    <xdr:to>
      <xdr:col>85</xdr:col>
      <xdr:colOff>177800</xdr:colOff>
      <xdr:row>95</xdr:row>
      <xdr:rowOff>56426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2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149153</xdr:rowOff>
    </xdr:from>
    <xdr:ext cx="599010"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0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137024</xdr:rowOff>
    </xdr:from>
    <xdr:to>
      <xdr:col>81</xdr:col>
      <xdr:colOff>101600</xdr:colOff>
      <xdr:row>95</xdr:row>
      <xdr:rowOff>67174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2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83701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795" y="160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170670</xdr:rowOff>
    </xdr:from>
    <xdr:to>
      <xdr:col>76</xdr:col>
      <xdr:colOff>165100</xdr:colOff>
      <xdr:row>95</xdr:row>
      <xdr:rowOff>100820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2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117347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06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163396</xdr:rowOff>
    </xdr:from>
    <xdr:to>
      <xdr:col>72</xdr:col>
      <xdr:colOff>38100</xdr:colOff>
      <xdr:row>95</xdr:row>
      <xdr:rowOff>93546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2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110073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05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81635</xdr:rowOff>
    </xdr:from>
    <xdr:to>
      <xdr:col>67</xdr:col>
      <xdr:colOff>101600</xdr:colOff>
      <xdr:row>95</xdr:row>
      <xdr:rowOff>11785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1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28312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597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年度の歳出総額における住民一人あたりのコストは</a:t>
          </a:r>
          <a:r>
            <a:rPr kumimoji="1" lang="en-US" altLang="ja-JP" sz="1100">
              <a:solidFill>
                <a:schemeClr val="dk1"/>
              </a:solidFill>
              <a:effectLst/>
              <a:latin typeface="+mn-lt"/>
              <a:ea typeface="+mn-ea"/>
              <a:cs typeface="+mn-cs"/>
            </a:rPr>
            <a:t>917,259</a:t>
          </a:r>
          <a:r>
            <a:rPr kumimoji="1" lang="ja-JP" altLang="en-US" sz="1100">
              <a:solidFill>
                <a:schemeClr val="dk1"/>
              </a:solidFill>
              <a:effectLst/>
              <a:latin typeface="+mn-lt"/>
              <a:ea typeface="+mn-ea"/>
              <a:cs typeface="+mn-cs"/>
            </a:rPr>
            <a:t>円となり、対前年度比で</a:t>
          </a:r>
          <a:r>
            <a:rPr kumimoji="1" lang="en-US" altLang="ja-JP" sz="1100">
              <a:solidFill>
                <a:schemeClr val="dk1"/>
              </a:solidFill>
              <a:effectLst/>
              <a:latin typeface="+mn-lt"/>
              <a:ea typeface="+mn-ea"/>
              <a:cs typeface="+mn-cs"/>
            </a:rPr>
            <a:t>56,063</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）の減となった。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各目的別で減少幅の大きい項目としては、消防費において平成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年度に防災無線デジタル化事業（総事業費</a:t>
          </a:r>
          <a:r>
            <a:rPr kumimoji="1" lang="en-US" altLang="ja-JP" sz="1100">
              <a:solidFill>
                <a:schemeClr val="dk1"/>
              </a:solidFill>
              <a:effectLst/>
              <a:latin typeface="+mn-lt"/>
              <a:ea typeface="+mn-ea"/>
              <a:cs typeface="+mn-cs"/>
            </a:rPr>
            <a:t>296,159</a:t>
          </a:r>
          <a:r>
            <a:rPr kumimoji="1" lang="ja-JP" altLang="en-US" sz="1100">
              <a:solidFill>
                <a:schemeClr val="dk1"/>
              </a:solidFill>
              <a:effectLst/>
              <a:latin typeface="+mn-lt"/>
              <a:ea typeface="+mn-ea"/>
              <a:cs typeface="+mn-cs"/>
            </a:rPr>
            <a:t>千円）を実施した影響により増加したため、平成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年度は普通建設事業費の減により住民一人当たりのコストも大きく減少している。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また、教育費においても住民一人当たりのコストが対前年度比で▲</a:t>
          </a:r>
          <a:r>
            <a:rPr kumimoji="1" lang="en-US" altLang="ja-JP" sz="1100">
              <a:solidFill>
                <a:schemeClr val="dk1"/>
              </a:solidFill>
              <a:effectLst/>
              <a:latin typeface="+mn-lt"/>
              <a:ea typeface="+mn-ea"/>
              <a:cs typeface="+mn-cs"/>
            </a:rPr>
            <a:t>14.5%</a:t>
          </a:r>
          <a:r>
            <a:rPr kumimoji="1" lang="ja-JP" altLang="en-US" sz="1100">
              <a:solidFill>
                <a:schemeClr val="dk1"/>
              </a:solidFill>
              <a:effectLst/>
              <a:latin typeface="+mn-lt"/>
              <a:ea typeface="+mn-ea"/>
              <a:cs typeface="+mn-cs"/>
            </a:rPr>
            <a:t>と大きく減少しているが、こちらも平成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年度に実施した普通建設事業費（三厩体育館改修工事</a:t>
          </a:r>
          <a:r>
            <a:rPr kumimoji="1" lang="en-US" altLang="ja-JP" sz="1100">
              <a:solidFill>
                <a:schemeClr val="dk1"/>
              </a:solidFill>
              <a:effectLst/>
              <a:latin typeface="+mn-lt"/>
              <a:ea typeface="+mn-ea"/>
              <a:cs typeface="+mn-cs"/>
            </a:rPr>
            <a:t>39,061</a:t>
          </a:r>
          <a:r>
            <a:rPr kumimoji="1" lang="ja-JP" altLang="en-US" sz="1100">
              <a:solidFill>
                <a:schemeClr val="dk1"/>
              </a:solidFill>
              <a:effectLst/>
              <a:latin typeface="+mn-lt"/>
              <a:ea typeface="+mn-ea"/>
              <a:cs typeface="+mn-cs"/>
            </a:rPr>
            <a:t>千円、三厩中学校屋根修繕</a:t>
          </a:r>
          <a:r>
            <a:rPr kumimoji="1" lang="en-US" altLang="ja-JP" sz="1100">
              <a:solidFill>
                <a:schemeClr val="dk1"/>
              </a:solidFill>
              <a:effectLst/>
              <a:latin typeface="+mn-lt"/>
              <a:ea typeface="+mn-ea"/>
              <a:cs typeface="+mn-cs"/>
            </a:rPr>
            <a:t>19,440</a:t>
          </a:r>
          <a:r>
            <a:rPr kumimoji="1" lang="ja-JP" altLang="en-US" sz="1100">
              <a:solidFill>
                <a:schemeClr val="dk1"/>
              </a:solidFill>
              <a:effectLst/>
              <a:latin typeface="+mn-lt"/>
              <a:ea typeface="+mn-ea"/>
              <a:cs typeface="+mn-cs"/>
            </a:rPr>
            <a:t>千円等）の減によるものである。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増加した項目としては、衛生費における住民一人当たりのコストが対前年度比約</a:t>
          </a:r>
          <a:r>
            <a:rPr kumimoji="1" lang="en-US" altLang="ja-JP" sz="1100">
              <a:solidFill>
                <a:schemeClr val="dk1"/>
              </a:solidFill>
              <a:effectLst/>
              <a:latin typeface="+mn-lt"/>
              <a:ea typeface="+mn-ea"/>
              <a:cs typeface="+mn-cs"/>
            </a:rPr>
            <a:t>+6.7%</a:t>
          </a:r>
          <a:r>
            <a:rPr kumimoji="1" lang="ja-JP" altLang="en-US" sz="1100">
              <a:solidFill>
                <a:schemeClr val="dk1"/>
              </a:solidFill>
              <a:effectLst/>
              <a:latin typeface="+mn-lt"/>
              <a:ea typeface="+mn-ea"/>
              <a:cs typeface="+mn-cs"/>
            </a:rPr>
            <a:t>の増となっており、病院事業会計負担金の増及びホタテ残渣運搬処理委託料の増等が要因として挙げられる。衛生費は</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ヶ年の推移を見ても類似団体平均から大きく乖離した数値でとなっており、町単独で運営しているごみ処理施設に関する委託経費や病院事業会計への繰出金が高止まりの要因となっている。</a:t>
          </a:r>
          <a:r>
            <a:rPr kumimoji="1" lang="ja-JP" altLang="ja-JP" sz="1100">
              <a:solidFill>
                <a:schemeClr val="dk1"/>
              </a:solidFill>
              <a:effectLst/>
              <a:latin typeface="+mn-lt"/>
              <a:ea typeface="+mn-ea"/>
              <a:cs typeface="+mn-cs"/>
            </a:rPr>
            <a:t>今後は事業の縮小等の検討、繰出金においては繰出基準の遵守を徹底し適正な経営推進に努める。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公債費について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類似団体平均値と</a:t>
          </a:r>
          <a:r>
            <a:rPr kumimoji="1" lang="ja-JP" altLang="en-US" sz="1100">
              <a:solidFill>
                <a:schemeClr val="dk1"/>
              </a:solidFill>
              <a:effectLst/>
              <a:latin typeface="+mn-lt"/>
              <a:ea typeface="+mn-ea"/>
              <a:cs typeface="+mn-cs"/>
            </a:rPr>
            <a:t>比較し</a:t>
          </a:r>
          <a:r>
            <a:rPr kumimoji="1" lang="ja-JP" altLang="ja-JP" sz="1100">
              <a:solidFill>
                <a:schemeClr val="dk1"/>
              </a:solidFill>
              <a:effectLst/>
              <a:latin typeface="+mn-lt"/>
              <a:ea typeface="+mn-ea"/>
              <a:cs typeface="+mn-cs"/>
            </a:rPr>
            <a:t>高い水準で推移しており、平成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年度に実施した大型建設事業の元金償還が開始されるため、今後も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傾向となることが見込まれる。新発債を極力抑制するために、計画的な事業実施に努める。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実質収支額は</a:t>
          </a:r>
          <a:r>
            <a:rPr kumimoji="1" lang="en-US" altLang="ja-JP" sz="900">
              <a:latin typeface="ＭＳ ゴシック" pitchFamily="49" charset="-128"/>
              <a:ea typeface="ＭＳ ゴシック" pitchFamily="49" charset="-128"/>
            </a:rPr>
            <a:t>102,058</a:t>
          </a:r>
          <a:r>
            <a:rPr kumimoji="1" lang="ja-JP" altLang="en-US" sz="900">
              <a:latin typeface="ＭＳ ゴシック" pitchFamily="49" charset="-128"/>
              <a:ea typeface="ＭＳ ゴシック" pitchFamily="49" charset="-128"/>
            </a:rPr>
            <a:t>千円の黒字であるため、実質赤字比率は算定されていない。また、単年度における収支についても</a:t>
          </a:r>
          <a:r>
            <a:rPr kumimoji="1" lang="en-US" altLang="ja-JP" sz="900">
              <a:latin typeface="ＭＳ ゴシック" pitchFamily="49" charset="-128"/>
              <a:ea typeface="ＭＳ ゴシック" pitchFamily="49" charset="-128"/>
            </a:rPr>
            <a:t>17,889</a:t>
          </a:r>
          <a:r>
            <a:rPr kumimoji="1" lang="ja-JP" altLang="en-US" sz="900">
              <a:latin typeface="ＭＳ ゴシック" pitchFamily="49" charset="-128"/>
              <a:ea typeface="ＭＳ ゴシック" pitchFamily="49" charset="-128"/>
            </a:rPr>
            <a:t>千円の黒字となっている。歳入では、寄附金でふるさと納税寄付金の増により</a:t>
          </a:r>
          <a:r>
            <a:rPr kumimoji="1" lang="en-US" altLang="ja-JP" sz="900">
              <a:latin typeface="ＭＳ ゴシック" pitchFamily="49" charset="-128"/>
              <a:ea typeface="ＭＳ ゴシック" pitchFamily="49" charset="-128"/>
            </a:rPr>
            <a:t>7,869</a:t>
          </a:r>
          <a:r>
            <a:rPr kumimoji="1" lang="ja-JP" altLang="en-US" sz="900">
              <a:latin typeface="ＭＳ ゴシック" pitchFamily="49" charset="-128"/>
              <a:ea typeface="ＭＳ ゴシック" pitchFamily="49" charset="-128"/>
            </a:rPr>
            <a:t>千円増となっており、地方消費税交付金で地方消費税の清算基準の見直し等により</a:t>
          </a:r>
          <a:r>
            <a:rPr kumimoji="1" lang="en-US" altLang="ja-JP" sz="900">
              <a:latin typeface="ＭＳ ゴシック" pitchFamily="49" charset="-128"/>
              <a:ea typeface="ＭＳ ゴシック" pitchFamily="49" charset="-128"/>
            </a:rPr>
            <a:t>7,563</a:t>
          </a:r>
          <a:r>
            <a:rPr kumimoji="1" lang="ja-JP" altLang="en-US" sz="900">
              <a:latin typeface="ＭＳ ゴシック" pitchFamily="49" charset="-128"/>
              <a:ea typeface="ＭＳ ゴシック" pitchFamily="49" charset="-128"/>
            </a:rPr>
            <a:t>千円増加している。また歳出では、総合福祉センター屋根修繕事業実施により</a:t>
          </a:r>
          <a:r>
            <a:rPr kumimoji="1" lang="en-US" altLang="ja-JP" sz="900">
              <a:latin typeface="ＭＳ ゴシック" pitchFamily="49" charset="-128"/>
              <a:ea typeface="ＭＳ ゴシック" pitchFamily="49" charset="-128"/>
            </a:rPr>
            <a:t>58,483</a:t>
          </a:r>
          <a:r>
            <a:rPr kumimoji="1" lang="ja-JP" altLang="en-US" sz="900">
              <a:latin typeface="ＭＳ ゴシック" pitchFamily="49" charset="-128"/>
              <a:ea typeface="ＭＳ ゴシック" pitchFamily="49" charset="-128"/>
            </a:rPr>
            <a:t>千円増となっており、今年度の実質単年度収支額が赤字となっている。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今後の見通しとして、平成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年度までは基金取崩額に対し積戻しが可能であったが、平成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年度では主要財源である普通交付税が合併算定替等の影響もあり、対前年度比</a:t>
          </a:r>
          <a:r>
            <a:rPr kumimoji="1" lang="en-US" altLang="ja-JP" sz="900">
              <a:latin typeface="ＭＳ ゴシック" pitchFamily="49" charset="-128"/>
              <a:ea typeface="ＭＳ ゴシック" pitchFamily="49" charset="-128"/>
            </a:rPr>
            <a:t>37,764</a:t>
          </a:r>
          <a:r>
            <a:rPr kumimoji="1" lang="ja-JP" altLang="en-US" sz="900">
              <a:latin typeface="ＭＳ ゴシック" pitchFamily="49" charset="-128"/>
              <a:ea typeface="ＭＳ ゴシック" pitchFamily="49" charset="-128"/>
            </a:rPr>
            <a:t>千円減となり、歳出では公共施設の老朽化対策、除排雪経費等により基金への積戻しができない状況となった。合併算定替措置の逓減もいよいよ</a:t>
          </a:r>
          <a:r>
            <a:rPr kumimoji="1" lang="en-US" altLang="ja-JP" sz="900">
              <a:latin typeface="ＭＳ ゴシック" pitchFamily="49" charset="-128"/>
              <a:ea typeface="ＭＳ ゴシック" pitchFamily="49" charset="-128"/>
            </a:rPr>
            <a:t>4</a:t>
          </a:r>
          <a:r>
            <a:rPr kumimoji="1" lang="ja-JP" altLang="en-US" sz="900">
              <a:latin typeface="ＭＳ ゴシック" pitchFamily="49" charset="-128"/>
              <a:ea typeface="ＭＳ ゴシック" pitchFamily="49" charset="-128"/>
            </a:rPr>
            <a:t>年を過ぎ本来の姿へ戻りつつある中、歳出においても歳入に見合ったものとしなければならない。</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特に公債費の推移は、合併以後の借入に対する償還が主となり、今後大きな減少はなく横ばいとなる見込みであることを鑑みると、真に必要な経費を明確にするとともに今後の町政状況を十分に把握し、収支均衡型の財政運営に早期に取組む必要がある。</a:t>
          </a:r>
          <a:endParaRPr kumimoji="1" lang="en-US" altLang="ja-JP"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連結実質収支額は</a:t>
          </a:r>
          <a:r>
            <a:rPr kumimoji="1" lang="en-US" altLang="ja-JP" sz="1400">
              <a:latin typeface="ＭＳ ゴシック" pitchFamily="49" charset="-128"/>
              <a:ea typeface="ＭＳ ゴシック" pitchFamily="49" charset="-128"/>
            </a:rPr>
            <a:t>562,438</a:t>
          </a:r>
          <a:r>
            <a:rPr kumimoji="1" lang="ja-JP" altLang="en-US" sz="1400">
              <a:latin typeface="ＭＳ ゴシック" pitchFamily="49" charset="-128"/>
              <a:ea typeface="ＭＳ ゴシック" pitchFamily="49" charset="-128"/>
            </a:rPr>
            <a:t>千円の黒字で対前年度</a:t>
          </a:r>
          <a:r>
            <a:rPr kumimoji="1" lang="en-US" altLang="ja-JP" sz="1400">
              <a:latin typeface="ＭＳ ゴシック" pitchFamily="49" charset="-128"/>
              <a:ea typeface="ＭＳ ゴシック" pitchFamily="49" charset="-128"/>
            </a:rPr>
            <a:t>46,432</a:t>
          </a:r>
          <a:r>
            <a:rPr kumimoji="1" lang="ja-JP" altLang="en-US" sz="1400">
              <a:latin typeface="ＭＳ ゴシック" pitchFamily="49" charset="-128"/>
              <a:ea typeface="ＭＳ ゴシック" pitchFamily="49" charset="-128"/>
            </a:rPr>
            <a:t>千円の減となっているが、連結実質赤字比率は算定されていない。大きく減少している会計は国保会計と介護会計で、国保会計では、保険給付費が</a:t>
          </a:r>
          <a:r>
            <a:rPr kumimoji="1" lang="en-US" altLang="ja-JP" sz="1400">
              <a:latin typeface="ＭＳ ゴシック" pitchFamily="49" charset="-128"/>
              <a:ea typeface="ＭＳ ゴシック" pitchFamily="49" charset="-128"/>
            </a:rPr>
            <a:t>49,468</a:t>
          </a:r>
          <a:r>
            <a:rPr kumimoji="1" lang="ja-JP" altLang="en-US" sz="1400">
              <a:latin typeface="ＭＳ ゴシック" pitchFamily="49" charset="-128"/>
              <a:ea typeface="ＭＳ ゴシック" pitchFamily="49" charset="-128"/>
            </a:rPr>
            <a:t>千円増加したこと等により</a:t>
          </a:r>
          <a:r>
            <a:rPr kumimoji="1" lang="en-US" altLang="ja-JP" sz="1400">
              <a:latin typeface="ＭＳ ゴシック" pitchFamily="49" charset="-128"/>
              <a:ea typeface="ＭＳ ゴシック" pitchFamily="49" charset="-128"/>
            </a:rPr>
            <a:t>84,411</a:t>
          </a:r>
          <a:r>
            <a:rPr kumimoji="1" lang="ja-JP" altLang="en-US" sz="1400">
              <a:latin typeface="ＭＳ ゴシック" pitchFamily="49" charset="-128"/>
              <a:ea typeface="ＭＳ ゴシック" pitchFamily="49" charset="-128"/>
            </a:rPr>
            <a:t>千円減少しており、介護会計では国県負担金過年度分返還金等により</a:t>
          </a:r>
          <a:r>
            <a:rPr kumimoji="1" lang="en-US" altLang="ja-JP" sz="1400">
              <a:latin typeface="ＭＳ ゴシック" pitchFamily="49" charset="-128"/>
              <a:ea typeface="ＭＳ ゴシック" pitchFamily="49" charset="-128"/>
            </a:rPr>
            <a:t>21,075</a:t>
          </a:r>
          <a:r>
            <a:rPr kumimoji="1" lang="ja-JP" altLang="en-US" sz="1400">
              <a:latin typeface="ＭＳ ゴシック" pitchFamily="49" charset="-128"/>
              <a:ea typeface="ＭＳ ゴシック" pitchFamily="49" charset="-128"/>
            </a:rPr>
            <a:t>千円減少している。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また、病院事業会計が資金剰余金で</a:t>
          </a:r>
          <a:r>
            <a:rPr kumimoji="1" lang="en-US" altLang="ja-JP" sz="1400">
              <a:latin typeface="ＭＳ ゴシック" pitchFamily="49" charset="-128"/>
              <a:ea typeface="ＭＳ ゴシック" pitchFamily="49" charset="-128"/>
            </a:rPr>
            <a:t>30,868</a:t>
          </a:r>
          <a:r>
            <a:rPr kumimoji="1" lang="ja-JP" altLang="en-US" sz="1400">
              <a:latin typeface="ＭＳ ゴシック" pitchFamily="49" charset="-128"/>
              <a:ea typeface="ＭＳ ゴシック" pitchFamily="49" charset="-128"/>
            </a:rPr>
            <a:t>千円増加しており、実情として赤字補てん等のための一般会計繰入金が、年々増加傾向にあり、前年度比で</a:t>
          </a:r>
          <a:r>
            <a:rPr kumimoji="1" lang="en-US" altLang="ja-JP" sz="1400">
              <a:latin typeface="ＭＳ ゴシック" pitchFamily="49" charset="-128"/>
              <a:ea typeface="ＭＳ ゴシック" pitchFamily="49" charset="-128"/>
            </a:rPr>
            <a:t>12,266</a:t>
          </a:r>
          <a:r>
            <a:rPr kumimoji="1" lang="ja-JP" altLang="en-US" sz="1400">
              <a:latin typeface="ＭＳ ゴシック" pitchFamily="49" charset="-128"/>
              <a:ea typeface="ＭＳ ゴシック" pitchFamily="49" charset="-128"/>
            </a:rPr>
            <a:t>千円増となっており、表面上は健全といえるが、実際は厳しい経営状況となっている。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公共団体の財政の健全化に関する法律」施行後は、特別会計等の収支改善が喫緊の課題であったものと、住民生活に直結する事業ということもあり、率先して一般会計からの基準外繰出し等により実質赤字（資金不足）を解消してきた現状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しかし、一般会計も普通交付税合併算定替等、優遇措置が終了となると、以前までのような財源確保は難しく、現に</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年度は取り崩した基金を積み戻しできない状況であるため、各特別会計等で独立採算制に基づく収支改善が求めれることは必須となり、早期に改善策等を検討してく必要がある。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5671943</v>
      </c>
      <c r="BO4" s="461"/>
      <c r="BP4" s="461"/>
      <c r="BQ4" s="461"/>
      <c r="BR4" s="461"/>
      <c r="BS4" s="461"/>
      <c r="BT4" s="461"/>
      <c r="BU4" s="462"/>
      <c r="BV4" s="460">
        <v>6211230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2.7</v>
      </c>
      <c r="CU4" s="642"/>
      <c r="CV4" s="642"/>
      <c r="CW4" s="642"/>
      <c r="CX4" s="642"/>
      <c r="CY4" s="642"/>
      <c r="CZ4" s="642"/>
      <c r="DA4" s="643"/>
      <c r="DB4" s="641">
        <v>2.2000000000000002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5569595</v>
      </c>
      <c r="BO5" s="466"/>
      <c r="BP5" s="466"/>
      <c r="BQ5" s="466"/>
      <c r="BR5" s="466"/>
      <c r="BS5" s="466"/>
      <c r="BT5" s="466"/>
      <c r="BU5" s="467"/>
      <c r="BV5" s="465">
        <v>6127061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99.1</v>
      </c>
      <c r="CU5" s="436"/>
      <c r="CV5" s="436"/>
      <c r="CW5" s="436"/>
      <c r="CX5" s="436"/>
      <c r="CY5" s="436"/>
      <c r="CZ5" s="436"/>
      <c r="DA5" s="437"/>
      <c r="DB5" s="435">
        <v>96.4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102348</v>
      </c>
      <c r="BO6" s="466"/>
      <c r="BP6" s="466"/>
      <c r="BQ6" s="466"/>
      <c r="BR6" s="466"/>
      <c r="BS6" s="466"/>
      <c r="BT6" s="466"/>
      <c r="BU6" s="467"/>
      <c r="BV6" s="465">
        <v>84169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102.8</v>
      </c>
      <c r="CU6" s="616"/>
      <c r="CV6" s="616"/>
      <c r="CW6" s="616"/>
      <c r="CX6" s="616"/>
      <c r="CY6" s="616"/>
      <c r="CZ6" s="616"/>
      <c r="DA6" s="617"/>
      <c r="DB6" s="615">
        <v>100</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290</v>
      </c>
      <c r="BO7" s="466"/>
      <c r="BP7" s="466"/>
      <c r="BQ7" s="466"/>
      <c r="BR7" s="466"/>
      <c r="BS7" s="466"/>
      <c r="BT7" s="466"/>
      <c r="BU7" s="467"/>
      <c r="BV7" s="465">
        <v>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3783005</v>
      </c>
      <c r="CU7" s="466"/>
      <c r="CV7" s="466"/>
      <c r="CW7" s="466"/>
      <c r="CX7" s="466"/>
      <c r="CY7" s="466"/>
      <c r="CZ7" s="466"/>
      <c r="DA7" s="467"/>
      <c r="DB7" s="465">
        <v>3803357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102058</v>
      </c>
      <c r="BO8" s="466"/>
      <c r="BP8" s="466"/>
      <c r="BQ8" s="466"/>
      <c r="BR8" s="466"/>
      <c r="BS8" s="466"/>
      <c r="BT8" s="466"/>
      <c r="BU8" s="467"/>
      <c r="BV8" s="465">
        <v>84169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0.18</v>
      </c>
      <c r="CU8" s="579"/>
      <c r="CV8" s="579"/>
      <c r="CW8" s="579"/>
      <c r="CX8" s="579"/>
      <c r="CY8" s="579"/>
      <c r="CZ8" s="579"/>
      <c r="DA8" s="580"/>
      <c r="DB8" s="578">
        <v>0.17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6198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17889</v>
      </c>
      <c r="BO9" s="466"/>
      <c r="BP9" s="466"/>
      <c r="BQ9" s="466"/>
      <c r="BR9" s="466"/>
      <c r="BS9" s="466"/>
      <c r="BT9" s="466"/>
      <c r="BU9" s="467"/>
      <c r="BV9" s="465">
        <v>-72617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17.8</v>
      </c>
      <c r="CU9" s="436"/>
      <c r="CV9" s="436"/>
      <c r="CW9" s="436"/>
      <c r="CX9" s="436"/>
      <c r="CY9" s="436"/>
      <c r="CZ9" s="436"/>
      <c r="DA9" s="437"/>
      <c r="DB9" s="435">
        <v>17.899999999999999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7089</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143363</v>
      </c>
      <c r="BO10" s="466"/>
      <c r="BP10" s="466"/>
      <c r="BQ10" s="466"/>
      <c r="BR10" s="466"/>
      <c r="BS10" s="466"/>
      <c r="BT10" s="466"/>
      <c r="BU10" s="467"/>
      <c r="BV10" s="465">
        <v>274518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6072</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327754</v>
      </c>
      <c r="BO12" s="466"/>
      <c r="BP12" s="466"/>
      <c r="BQ12" s="466"/>
      <c r="BR12" s="466"/>
      <c r="BS12" s="466"/>
      <c r="BT12" s="466"/>
      <c r="BU12" s="467"/>
      <c r="BV12" s="465">
        <v>346811</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6042</v>
      </c>
      <c r="S13" s="569"/>
      <c r="T13" s="569"/>
      <c r="U13" s="569"/>
      <c r="V13" s="570"/>
      <c r="W13" s="556" t="s">
        <v>139</v>
      </c>
      <c r="X13" s="478"/>
      <c r="Y13" s="478"/>
      <c r="Z13" s="478"/>
      <c r="AA13" s="478"/>
      <c r="AB13" s="479"/>
      <c r="AC13" s="441">
        <v>599</v>
      </c>
      <c r="AD13" s="442"/>
      <c r="AE13" s="442"/>
      <c r="AF13" s="442"/>
      <c r="AG13" s="443"/>
      <c r="AH13" s="441">
        <v>678</v>
      </c>
      <c r="AI13" s="442"/>
      <c r="AJ13" s="442"/>
      <c r="AK13" s="442"/>
      <c r="AL13" s="444"/>
      <c r="AM13" s="534" t="s">
        <v>140</v>
      </c>
      <c r="AN13" s="439"/>
      <c r="AO13" s="439"/>
      <c r="AP13" s="439"/>
      <c r="AQ13" s="439"/>
      <c r="AR13" s="439"/>
      <c r="AS13" s="439"/>
      <c r="AT13" s="440"/>
      <c r="AU13" s="522" t="s">
        <v>119</v>
      </c>
      <c r="AV13" s="523"/>
      <c r="AW13" s="523"/>
      <c r="AX13" s="523"/>
      <c r="AY13" s="445" t="s">
        <v>141</v>
      </c>
      <c r="AZ13" s="446"/>
      <c r="BA13" s="446"/>
      <c r="BB13" s="446"/>
      <c r="BC13" s="446"/>
      <c r="BD13" s="446"/>
      <c r="BE13" s="446"/>
      <c r="BF13" s="446"/>
      <c r="BG13" s="446"/>
      <c r="BH13" s="446"/>
      <c r="BI13" s="446"/>
      <c r="BJ13" s="446"/>
      <c r="BK13" s="446"/>
      <c r="BL13" s="446"/>
      <c r="BM13" s="447"/>
      <c r="BN13" s="465">
        <v>-166502</v>
      </c>
      <c r="BO13" s="466"/>
      <c r="BP13" s="466"/>
      <c r="BQ13" s="466"/>
      <c r="BR13" s="466"/>
      <c r="BS13" s="466"/>
      <c r="BT13" s="466"/>
      <c r="BU13" s="467"/>
      <c r="BV13" s="465">
        <v>-144910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10.5</v>
      </c>
      <c r="CU13" s="436"/>
      <c r="CV13" s="436"/>
      <c r="CW13" s="436"/>
      <c r="CX13" s="436"/>
      <c r="CY13" s="436"/>
      <c r="CZ13" s="436"/>
      <c r="DA13" s="437"/>
      <c r="DB13" s="435">
        <v>10.6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6295</v>
      </c>
      <c r="S14" s="569"/>
      <c r="T14" s="569"/>
      <c r="U14" s="569"/>
      <c r="V14" s="570"/>
      <c r="W14" s="571"/>
      <c r="X14" s="481"/>
      <c r="Y14" s="481"/>
      <c r="Z14" s="481"/>
      <c r="AA14" s="481"/>
      <c r="AB14" s="482"/>
      <c r="AC14" s="561">
        <v>23.2</v>
      </c>
      <c r="AD14" s="562"/>
      <c r="AE14" s="562"/>
      <c r="AF14" s="562"/>
      <c r="AG14" s="563"/>
      <c r="AH14" s="561">
        <v>22.9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72.3</v>
      </c>
      <c r="CU14" s="573"/>
      <c r="CV14" s="573"/>
      <c r="CW14" s="573"/>
      <c r="CX14" s="573"/>
      <c r="CY14" s="573"/>
      <c r="CZ14" s="573"/>
      <c r="DA14" s="574"/>
      <c r="DB14" s="572">
        <v>81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6268</v>
      </c>
      <c r="S15" s="569"/>
      <c r="T15" s="569"/>
      <c r="U15" s="569"/>
      <c r="V15" s="570"/>
      <c r="W15" s="556" t="s">
        <v>145</v>
      </c>
      <c r="X15" s="478"/>
      <c r="Y15" s="478"/>
      <c r="Z15" s="478"/>
      <c r="AA15" s="478"/>
      <c r="AB15" s="479"/>
      <c r="AC15" s="441">
        <v>533</v>
      </c>
      <c r="AD15" s="442"/>
      <c r="AE15" s="442"/>
      <c r="AF15" s="442"/>
      <c r="AG15" s="443"/>
      <c r="AH15" s="441">
        <v>602</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664407</v>
      </c>
      <c r="BO15" s="461"/>
      <c r="BP15" s="461"/>
      <c r="BQ15" s="461"/>
      <c r="BR15" s="461"/>
      <c r="BS15" s="461"/>
      <c r="BT15" s="461"/>
      <c r="BU15" s="462"/>
      <c r="BV15" s="460">
        <v>660159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20.6</v>
      </c>
      <c r="AD16" s="562"/>
      <c r="AE16" s="562"/>
      <c r="AF16" s="562"/>
      <c r="AG16" s="563"/>
      <c r="AH16" s="561">
        <v>20.3</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3416266</v>
      </c>
      <c r="BO16" s="466"/>
      <c r="BP16" s="466"/>
      <c r="BQ16" s="466"/>
      <c r="BR16" s="466"/>
      <c r="BS16" s="466"/>
      <c r="BT16" s="466"/>
      <c r="BU16" s="467"/>
      <c r="BV16" s="465">
        <v>3416885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1455</v>
      </c>
      <c r="AD17" s="442"/>
      <c r="AE17" s="442"/>
      <c r="AF17" s="442"/>
      <c r="AG17" s="443"/>
      <c r="AH17" s="441">
        <v>1684</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867086</v>
      </c>
      <c r="BO17" s="466"/>
      <c r="BP17" s="466"/>
      <c r="BQ17" s="466"/>
      <c r="BR17" s="466"/>
      <c r="BS17" s="466"/>
      <c r="BT17" s="466"/>
      <c r="BU17" s="467"/>
      <c r="BV17" s="465">
        <v>847907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230.3</v>
      </c>
      <c r="M18" s="530"/>
      <c r="N18" s="530"/>
      <c r="O18" s="530"/>
      <c r="P18" s="530"/>
      <c r="Q18" s="530"/>
      <c r="R18" s="531"/>
      <c r="S18" s="531"/>
      <c r="T18" s="531"/>
      <c r="U18" s="531"/>
      <c r="V18" s="532"/>
      <c r="W18" s="546"/>
      <c r="X18" s="547"/>
      <c r="Y18" s="547"/>
      <c r="Z18" s="547"/>
      <c r="AA18" s="547"/>
      <c r="AB18" s="557"/>
      <c r="AC18" s="429">
        <v>56.2</v>
      </c>
      <c r="AD18" s="430"/>
      <c r="AE18" s="430"/>
      <c r="AF18" s="430"/>
      <c r="AG18" s="533"/>
      <c r="AH18" s="429">
        <v>56.8</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3732352</v>
      </c>
      <c r="BO18" s="466"/>
      <c r="BP18" s="466"/>
      <c r="BQ18" s="466"/>
      <c r="BR18" s="466"/>
      <c r="BS18" s="466"/>
      <c r="BT18" s="466"/>
      <c r="BU18" s="467"/>
      <c r="BV18" s="465">
        <v>3708082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4610083</v>
      </c>
      <c r="BO19" s="466"/>
      <c r="BP19" s="466"/>
      <c r="BQ19" s="466"/>
      <c r="BR19" s="466"/>
      <c r="BS19" s="466"/>
      <c r="BT19" s="466"/>
      <c r="BU19" s="467"/>
      <c r="BV19" s="465">
        <v>4724896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2577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7511855</v>
      </c>
      <c r="BO23" s="466"/>
      <c r="BP23" s="466"/>
      <c r="BQ23" s="466"/>
      <c r="BR23" s="466"/>
      <c r="BS23" s="466"/>
      <c r="BT23" s="466"/>
      <c r="BU23" s="467"/>
      <c r="BV23" s="465">
        <v>7896653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7500</v>
      </c>
      <c r="R24" s="442"/>
      <c r="S24" s="442"/>
      <c r="T24" s="442"/>
      <c r="U24" s="442"/>
      <c r="V24" s="443"/>
      <c r="W24" s="507"/>
      <c r="X24" s="498"/>
      <c r="Y24" s="499"/>
      <c r="Z24" s="438" t="s">
        <v>169</v>
      </c>
      <c r="AA24" s="439"/>
      <c r="AB24" s="439"/>
      <c r="AC24" s="439"/>
      <c r="AD24" s="439"/>
      <c r="AE24" s="439"/>
      <c r="AF24" s="439"/>
      <c r="AG24" s="440"/>
      <c r="AH24" s="441">
        <v>89</v>
      </c>
      <c r="AI24" s="442"/>
      <c r="AJ24" s="442"/>
      <c r="AK24" s="442"/>
      <c r="AL24" s="443"/>
      <c r="AM24" s="441">
        <v>288093</v>
      </c>
      <c r="AN24" s="442"/>
      <c r="AO24" s="442"/>
      <c r="AP24" s="442"/>
      <c r="AQ24" s="442"/>
      <c r="AR24" s="443"/>
      <c r="AS24" s="441">
        <v>3237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2313361</v>
      </c>
      <c r="BO24" s="466"/>
      <c r="BP24" s="466"/>
      <c r="BQ24" s="466"/>
      <c r="BR24" s="466"/>
      <c r="BS24" s="466"/>
      <c r="BT24" s="466"/>
      <c r="BU24" s="467"/>
      <c r="BV24" s="465">
        <v>2486716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5960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127</v>
      </c>
      <c r="AN25" s="442"/>
      <c r="AO25" s="442"/>
      <c r="AP25" s="442"/>
      <c r="AQ25" s="442"/>
      <c r="AR25" s="443"/>
      <c r="AS25" s="441" t="s">
        <v>137</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183575</v>
      </c>
      <c r="BO25" s="461"/>
      <c r="BP25" s="461"/>
      <c r="BQ25" s="461"/>
      <c r="BR25" s="461"/>
      <c r="BS25" s="461"/>
      <c r="BT25" s="461"/>
      <c r="BU25" s="462"/>
      <c r="BV25" s="460">
        <v>126604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5250</v>
      </c>
      <c r="R26" s="442"/>
      <c r="S26" s="442"/>
      <c r="T26" s="442"/>
      <c r="U26" s="442"/>
      <c r="V26" s="443"/>
      <c r="W26" s="507"/>
      <c r="X26" s="498"/>
      <c r="Y26" s="499"/>
      <c r="Z26" s="438" t="s">
        <v>175</v>
      </c>
      <c r="AA26" s="520"/>
      <c r="AB26" s="520"/>
      <c r="AC26" s="520"/>
      <c r="AD26" s="520"/>
      <c r="AE26" s="520"/>
      <c r="AF26" s="520"/>
      <c r="AG26" s="521"/>
      <c r="AH26" s="441">
        <v>5</v>
      </c>
      <c r="AI26" s="442"/>
      <c r="AJ26" s="442"/>
      <c r="AK26" s="442"/>
      <c r="AL26" s="443"/>
      <c r="AM26" s="441">
        <v>16520</v>
      </c>
      <c r="AN26" s="442"/>
      <c r="AO26" s="442"/>
      <c r="AP26" s="442"/>
      <c r="AQ26" s="442"/>
      <c r="AR26" s="443"/>
      <c r="AS26" s="441">
        <v>3304</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2630</v>
      </c>
      <c r="R27" s="442"/>
      <c r="S27" s="442"/>
      <c r="T27" s="442"/>
      <c r="U27" s="442"/>
      <c r="V27" s="443"/>
      <c r="W27" s="507"/>
      <c r="X27" s="498"/>
      <c r="Y27" s="499"/>
      <c r="Z27" s="438" t="s">
        <v>178</v>
      </c>
      <c r="AA27" s="439"/>
      <c r="AB27" s="439"/>
      <c r="AC27" s="439"/>
      <c r="AD27" s="439"/>
      <c r="AE27" s="439"/>
      <c r="AF27" s="439"/>
      <c r="AG27" s="440"/>
      <c r="AH27" s="441">
        <v>1</v>
      </c>
      <c r="AI27" s="442"/>
      <c r="AJ27" s="442"/>
      <c r="AK27" s="442"/>
      <c r="AL27" s="443"/>
      <c r="AM27" s="441" t="s">
        <v>179</v>
      </c>
      <c r="AN27" s="442"/>
      <c r="AO27" s="442"/>
      <c r="AP27" s="442"/>
      <c r="AQ27" s="442"/>
      <c r="AR27" s="443"/>
      <c r="AS27" s="441" t="s">
        <v>179</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2250</v>
      </c>
      <c r="R28" s="442"/>
      <c r="S28" s="442"/>
      <c r="T28" s="442"/>
      <c r="U28" s="442"/>
      <c r="V28" s="443"/>
      <c r="W28" s="507"/>
      <c r="X28" s="498"/>
      <c r="Y28" s="499"/>
      <c r="Z28" s="438" t="s">
        <v>182</v>
      </c>
      <c r="AA28" s="439"/>
      <c r="AB28" s="439"/>
      <c r="AC28" s="439"/>
      <c r="AD28" s="439"/>
      <c r="AE28" s="439"/>
      <c r="AF28" s="439"/>
      <c r="AG28" s="440"/>
      <c r="AH28" s="441" t="s">
        <v>183</v>
      </c>
      <c r="AI28" s="442"/>
      <c r="AJ28" s="442"/>
      <c r="AK28" s="442"/>
      <c r="AL28" s="443"/>
      <c r="AM28" s="441" t="s">
        <v>137</v>
      </c>
      <c r="AN28" s="442"/>
      <c r="AO28" s="442"/>
      <c r="AP28" s="442"/>
      <c r="AQ28" s="442"/>
      <c r="AR28" s="443"/>
      <c r="AS28" s="441" t="s">
        <v>137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1279414</v>
      </c>
      <c r="BO28" s="461"/>
      <c r="BP28" s="461"/>
      <c r="BQ28" s="461"/>
      <c r="BR28" s="461"/>
      <c r="BS28" s="461"/>
      <c r="BT28" s="461"/>
      <c r="BU28" s="462"/>
      <c r="BV28" s="460">
        <v>1418805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9</v>
      </c>
      <c r="M29" s="442"/>
      <c r="N29" s="442"/>
      <c r="O29" s="442"/>
      <c r="P29" s="443"/>
      <c r="Q29" s="441">
        <v>2150</v>
      </c>
      <c r="R29" s="442"/>
      <c r="S29" s="442"/>
      <c r="T29" s="442"/>
      <c r="U29" s="442"/>
      <c r="V29" s="443"/>
      <c r="W29" s="508"/>
      <c r="X29" s="509"/>
      <c r="Y29" s="510"/>
      <c r="Z29" s="438" t="s">
        <v>186</v>
      </c>
      <c r="AA29" s="439"/>
      <c r="AB29" s="439"/>
      <c r="AC29" s="439"/>
      <c r="AD29" s="439"/>
      <c r="AE29" s="439"/>
      <c r="AF29" s="439"/>
      <c r="AG29" s="440"/>
      <c r="AH29" s="441">
        <v>90</v>
      </c>
      <c r="AI29" s="442"/>
      <c r="AJ29" s="442"/>
      <c r="AK29" s="442"/>
      <c r="AL29" s="443"/>
      <c r="AM29" s="441">
        <v>292103</v>
      </c>
      <c r="AN29" s="442"/>
      <c r="AO29" s="442"/>
      <c r="AP29" s="442"/>
      <c r="AQ29" s="442"/>
      <c r="AR29" s="443"/>
      <c r="AS29" s="441">
        <v>3246</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582695</v>
      </c>
      <c r="BO29" s="466"/>
      <c r="BP29" s="466"/>
      <c r="BQ29" s="466"/>
      <c r="BR29" s="466"/>
      <c r="BS29" s="466"/>
      <c r="BT29" s="466"/>
      <c r="BU29" s="467"/>
      <c r="BV29" s="465">
        <v>571434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1613335</v>
      </c>
      <c r="BO30" s="469"/>
      <c r="BP30" s="469"/>
      <c r="BQ30" s="469"/>
      <c r="BR30" s="469"/>
      <c r="BS30" s="469"/>
      <c r="BT30" s="469"/>
      <c r="BU30" s="470"/>
      <c r="BV30" s="468">
        <v>1477521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簡易水道事業会計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下水道特別会計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青森地域広域事務組合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外ヶ浜町土地開発公社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青森県市町村総合事務組合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青函トンネル記念館</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青森県後期高齢者医療広域連合(一般会計)</v>
      </c>
      <c r="BZ36" s="423"/>
      <c r="CA36" s="423"/>
      <c r="CB36" s="423"/>
      <c r="CC36" s="423"/>
      <c r="CD36" s="423"/>
      <c r="CE36" s="423"/>
      <c r="CF36" s="423"/>
      <c r="CG36" s="423"/>
      <c r="CH36" s="423"/>
      <c r="CI36" s="423"/>
      <c r="CJ36" s="423"/>
      <c r="CK36" s="423"/>
      <c r="CL36" s="423"/>
      <c r="CM36" s="423"/>
      <c r="CN36" s="213"/>
      <c r="CO36" s="424">
        <f t="shared" si="3"/>
        <v>16</v>
      </c>
      <c r="CP36" s="424"/>
      <c r="CQ36" s="423" t="str">
        <f>IF('各会計、関係団体の財政状況及び健全化判断比率'!BS9="","",'各会計、関係団体の財政状況及び健全化判断比率'!BS9)</f>
        <v>津軽半島エコエネ</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青森県後期高齢者医療広域連合(後期高齢者医療特別会計)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青森県市町村職員退職手当組合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青森県交通災害共済組合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iHAQWB8J3CUA00X9tkMdqUuMAu5i9D4ZIwEnwaIrzhrht69tvPMwiixCYuSyIRaINnqC/W31TD//qG8BVBJ0Q==" saltValue="VLqarwltGEckPxkA2dGp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62" t="s">
        <v>551</v>
      </c>
      <c r="D34" s="1262"/>
      <c r="E34" s="1263"/>
      <c r="F34" s="32">
        <v>0.02</v>
      </c>
      <c r="G34" s="33">
        <v>0.01</v>
      </c>
      <c r="H34" s="33">
        <v>0.01</v>
      </c>
      <c r="I34" s="33">
        <v>0</v>
      </c>
      <c r="J34" s="34" t="s">
        <v>552</v>
      </c>
      <c r="K34" s="22"/>
      <c r="L34" s="22"/>
      <c r="M34" s="22"/>
      <c r="N34" s="22"/>
      <c r="O34" s="22"/>
      <c r="P34" s="22"/>
    </row>
    <row r="35" spans="1:16" ht="39" customHeight="1" x14ac:dyDescent="0.15">
      <c r="A35" s="22"/>
      <c r="B35" s="35"/>
      <c r="C35" s="1256" t="s">
        <v>553</v>
      </c>
      <c r="D35" s="1257"/>
      <c r="E35" s="1258"/>
      <c r="F35" s="36">
        <v>7.57</v>
      </c>
      <c r="G35" s="37">
        <v>7.98</v>
      </c>
      <c r="H35" s="37">
        <v>8.65</v>
      </c>
      <c r="I35" s="37">
        <v>8.25</v>
      </c>
      <c r="J35" s="38">
        <v>9.11</v>
      </c>
      <c r="K35" s="22"/>
      <c r="L35" s="22"/>
      <c r="M35" s="22"/>
      <c r="N35" s="22"/>
      <c r="O35" s="22"/>
      <c r="P35" s="22"/>
    </row>
    <row r="36" spans="1:16" ht="39" customHeight="1" x14ac:dyDescent="0.15">
      <c r="A36" s="22"/>
      <c r="B36" s="35"/>
      <c r="C36" s="1256" t="s">
        <v>554</v>
      </c>
      <c r="D36" s="1257"/>
      <c r="E36" s="1258"/>
      <c r="F36" s="36">
        <v>4.25</v>
      </c>
      <c r="G36" s="37">
        <v>4.2300000000000004</v>
      </c>
      <c r="H36" s="37">
        <v>4.04</v>
      </c>
      <c r="I36" s="37">
        <v>2.21</v>
      </c>
      <c r="J36" s="38">
        <v>2.69</v>
      </c>
      <c r="K36" s="22"/>
      <c r="L36" s="22"/>
      <c r="M36" s="22"/>
      <c r="N36" s="22"/>
      <c r="O36" s="22"/>
      <c r="P36" s="22"/>
    </row>
    <row r="37" spans="1:16" ht="39" customHeight="1" x14ac:dyDescent="0.15">
      <c r="A37" s="22"/>
      <c r="B37" s="35"/>
      <c r="C37" s="1256" t="s">
        <v>555</v>
      </c>
      <c r="D37" s="1257"/>
      <c r="E37" s="1258"/>
      <c r="F37" s="36">
        <v>2.2000000000000002</v>
      </c>
      <c r="G37" s="37">
        <v>2.23</v>
      </c>
      <c r="H37" s="37">
        <v>1.92</v>
      </c>
      <c r="I37" s="37">
        <v>2.12</v>
      </c>
      <c r="J37" s="38">
        <v>2.4300000000000002</v>
      </c>
      <c r="K37" s="22"/>
      <c r="L37" s="22"/>
      <c r="M37" s="22"/>
      <c r="N37" s="22"/>
      <c r="O37" s="22"/>
      <c r="P37" s="22"/>
    </row>
    <row r="38" spans="1:16" ht="39" customHeight="1" x14ac:dyDescent="0.15">
      <c r="A38" s="22"/>
      <c r="B38" s="35"/>
      <c r="C38" s="1256" t="s">
        <v>556</v>
      </c>
      <c r="D38" s="1257"/>
      <c r="E38" s="1258"/>
      <c r="F38" s="36">
        <v>0.1</v>
      </c>
      <c r="G38" s="37">
        <v>0.91</v>
      </c>
      <c r="H38" s="37">
        <v>0.6</v>
      </c>
      <c r="I38" s="37">
        <v>0.86</v>
      </c>
      <c r="J38" s="38">
        <v>0.31</v>
      </c>
      <c r="K38" s="22"/>
      <c r="L38" s="22"/>
      <c r="M38" s="22"/>
      <c r="N38" s="22"/>
      <c r="O38" s="22"/>
      <c r="P38" s="22"/>
    </row>
    <row r="39" spans="1:16" ht="39" customHeight="1" x14ac:dyDescent="0.15">
      <c r="A39" s="22"/>
      <c r="B39" s="35"/>
      <c r="C39" s="1256" t="s">
        <v>557</v>
      </c>
      <c r="D39" s="1257"/>
      <c r="E39" s="1258"/>
      <c r="F39" s="36">
        <v>1.87</v>
      </c>
      <c r="G39" s="37">
        <v>0.98</v>
      </c>
      <c r="H39" s="37">
        <v>1.46</v>
      </c>
      <c r="I39" s="37">
        <v>2.5099999999999998</v>
      </c>
      <c r="J39" s="38">
        <v>0.3</v>
      </c>
      <c r="K39" s="22"/>
      <c r="L39" s="22"/>
      <c r="M39" s="22"/>
      <c r="N39" s="22"/>
      <c r="O39" s="22"/>
      <c r="P39" s="22"/>
    </row>
    <row r="40" spans="1:16" ht="39" customHeight="1" x14ac:dyDescent="0.15">
      <c r="A40" s="22"/>
      <c r="B40" s="35"/>
      <c r="C40" s="1256" t="s">
        <v>558</v>
      </c>
      <c r="D40" s="1257"/>
      <c r="E40" s="1258"/>
      <c r="F40" s="36">
        <v>0.01</v>
      </c>
      <c r="G40" s="37">
        <v>0.01</v>
      </c>
      <c r="H40" s="37">
        <v>0.01</v>
      </c>
      <c r="I40" s="37">
        <v>0.02</v>
      </c>
      <c r="J40" s="38">
        <v>0.01</v>
      </c>
      <c r="K40" s="22"/>
      <c r="L40" s="22"/>
      <c r="M40" s="22"/>
      <c r="N40" s="22"/>
      <c r="O40" s="22"/>
      <c r="P40" s="22"/>
    </row>
    <row r="41" spans="1:16" ht="39" customHeight="1" x14ac:dyDescent="0.15">
      <c r="A41" s="22"/>
      <c r="B41" s="35"/>
      <c r="C41" s="1256"/>
      <c r="D41" s="1257"/>
      <c r="E41" s="1258"/>
      <c r="F41" s="36"/>
      <c r="G41" s="37"/>
      <c r="H41" s="37"/>
      <c r="I41" s="37"/>
      <c r="J41" s="38"/>
      <c r="K41" s="22"/>
      <c r="L41" s="22"/>
      <c r="M41" s="22"/>
      <c r="N41" s="22"/>
      <c r="O41" s="22"/>
      <c r="P41" s="22"/>
    </row>
    <row r="42" spans="1:16" ht="39" customHeight="1" x14ac:dyDescent="0.15">
      <c r="A42" s="22"/>
      <c r="B42" s="39"/>
      <c r="C42" s="1256" t="s">
        <v>559</v>
      </c>
      <c r="D42" s="1257"/>
      <c r="E42" s="1258"/>
      <c r="F42" s="36" t="s">
        <v>501</v>
      </c>
      <c r="G42" s="37" t="s">
        <v>501</v>
      </c>
      <c r="H42" s="37" t="s">
        <v>501</v>
      </c>
      <c r="I42" s="37" t="s">
        <v>501</v>
      </c>
      <c r="J42" s="38" t="s">
        <v>501</v>
      </c>
      <c r="K42" s="22"/>
      <c r="L42" s="22"/>
      <c r="M42" s="22"/>
      <c r="N42" s="22"/>
      <c r="O42" s="22"/>
      <c r="P42" s="22"/>
    </row>
    <row r="43" spans="1:16" ht="39" customHeight="1" thickBot="1" x14ac:dyDescent="0.2">
      <c r="A43" s="22"/>
      <c r="B43" s="40"/>
      <c r="C43" s="1259" t="s">
        <v>560</v>
      </c>
      <c r="D43" s="1260"/>
      <c r="E43" s="1261"/>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ZnrKlSyCKoHX4c8Au1K45F2hHm4iIxw2MdBKfuwNaj/WFYp5aUXYVgZVtknwSNUwaG42y+Bsal5oS2qhYQEw==" saltValue="3EBo9yQ/zLZGQFbGeBe+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82" t="s">
        <v>11</v>
      </c>
      <c r="C45" s="1283"/>
      <c r="D45" s="58"/>
      <c r="E45" s="1288" t="s">
        <v>12</v>
      </c>
      <c r="F45" s="1288"/>
      <c r="G45" s="1288"/>
      <c r="H45" s="1288"/>
      <c r="I45" s="1288"/>
      <c r="J45" s="1289"/>
      <c r="K45" s="59">
        <v>1038</v>
      </c>
      <c r="L45" s="60">
        <v>889</v>
      </c>
      <c r="M45" s="60">
        <v>852</v>
      </c>
      <c r="N45" s="60">
        <v>878</v>
      </c>
      <c r="O45" s="61">
        <v>861</v>
      </c>
      <c r="P45" s="48"/>
      <c r="Q45" s="48"/>
      <c r="R45" s="48"/>
      <c r="S45" s="48"/>
      <c r="T45" s="48"/>
      <c r="U45" s="48"/>
    </row>
    <row r="46" spans="1:21" ht="30.75" customHeight="1" x14ac:dyDescent="0.15">
      <c r="A46" s="48"/>
      <c r="B46" s="1284"/>
      <c r="C46" s="1285"/>
      <c r="D46" s="62"/>
      <c r="E46" s="1266" t="s">
        <v>13</v>
      </c>
      <c r="F46" s="1266"/>
      <c r="G46" s="1266"/>
      <c r="H46" s="1266"/>
      <c r="I46" s="1266"/>
      <c r="J46" s="1267"/>
      <c r="K46" s="63" t="s">
        <v>501</v>
      </c>
      <c r="L46" s="64" t="s">
        <v>501</v>
      </c>
      <c r="M46" s="64" t="s">
        <v>501</v>
      </c>
      <c r="N46" s="64" t="s">
        <v>501</v>
      </c>
      <c r="O46" s="65" t="s">
        <v>501</v>
      </c>
      <c r="P46" s="48"/>
      <c r="Q46" s="48"/>
      <c r="R46" s="48"/>
      <c r="S46" s="48"/>
      <c r="T46" s="48"/>
      <c r="U46" s="48"/>
    </row>
    <row r="47" spans="1:21" ht="30.75" customHeight="1" x14ac:dyDescent="0.15">
      <c r="A47" s="48"/>
      <c r="B47" s="1284"/>
      <c r="C47" s="1285"/>
      <c r="D47" s="62"/>
      <c r="E47" s="1266" t="s">
        <v>14</v>
      </c>
      <c r="F47" s="1266"/>
      <c r="G47" s="1266"/>
      <c r="H47" s="1266"/>
      <c r="I47" s="1266"/>
      <c r="J47" s="1267"/>
      <c r="K47" s="63" t="s">
        <v>501</v>
      </c>
      <c r="L47" s="64" t="s">
        <v>501</v>
      </c>
      <c r="M47" s="64" t="s">
        <v>501</v>
      </c>
      <c r="N47" s="64" t="s">
        <v>501</v>
      </c>
      <c r="O47" s="65" t="s">
        <v>501</v>
      </c>
      <c r="P47" s="48"/>
      <c r="Q47" s="48"/>
      <c r="R47" s="48"/>
      <c r="S47" s="48"/>
      <c r="T47" s="48"/>
      <c r="U47" s="48"/>
    </row>
    <row r="48" spans="1:21" ht="30.75" customHeight="1" x14ac:dyDescent="0.15">
      <c r="A48" s="48"/>
      <c r="B48" s="1284"/>
      <c r="C48" s="1285"/>
      <c r="D48" s="62"/>
      <c r="E48" s="1266" t="s">
        <v>15</v>
      </c>
      <c r="F48" s="1266"/>
      <c r="G48" s="1266"/>
      <c r="H48" s="1266"/>
      <c r="I48" s="1266"/>
      <c r="J48" s="1267"/>
      <c r="K48" s="63">
        <v>232</v>
      </c>
      <c r="L48" s="64">
        <v>191</v>
      </c>
      <c r="M48" s="64">
        <v>173</v>
      </c>
      <c r="N48" s="64">
        <v>187</v>
      </c>
      <c r="O48" s="65">
        <v>183</v>
      </c>
      <c r="P48" s="48"/>
      <c r="Q48" s="48"/>
      <c r="R48" s="48"/>
      <c r="S48" s="48"/>
      <c r="T48" s="48"/>
      <c r="U48" s="48"/>
    </row>
    <row r="49" spans="1:21" ht="30.75" customHeight="1" x14ac:dyDescent="0.15">
      <c r="A49" s="48"/>
      <c r="B49" s="1284"/>
      <c r="C49" s="1285"/>
      <c r="D49" s="62"/>
      <c r="E49" s="1266" t="s">
        <v>16</v>
      </c>
      <c r="F49" s="1266"/>
      <c r="G49" s="1266"/>
      <c r="H49" s="1266"/>
      <c r="I49" s="1266"/>
      <c r="J49" s="1267"/>
      <c r="K49" s="63">
        <v>20</v>
      </c>
      <c r="L49" s="64">
        <v>10</v>
      </c>
      <c r="M49" s="64">
        <v>15</v>
      </c>
      <c r="N49" s="64">
        <v>17</v>
      </c>
      <c r="O49" s="65">
        <v>15</v>
      </c>
      <c r="P49" s="48"/>
      <c r="Q49" s="48"/>
      <c r="R49" s="48"/>
      <c r="S49" s="48"/>
      <c r="T49" s="48"/>
      <c r="U49" s="48"/>
    </row>
    <row r="50" spans="1:21" ht="30.75" customHeight="1" x14ac:dyDescent="0.15">
      <c r="A50" s="48"/>
      <c r="B50" s="1284"/>
      <c r="C50" s="1285"/>
      <c r="D50" s="62"/>
      <c r="E50" s="1266" t="s">
        <v>17</v>
      </c>
      <c r="F50" s="1266"/>
      <c r="G50" s="1266"/>
      <c r="H50" s="1266"/>
      <c r="I50" s="1266"/>
      <c r="J50" s="1267"/>
      <c r="K50" s="63">
        <v>22</v>
      </c>
      <c r="L50" s="64">
        <v>21</v>
      </c>
      <c r="M50" s="64">
        <v>21</v>
      </c>
      <c r="N50" s="64">
        <v>21</v>
      </c>
      <c r="O50" s="65">
        <v>13</v>
      </c>
      <c r="P50" s="48"/>
      <c r="Q50" s="48"/>
      <c r="R50" s="48"/>
      <c r="S50" s="48"/>
      <c r="T50" s="48"/>
      <c r="U50" s="48"/>
    </row>
    <row r="51" spans="1:21" ht="30.75" customHeight="1" x14ac:dyDescent="0.15">
      <c r="A51" s="48"/>
      <c r="B51" s="1286"/>
      <c r="C51" s="1287"/>
      <c r="D51" s="66"/>
      <c r="E51" s="1266" t="s">
        <v>18</v>
      </c>
      <c r="F51" s="1266"/>
      <c r="G51" s="1266"/>
      <c r="H51" s="1266"/>
      <c r="I51" s="1266"/>
      <c r="J51" s="1267"/>
      <c r="K51" s="63">
        <v>0</v>
      </c>
      <c r="L51" s="64">
        <v>0</v>
      </c>
      <c r="M51" s="64">
        <v>0</v>
      </c>
      <c r="N51" s="64">
        <v>0</v>
      </c>
      <c r="O51" s="65" t="s">
        <v>501</v>
      </c>
      <c r="P51" s="48"/>
      <c r="Q51" s="48"/>
      <c r="R51" s="48"/>
      <c r="S51" s="48"/>
      <c r="T51" s="48"/>
      <c r="U51" s="48"/>
    </row>
    <row r="52" spans="1:21" ht="30.75" customHeight="1" x14ac:dyDescent="0.15">
      <c r="A52" s="48"/>
      <c r="B52" s="1264" t="s">
        <v>19</v>
      </c>
      <c r="C52" s="1265"/>
      <c r="D52" s="66"/>
      <c r="E52" s="1266" t="s">
        <v>20</v>
      </c>
      <c r="F52" s="1266"/>
      <c r="G52" s="1266"/>
      <c r="H52" s="1266"/>
      <c r="I52" s="1266"/>
      <c r="J52" s="1267"/>
      <c r="K52" s="63">
        <v>771</v>
      </c>
      <c r="L52" s="64">
        <v>757</v>
      </c>
      <c r="M52" s="64">
        <v>746</v>
      </c>
      <c r="N52" s="64">
        <v>752</v>
      </c>
      <c r="O52" s="65">
        <v>754</v>
      </c>
      <c r="P52" s="48"/>
      <c r="Q52" s="48"/>
      <c r="R52" s="48"/>
      <c r="S52" s="48"/>
      <c r="T52" s="48"/>
      <c r="U52" s="48"/>
    </row>
    <row r="53" spans="1:21" ht="30.75" customHeight="1" thickBot="1" x14ac:dyDescent="0.2">
      <c r="A53" s="48"/>
      <c r="B53" s="1268" t="s">
        <v>21</v>
      </c>
      <c r="C53" s="1269"/>
      <c r="D53" s="67"/>
      <c r="E53" s="1270" t="s">
        <v>22</v>
      </c>
      <c r="F53" s="1270"/>
      <c r="G53" s="1270"/>
      <c r="H53" s="1270"/>
      <c r="I53" s="1270"/>
      <c r="J53" s="1271"/>
      <c r="K53" s="68">
        <v>541</v>
      </c>
      <c r="L53" s="69">
        <v>354</v>
      </c>
      <c r="M53" s="69">
        <v>315</v>
      </c>
      <c r="N53" s="69">
        <v>351</v>
      </c>
      <c r="O53" s="70">
        <v>318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72" t="s">
        <v>25</v>
      </c>
      <c r="C57" s="1273"/>
      <c r="D57" s="1276" t="s">
        <v>26</v>
      </c>
      <c r="E57" s="1277"/>
      <c r="F57" s="1277"/>
      <c r="G57" s="1277"/>
      <c r="H57" s="1277"/>
      <c r="I57" s="1277"/>
      <c r="J57" s="1278"/>
      <c r="K57" s="82"/>
      <c r="L57" s="83"/>
      <c r="M57" s="83"/>
      <c r="N57" s="83"/>
      <c r="O57" s="84"/>
    </row>
    <row r="58" spans="1:21" ht="31.5" customHeight="1" thickBot="1" x14ac:dyDescent="0.2">
      <c r="B58" s="1274"/>
      <c r="C58" s="1275"/>
      <c r="D58" s="1279" t="s">
        <v>27</v>
      </c>
      <c r="E58" s="1280"/>
      <c r="F58" s="1280"/>
      <c r="G58" s="1280"/>
      <c r="H58" s="1280"/>
      <c r="I58" s="1280"/>
      <c r="J58" s="128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oAYH6GST1+8Sp3dIOLvMNpBOb+qp32FHsnfkPd34WlYOqu6qPRLiPAQdUW5KPKhj/qlV2XJIsROVO33coIGIg==" saltValue="yXpFtCbLz7VR/CCJnW0s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302" t="s">
        <v>30</v>
      </c>
      <c r="C41" s="1303"/>
      <c r="D41" s="101"/>
      <c r="E41" s="1304" t="s">
        <v>31</v>
      </c>
      <c r="F41" s="1304"/>
      <c r="G41" s="1304"/>
      <c r="H41" s="1305"/>
      <c r="I41" s="102">
        <v>8320</v>
      </c>
      <c r="J41" s="103">
        <v>8103</v>
      </c>
      <c r="K41" s="103">
        <v>8020</v>
      </c>
      <c r="L41" s="103">
        <v>7897</v>
      </c>
      <c r="M41" s="104">
        <v>7512</v>
      </c>
    </row>
    <row r="42" spans="2:13" ht="27.75" customHeight="1" x14ac:dyDescent="0.15">
      <c r="B42" s="1292"/>
      <c r="C42" s="1293"/>
      <c r="D42" s="105"/>
      <c r="E42" s="1296" t="s">
        <v>32</v>
      </c>
      <c r="F42" s="1296"/>
      <c r="G42" s="1296"/>
      <c r="H42" s="1297"/>
      <c r="I42" s="106">
        <v>76</v>
      </c>
      <c r="J42" s="107">
        <v>55</v>
      </c>
      <c r="K42" s="107">
        <v>34</v>
      </c>
      <c r="L42" s="107">
        <v>13</v>
      </c>
      <c r="M42" s="108" t="s">
        <v>501</v>
      </c>
    </row>
    <row r="43" spans="2:13" ht="27.75" customHeight="1" x14ac:dyDescent="0.15">
      <c r="B43" s="1292"/>
      <c r="C43" s="1293"/>
      <c r="D43" s="105"/>
      <c r="E43" s="1296" t="s">
        <v>33</v>
      </c>
      <c r="F43" s="1296"/>
      <c r="G43" s="1296"/>
      <c r="H43" s="1297"/>
      <c r="I43" s="106">
        <v>3349</v>
      </c>
      <c r="J43" s="107">
        <v>3267</v>
      </c>
      <c r="K43" s="107">
        <v>3165</v>
      </c>
      <c r="L43" s="107">
        <v>2971</v>
      </c>
      <c r="M43" s="108">
        <v>2808</v>
      </c>
    </row>
    <row r="44" spans="2:13" ht="27.75" customHeight="1" x14ac:dyDescent="0.15">
      <c r="B44" s="1292"/>
      <c r="C44" s="1293"/>
      <c r="D44" s="105"/>
      <c r="E44" s="1296" t="s">
        <v>34</v>
      </c>
      <c r="F44" s="1296"/>
      <c r="G44" s="1296"/>
      <c r="H44" s="1297"/>
      <c r="I44" s="106">
        <v>177</v>
      </c>
      <c r="J44" s="107">
        <v>172</v>
      </c>
      <c r="K44" s="107">
        <v>159</v>
      </c>
      <c r="L44" s="107">
        <v>146</v>
      </c>
      <c r="M44" s="108">
        <v>141</v>
      </c>
    </row>
    <row r="45" spans="2:13" ht="27.75" customHeight="1" x14ac:dyDescent="0.15">
      <c r="B45" s="1292"/>
      <c r="C45" s="1293"/>
      <c r="D45" s="105"/>
      <c r="E45" s="1296" t="s">
        <v>35</v>
      </c>
      <c r="F45" s="1296"/>
      <c r="G45" s="1296"/>
      <c r="H45" s="1297"/>
      <c r="I45" s="106">
        <v>1295</v>
      </c>
      <c r="J45" s="107">
        <v>1189</v>
      </c>
      <c r="K45" s="107">
        <v>1087</v>
      </c>
      <c r="L45" s="107">
        <v>1019</v>
      </c>
      <c r="M45" s="108">
        <v>927</v>
      </c>
    </row>
    <row r="46" spans="2:13" ht="27.75" customHeight="1" x14ac:dyDescent="0.15">
      <c r="B46" s="1292"/>
      <c r="C46" s="1293"/>
      <c r="D46" s="109"/>
      <c r="E46" s="1296" t="s">
        <v>36</v>
      </c>
      <c r="F46" s="1296"/>
      <c r="G46" s="1296"/>
      <c r="H46" s="1297"/>
      <c r="I46" s="106" t="s">
        <v>501</v>
      </c>
      <c r="J46" s="107" t="s">
        <v>501</v>
      </c>
      <c r="K46" s="107" t="s">
        <v>501</v>
      </c>
      <c r="L46" s="107" t="s">
        <v>501</v>
      </c>
      <c r="M46" s="108" t="s">
        <v>501</v>
      </c>
    </row>
    <row r="47" spans="2:13" ht="27.75" customHeight="1" x14ac:dyDescent="0.15">
      <c r="B47" s="1292"/>
      <c r="C47" s="1293"/>
      <c r="D47" s="110"/>
      <c r="E47" s="1306" t="s">
        <v>37</v>
      </c>
      <c r="F47" s="1307"/>
      <c r="G47" s="1307"/>
      <c r="H47" s="1308"/>
      <c r="I47" s="106" t="s">
        <v>501</v>
      </c>
      <c r="J47" s="107" t="s">
        <v>501</v>
      </c>
      <c r="K47" s="107" t="s">
        <v>501</v>
      </c>
      <c r="L47" s="107" t="s">
        <v>501</v>
      </c>
      <c r="M47" s="108" t="s">
        <v>501</v>
      </c>
    </row>
    <row r="48" spans="2:13" ht="27.75" customHeight="1" x14ac:dyDescent="0.15">
      <c r="B48" s="1292"/>
      <c r="C48" s="1293"/>
      <c r="D48" s="105"/>
      <c r="E48" s="1296" t="s">
        <v>38</v>
      </c>
      <c r="F48" s="1296"/>
      <c r="G48" s="1296"/>
      <c r="H48" s="1297"/>
      <c r="I48" s="106" t="s">
        <v>501</v>
      </c>
      <c r="J48" s="107" t="s">
        <v>501</v>
      </c>
      <c r="K48" s="107" t="s">
        <v>501</v>
      </c>
      <c r="L48" s="107" t="s">
        <v>501</v>
      </c>
      <c r="M48" s="108" t="s">
        <v>501</v>
      </c>
    </row>
    <row r="49" spans="2:13" ht="27.75" customHeight="1" x14ac:dyDescent="0.15">
      <c r="B49" s="1294"/>
      <c r="C49" s="1295"/>
      <c r="D49" s="105"/>
      <c r="E49" s="1296" t="s">
        <v>39</v>
      </c>
      <c r="F49" s="1296"/>
      <c r="G49" s="1296"/>
      <c r="H49" s="1297"/>
      <c r="I49" s="106" t="s">
        <v>501</v>
      </c>
      <c r="J49" s="107" t="s">
        <v>501</v>
      </c>
      <c r="K49" s="107" t="s">
        <v>501</v>
      </c>
      <c r="L49" s="107" t="s">
        <v>501</v>
      </c>
      <c r="M49" s="108" t="s">
        <v>501</v>
      </c>
    </row>
    <row r="50" spans="2:13" ht="27.75" customHeight="1" x14ac:dyDescent="0.15">
      <c r="B50" s="1290" t="s">
        <v>40</v>
      </c>
      <c r="C50" s="1291"/>
      <c r="D50" s="111"/>
      <c r="E50" s="1296" t="s">
        <v>41</v>
      </c>
      <c r="F50" s="1296"/>
      <c r="G50" s="1296"/>
      <c r="H50" s="1297"/>
      <c r="I50" s="106">
        <v>1671</v>
      </c>
      <c r="J50" s="107">
        <v>1959</v>
      </c>
      <c r="K50" s="107">
        <v>2163</v>
      </c>
      <c r="L50" s="107">
        <v>2168</v>
      </c>
      <c r="M50" s="108">
        <v>2115</v>
      </c>
    </row>
    <row r="51" spans="2:13" ht="27.75" customHeight="1" x14ac:dyDescent="0.15">
      <c r="B51" s="1292"/>
      <c r="C51" s="1293"/>
      <c r="D51" s="105"/>
      <c r="E51" s="1296" t="s">
        <v>42</v>
      </c>
      <c r="F51" s="1296"/>
      <c r="G51" s="1296"/>
      <c r="H51" s="1297"/>
      <c r="I51" s="106">
        <v>362</v>
      </c>
      <c r="J51" s="107">
        <v>378</v>
      </c>
      <c r="K51" s="107">
        <v>389</v>
      </c>
      <c r="L51" s="107">
        <v>378</v>
      </c>
      <c r="M51" s="108">
        <v>390</v>
      </c>
    </row>
    <row r="52" spans="2:13" ht="27.75" customHeight="1" x14ac:dyDescent="0.15">
      <c r="B52" s="1294"/>
      <c r="C52" s="1295"/>
      <c r="D52" s="105"/>
      <c r="E52" s="1296" t="s">
        <v>43</v>
      </c>
      <c r="F52" s="1296"/>
      <c r="G52" s="1296"/>
      <c r="H52" s="1297"/>
      <c r="I52" s="106">
        <v>7457</v>
      </c>
      <c r="J52" s="107">
        <v>7091</v>
      </c>
      <c r="K52" s="107">
        <v>7027</v>
      </c>
      <c r="L52" s="107">
        <v>6998</v>
      </c>
      <c r="M52" s="108">
        <v>6661</v>
      </c>
    </row>
    <row r="53" spans="2:13" ht="27.75" customHeight="1" thickBot="1" x14ac:dyDescent="0.2">
      <c r="B53" s="1298" t="s">
        <v>44</v>
      </c>
      <c r="C53" s="1299"/>
      <c r="D53" s="112"/>
      <c r="E53" s="1300" t="s">
        <v>45</v>
      </c>
      <c r="F53" s="1300"/>
      <c r="G53" s="1300"/>
      <c r="H53" s="1301"/>
      <c r="I53" s="113">
        <v>3729</v>
      </c>
      <c r="J53" s="114">
        <v>3358</v>
      </c>
      <c r="K53" s="114">
        <v>2885</v>
      </c>
      <c r="L53" s="114">
        <v>2499</v>
      </c>
      <c r="M53" s="115">
        <v>2221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45U1PCzuBDoHXVBp4n3+0RSIIkbYmmgz848q2vYKlQBIlW0sQQJ0U4yo6jsV3sXgr4P5uN/BkqtMqDq4FMobA==" saltValue="2/NYm2PaaHYhaNANBT78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317" t="s">
        <v>48</v>
      </c>
      <c r="D55" s="1317"/>
      <c r="E55" s="1318"/>
      <c r="F55" s="127">
        <v>1411</v>
      </c>
      <c r="G55" s="127">
        <v>1419</v>
      </c>
      <c r="H55" s="128">
        <v>1279</v>
      </c>
    </row>
    <row r="56" spans="2:8" ht="52.5" customHeight="1" x14ac:dyDescent="0.15">
      <c r="B56" s="129"/>
      <c r="C56" s="1319" t="s">
        <v>49</v>
      </c>
      <c r="D56" s="1319"/>
      <c r="E56" s="1320"/>
      <c r="F56" s="130">
        <v>541</v>
      </c>
      <c r="G56" s="130">
        <v>571</v>
      </c>
      <c r="H56" s="131">
        <v>583</v>
      </c>
    </row>
    <row r="57" spans="2:8" ht="53.25" customHeight="1" x14ac:dyDescent="0.15">
      <c r="B57" s="129"/>
      <c r="C57" s="1321" t="s">
        <v>50</v>
      </c>
      <c r="D57" s="1321"/>
      <c r="E57" s="1322"/>
      <c r="F57" s="132">
        <v>1266</v>
      </c>
      <c r="G57" s="132">
        <v>1478</v>
      </c>
      <c r="H57" s="133">
        <v>1613</v>
      </c>
    </row>
    <row r="58" spans="2:8" ht="45.75" customHeight="1" x14ac:dyDescent="0.15">
      <c r="B58" s="134"/>
      <c r="C58" s="1309" t="s">
        <v>578</v>
      </c>
      <c r="D58" s="1310"/>
      <c r="E58" s="1311"/>
      <c r="F58" s="135">
        <v>1188</v>
      </c>
      <c r="G58" s="135">
        <v>1355</v>
      </c>
      <c r="H58" s="136">
        <v>1462</v>
      </c>
    </row>
    <row r="59" spans="2:8" ht="45.75" customHeight="1" x14ac:dyDescent="0.15">
      <c r="B59" s="134"/>
      <c r="C59" s="1309" t="s">
        <v>579</v>
      </c>
      <c r="D59" s="1310"/>
      <c r="E59" s="1311"/>
      <c r="F59" s="135">
        <v>46</v>
      </c>
      <c r="G59" s="135">
        <v>73</v>
      </c>
      <c r="H59" s="136">
        <v>96</v>
      </c>
    </row>
    <row r="60" spans="2:8" ht="45.75" customHeight="1" x14ac:dyDescent="0.15">
      <c r="B60" s="134"/>
      <c r="C60" s="1309" t="s">
        <v>580</v>
      </c>
      <c r="D60" s="1310"/>
      <c r="E60" s="1311"/>
      <c r="F60" s="135">
        <v>32</v>
      </c>
      <c r="G60" s="135">
        <v>50</v>
      </c>
      <c r="H60" s="136">
        <v>56</v>
      </c>
    </row>
    <row r="61" spans="2:8" ht="45.75" customHeight="1" x14ac:dyDescent="0.15">
      <c r="B61" s="134"/>
      <c r="C61" s="1309"/>
      <c r="D61" s="1310"/>
      <c r="E61" s="1311"/>
      <c r="F61" s="135"/>
      <c r="G61" s="135"/>
      <c r="H61" s="136"/>
    </row>
    <row r="62" spans="2:8" ht="45.75" customHeight="1" thickBot="1" x14ac:dyDescent="0.2">
      <c r="B62" s="137"/>
      <c r="C62" s="1312"/>
      <c r="D62" s="1313"/>
      <c r="E62" s="1314"/>
      <c r="F62" s="138"/>
      <c r="G62" s="138"/>
      <c r="H62" s="139"/>
    </row>
    <row r="63" spans="2:8" ht="52.5" customHeight="1" thickBot="1" x14ac:dyDescent="0.2">
      <c r="B63" s="140"/>
      <c r="C63" s="1315" t="s">
        <v>51</v>
      </c>
      <c r="D63" s="1315"/>
      <c r="E63" s="1316"/>
      <c r="F63" s="141">
        <v>3217</v>
      </c>
      <c r="G63" s="141">
        <v>3468</v>
      </c>
      <c r="H63" s="142">
        <v>3475</v>
      </c>
    </row>
    <row r="64" spans="2:8" ht="15" customHeight="1" x14ac:dyDescent="0.15"/>
    <row r="65" ht="0" hidden="1" customHeight="1" x14ac:dyDescent="0.15"/>
    <row r="66" ht="0" hidden="1" customHeight="1" x14ac:dyDescent="0.15"/>
  </sheetData>
  <sheetProtection algorithmName="SHA-512" hashValue="PXRV0uiwJ5zS/uxW+2w2UQqZexr9GEJMZAOWXIxY0LkVLdkeO4nTlhpQbpbQlM9IvmQ6m96GZAyN7dyZ692MSQ==" saltValue="eZhrr2SSJ+EBbDuS7uy6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3" t="s">
        <v>591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4"/>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4"/>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4"/>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4"/>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584</v>
      </c>
    </row>
    <row r="50" spans="1:109" x14ac:dyDescent="0.15">
      <c r="B50" s="394"/>
      <c r="G50" s="1332"/>
      <c r="H50" s="1332"/>
      <c r="I50" s="1332"/>
      <c r="J50" s="1332"/>
      <c r="K50" s="404"/>
      <c r="L50" s="404"/>
      <c r="M50" s="405"/>
      <c r="N50" s="405"/>
      <c r="AN50" s="1333"/>
      <c r="AO50" s="1334"/>
      <c r="AP50" s="1334"/>
      <c r="AQ50" s="1334"/>
      <c r="AR50" s="1334"/>
      <c r="AS50" s="1334"/>
      <c r="AT50" s="1334"/>
      <c r="AU50" s="1334"/>
      <c r="AV50" s="1334"/>
      <c r="AW50" s="1334"/>
      <c r="AX50" s="1334"/>
      <c r="AY50" s="1334"/>
      <c r="AZ50" s="1334"/>
      <c r="BA50" s="1334"/>
      <c r="BB50" s="1334"/>
      <c r="BC50" s="1334"/>
      <c r="BD50" s="1334"/>
      <c r="BE50" s="1334"/>
      <c r="BF50" s="1334"/>
      <c r="BG50" s="1334"/>
      <c r="BH50" s="1334"/>
      <c r="BI50" s="1334"/>
      <c r="BJ50" s="1334"/>
      <c r="BK50" s="1334"/>
      <c r="BL50" s="1334"/>
      <c r="BM50" s="1334"/>
      <c r="BN50" s="1334"/>
      <c r="BO50" s="1335"/>
      <c r="BP50" s="1336" t="s">
        <v>543</v>
      </c>
      <c r="BQ50" s="1336"/>
      <c r="BR50" s="1336"/>
      <c r="BS50" s="1336"/>
      <c r="BT50" s="1336"/>
      <c r="BU50" s="1336"/>
      <c r="BV50" s="1336"/>
      <c r="BW50" s="1336"/>
      <c r="BX50" s="1336" t="s">
        <v>544</v>
      </c>
      <c r="BY50" s="1336"/>
      <c r="BZ50" s="1336"/>
      <c r="CA50" s="1336"/>
      <c r="CB50" s="1336"/>
      <c r="CC50" s="1336"/>
      <c r="CD50" s="1336"/>
      <c r="CE50" s="1336"/>
      <c r="CF50" s="1336" t="s">
        <v>545</v>
      </c>
      <c r="CG50" s="1336"/>
      <c r="CH50" s="1336"/>
      <c r="CI50" s="1336"/>
      <c r="CJ50" s="1336"/>
      <c r="CK50" s="1336"/>
      <c r="CL50" s="1336"/>
      <c r="CM50" s="1336"/>
      <c r="CN50" s="1336" t="s">
        <v>546</v>
      </c>
      <c r="CO50" s="1336"/>
      <c r="CP50" s="1336"/>
      <c r="CQ50" s="1336"/>
      <c r="CR50" s="1336"/>
      <c r="CS50" s="1336"/>
      <c r="CT50" s="1336"/>
      <c r="CU50" s="1336"/>
      <c r="CV50" s="1336" t="s">
        <v>547</v>
      </c>
      <c r="CW50" s="1336"/>
      <c r="CX50" s="1336"/>
      <c r="CY50" s="1336"/>
      <c r="CZ50" s="1336"/>
      <c r="DA50" s="1336"/>
      <c r="DB50" s="1336"/>
      <c r="DC50" s="1336"/>
    </row>
    <row r="51" spans="1:109" ht="13.5" customHeight="1" x14ac:dyDescent="0.15">
      <c r="B51" s="394"/>
      <c r="G51" s="1343"/>
      <c r="H51" s="1343"/>
      <c r="I51" s="1341"/>
      <c r="J51" s="1341"/>
      <c r="K51" s="1338"/>
      <c r="L51" s="1338"/>
      <c r="M51" s="1338"/>
      <c r="N51" s="1338"/>
      <c r="AM51" s="403"/>
      <c r="AN51" s="1339" t="s">
        <v>585</v>
      </c>
      <c r="AO51" s="1339"/>
      <c r="AP51" s="1339"/>
      <c r="AQ51" s="1339"/>
      <c r="AR51" s="1339"/>
      <c r="AS51" s="1339"/>
      <c r="AT51" s="1339"/>
      <c r="AU51" s="1339"/>
      <c r="AV51" s="1339"/>
      <c r="AW51" s="1339"/>
      <c r="AX51" s="1339"/>
      <c r="AY51" s="1339"/>
      <c r="AZ51" s="1339"/>
      <c r="BA51" s="1339"/>
      <c r="BB51" s="1339" t="s">
        <v>586</v>
      </c>
      <c r="BC51" s="1339"/>
      <c r="BD51" s="1339"/>
      <c r="BE51" s="1339"/>
      <c r="BF51" s="1339"/>
      <c r="BG51" s="1339"/>
      <c r="BH51" s="1339"/>
      <c r="BI51" s="1339"/>
      <c r="BJ51" s="1339"/>
      <c r="BK51" s="1339"/>
      <c r="BL51" s="1339"/>
      <c r="BM51" s="1339"/>
      <c r="BN51" s="1339"/>
      <c r="BO51" s="1339"/>
      <c r="BP51" s="1340"/>
      <c r="BQ51" s="1337"/>
      <c r="BR51" s="1337"/>
      <c r="BS51" s="1337"/>
      <c r="BT51" s="1337"/>
      <c r="BU51" s="1337"/>
      <c r="BV51" s="1337"/>
      <c r="BW51" s="1337"/>
      <c r="BX51" s="1340"/>
      <c r="BY51" s="1337"/>
      <c r="BZ51" s="1337"/>
      <c r="CA51" s="1337"/>
      <c r="CB51" s="1337"/>
      <c r="CC51" s="1337"/>
      <c r="CD51" s="1337"/>
      <c r="CE51" s="1337"/>
      <c r="CF51" s="1337">
        <v>91.2</v>
      </c>
      <c r="CG51" s="1337"/>
      <c r="CH51" s="1337"/>
      <c r="CI51" s="1337"/>
      <c r="CJ51" s="1337"/>
      <c r="CK51" s="1337"/>
      <c r="CL51" s="1337"/>
      <c r="CM51" s="1337"/>
      <c r="CN51" s="1337">
        <v>81</v>
      </c>
      <c r="CO51" s="1337"/>
      <c r="CP51" s="1337"/>
      <c r="CQ51" s="1337"/>
      <c r="CR51" s="1337"/>
      <c r="CS51" s="1337"/>
      <c r="CT51" s="1337"/>
      <c r="CU51" s="1337"/>
      <c r="CV51" s="1337">
        <v>72.3</v>
      </c>
      <c r="CW51" s="1337"/>
      <c r="CX51" s="1337"/>
      <c r="CY51" s="1337"/>
      <c r="CZ51" s="1337"/>
      <c r="DA51" s="1337"/>
      <c r="DB51" s="1337"/>
      <c r="DC51" s="1337"/>
    </row>
    <row r="52" spans="1:109" x14ac:dyDescent="0.15">
      <c r="B52" s="394"/>
      <c r="G52" s="1343"/>
      <c r="H52" s="1343"/>
      <c r="I52" s="1341"/>
      <c r="J52" s="1341"/>
      <c r="K52" s="1338"/>
      <c r="L52" s="1338"/>
      <c r="M52" s="1338"/>
      <c r="N52" s="1338"/>
      <c r="AM52" s="403"/>
      <c r="AN52" s="1339"/>
      <c r="AO52" s="1339"/>
      <c r="AP52" s="1339"/>
      <c r="AQ52" s="1339"/>
      <c r="AR52" s="1339"/>
      <c r="AS52" s="1339"/>
      <c r="AT52" s="1339"/>
      <c r="AU52" s="1339"/>
      <c r="AV52" s="1339"/>
      <c r="AW52" s="1339"/>
      <c r="AX52" s="1339"/>
      <c r="AY52" s="1339"/>
      <c r="AZ52" s="1339"/>
      <c r="BA52" s="1339"/>
      <c r="BB52" s="1339"/>
      <c r="BC52" s="1339"/>
      <c r="BD52" s="1339"/>
      <c r="BE52" s="1339"/>
      <c r="BF52" s="1339"/>
      <c r="BG52" s="1339"/>
      <c r="BH52" s="1339"/>
      <c r="BI52" s="1339"/>
      <c r="BJ52" s="1339"/>
      <c r="BK52" s="1339"/>
      <c r="BL52" s="1339"/>
      <c r="BM52" s="1339"/>
      <c r="BN52" s="1339"/>
      <c r="BO52" s="1339"/>
      <c r="BP52" s="1337"/>
      <c r="BQ52" s="1337"/>
      <c r="BR52" s="1337"/>
      <c r="BS52" s="1337"/>
      <c r="BT52" s="1337"/>
      <c r="BU52" s="1337"/>
      <c r="BV52" s="1337"/>
      <c r="BW52" s="1337"/>
      <c r="BX52" s="1337"/>
      <c r="BY52" s="1337"/>
      <c r="BZ52" s="1337"/>
      <c r="CA52" s="1337"/>
      <c r="CB52" s="1337"/>
      <c r="CC52" s="1337"/>
      <c r="CD52" s="1337"/>
      <c r="CE52" s="1337"/>
      <c r="CF52" s="1337"/>
      <c r="CG52" s="1337"/>
      <c r="CH52" s="1337"/>
      <c r="CI52" s="1337"/>
      <c r="CJ52" s="1337"/>
      <c r="CK52" s="1337"/>
      <c r="CL52" s="1337"/>
      <c r="CM52" s="1337"/>
      <c r="CN52" s="1337"/>
      <c r="CO52" s="1337"/>
      <c r="CP52" s="1337"/>
      <c r="CQ52" s="1337"/>
      <c r="CR52" s="1337"/>
      <c r="CS52" s="1337"/>
      <c r="CT52" s="1337"/>
      <c r="CU52" s="1337"/>
      <c r="CV52" s="1337"/>
      <c r="CW52" s="1337"/>
      <c r="CX52" s="1337"/>
      <c r="CY52" s="1337"/>
      <c r="CZ52" s="1337"/>
      <c r="DA52" s="1337"/>
      <c r="DB52" s="1337"/>
      <c r="DC52" s="1337"/>
    </row>
    <row r="53" spans="1:109" x14ac:dyDescent="0.15">
      <c r="A53" s="402"/>
      <c r="B53" s="394"/>
      <c r="G53" s="1343"/>
      <c r="H53" s="1343"/>
      <c r="I53" s="1332"/>
      <c r="J53" s="1332"/>
      <c r="K53" s="1338"/>
      <c r="L53" s="1338"/>
      <c r="M53" s="1338"/>
      <c r="N53" s="1338"/>
      <c r="AM53" s="403"/>
      <c r="AN53" s="1339"/>
      <c r="AO53" s="1339"/>
      <c r="AP53" s="1339"/>
      <c r="AQ53" s="1339"/>
      <c r="AR53" s="1339"/>
      <c r="AS53" s="1339"/>
      <c r="AT53" s="1339"/>
      <c r="AU53" s="1339"/>
      <c r="AV53" s="1339"/>
      <c r="AW53" s="1339"/>
      <c r="AX53" s="1339"/>
      <c r="AY53" s="1339"/>
      <c r="AZ53" s="1339"/>
      <c r="BA53" s="1339"/>
      <c r="BB53" s="1339" t="s">
        <v>587</v>
      </c>
      <c r="BC53" s="1339"/>
      <c r="BD53" s="1339"/>
      <c r="BE53" s="1339"/>
      <c r="BF53" s="1339"/>
      <c r="BG53" s="1339"/>
      <c r="BH53" s="1339"/>
      <c r="BI53" s="1339"/>
      <c r="BJ53" s="1339"/>
      <c r="BK53" s="1339"/>
      <c r="BL53" s="1339"/>
      <c r="BM53" s="1339"/>
      <c r="BN53" s="1339"/>
      <c r="BO53" s="1339"/>
      <c r="BP53" s="1340"/>
      <c r="BQ53" s="1337"/>
      <c r="BR53" s="1337"/>
      <c r="BS53" s="1337"/>
      <c r="BT53" s="1337"/>
      <c r="BU53" s="1337"/>
      <c r="BV53" s="1337"/>
      <c r="BW53" s="1337"/>
      <c r="BX53" s="1340"/>
      <c r="BY53" s="1337"/>
      <c r="BZ53" s="1337"/>
      <c r="CA53" s="1337"/>
      <c r="CB53" s="1337"/>
      <c r="CC53" s="1337"/>
      <c r="CD53" s="1337"/>
      <c r="CE53" s="1337"/>
      <c r="CF53" s="1337">
        <v>53.8</v>
      </c>
      <c r="CG53" s="1337"/>
      <c r="CH53" s="1337"/>
      <c r="CI53" s="1337"/>
      <c r="CJ53" s="1337"/>
      <c r="CK53" s="1337"/>
      <c r="CL53" s="1337"/>
      <c r="CM53" s="1337"/>
      <c r="CN53" s="1337">
        <v>54.6</v>
      </c>
      <c r="CO53" s="1337"/>
      <c r="CP53" s="1337"/>
      <c r="CQ53" s="1337"/>
      <c r="CR53" s="1337"/>
      <c r="CS53" s="1337"/>
      <c r="CT53" s="1337"/>
      <c r="CU53" s="1337"/>
      <c r="CV53" s="1337">
        <v>56.4</v>
      </c>
      <c r="CW53" s="1337"/>
      <c r="CX53" s="1337"/>
      <c r="CY53" s="1337"/>
      <c r="CZ53" s="1337"/>
      <c r="DA53" s="1337"/>
      <c r="DB53" s="1337"/>
      <c r="DC53" s="1337"/>
    </row>
    <row r="54" spans="1:109" x14ac:dyDescent="0.15">
      <c r="A54" s="402"/>
      <c r="B54" s="394"/>
      <c r="G54" s="1343"/>
      <c r="H54" s="1343"/>
      <c r="I54" s="1332"/>
      <c r="J54" s="1332"/>
      <c r="K54" s="1338"/>
      <c r="L54" s="1338"/>
      <c r="M54" s="1338"/>
      <c r="N54" s="1338"/>
      <c r="AM54" s="403"/>
      <c r="AN54" s="1339"/>
      <c r="AO54" s="1339"/>
      <c r="AP54" s="1339"/>
      <c r="AQ54" s="1339"/>
      <c r="AR54" s="1339"/>
      <c r="AS54" s="1339"/>
      <c r="AT54" s="1339"/>
      <c r="AU54" s="1339"/>
      <c r="AV54" s="1339"/>
      <c r="AW54" s="1339"/>
      <c r="AX54" s="1339"/>
      <c r="AY54" s="1339"/>
      <c r="AZ54" s="1339"/>
      <c r="BA54" s="1339"/>
      <c r="BB54" s="1339"/>
      <c r="BC54" s="1339"/>
      <c r="BD54" s="1339"/>
      <c r="BE54" s="1339"/>
      <c r="BF54" s="1339"/>
      <c r="BG54" s="1339"/>
      <c r="BH54" s="1339"/>
      <c r="BI54" s="1339"/>
      <c r="BJ54" s="1339"/>
      <c r="BK54" s="1339"/>
      <c r="BL54" s="1339"/>
      <c r="BM54" s="1339"/>
      <c r="BN54" s="1339"/>
      <c r="BO54" s="1339"/>
      <c r="BP54" s="1337"/>
      <c r="BQ54" s="1337"/>
      <c r="BR54" s="1337"/>
      <c r="BS54" s="1337"/>
      <c r="BT54" s="1337"/>
      <c r="BU54" s="1337"/>
      <c r="BV54" s="1337"/>
      <c r="BW54" s="1337"/>
      <c r="BX54" s="1337"/>
      <c r="BY54" s="1337"/>
      <c r="BZ54" s="1337"/>
      <c r="CA54" s="1337"/>
      <c r="CB54" s="1337"/>
      <c r="CC54" s="1337"/>
      <c r="CD54" s="1337"/>
      <c r="CE54" s="1337"/>
      <c r="CF54" s="1337"/>
      <c r="CG54" s="1337"/>
      <c r="CH54" s="1337"/>
      <c r="CI54" s="1337"/>
      <c r="CJ54" s="1337"/>
      <c r="CK54" s="1337"/>
      <c r="CL54" s="1337"/>
      <c r="CM54" s="1337"/>
      <c r="CN54" s="1337"/>
      <c r="CO54" s="1337"/>
      <c r="CP54" s="1337"/>
      <c r="CQ54" s="1337"/>
      <c r="CR54" s="1337"/>
      <c r="CS54" s="1337"/>
      <c r="CT54" s="1337"/>
      <c r="CU54" s="1337"/>
      <c r="CV54" s="1337"/>
      <c r="CW54" s="1337"/>
      <c r="CX54" s="1337"/>
      <c r="CY54" s="1337"/>
      <c r="CZ54" s="1337"/>
      <c r="DA54" s="1337"/>
      <c r="DB54" s="1337"/>
      <c r="DC54" s="1337"/>
    </row>
    <row r="55" spans="1:109" x14ac:dyDescent="0.15">
      <c r="A55" s="402"/>
      <c r="B55" s="394"/>
      <c r="G55" s="1332"/>
      <c r="H55" s="1332"/>
      <c r="I55" s="1332"/>
      <c r="J55" s="1332"/>
      <c r="K55" s="1338"/>
      <c r="L55" s="1338"/>
      <c r="M55" s="1338"/>
      <c r="N55" s="1338"/>
      <c r="AN55" s="1336" t="s">
        <v>588</v>
      </c>
      <c r="AO55" s="1336"/>
      <c r="AP55" s="1336"/>
      <c r="AQ55" s="1336"/>
      <c r="AR55" s="1336"/>
      <c r="AS55" s="1336"/>
      <c r="AT55" s="1336"/>
      <c r="AU55" s="1336"/>
      <c r="AV55" s="1336"/>
      <c r="AW55" s="1336"/>
      <c r="AX55" s="1336"/>
      <c r="AY55" s="1336"/>
      <c r="AZ55" s="1336"/>
      <c r="BA55" s="1336"/>
      <c r="BB55" s="1339" t="s">
        <v>586</v>
      </c>
      <c r="BC55" s="1339"/>
      <c r="BD55" s="1339"/>
      <c r="BE55" s="1339"/>
      <c r="BF55" s="1339"/>
      <c r="BG55" s="1339"/>
      <c r="BH55" s="1339"/>
      <c r="BI55" s="1339"/>
      <c r="BJ55" s="1339"/>
      <c r="BK55" s="1339"/>
      <c r="BL55" s="1339"/>
      <c r="BM55" s="1339"/>
      <c r="BN55" s="1339"/>
      <c r="BO55" s="1339"/>
      <c r="BP55" s="1340"/>
      <c r="BQ55" s="1337"/>
      <c r="BR55" s="1337"/>
      <c r="BS55" s="1337"/>
      <c r="BT55" s="1337"/>
      <c r="BU55" s="1337"/>
      <c r="BV55" s="1337"/>
      <c r="BW55" s="1337"/>
      <c r="BX55" s="1340"/>
      <c r="BY55" s="1337"/>
      <c r="BZ55" s="1337"/>
      <c r="CA55" s="1337"/>
      <c r="CB55" s="1337"/>
      <c r="CC55" s="1337"/>
      <c r="CD55" s="1337"/>
      <c r="CE55" s="1337"/>
      <c r="CF55" s="1337">
        <v>0</v>
      </c>
      <c r="CG55" s="1337"/>
      <c r="CH55" s="1337"/>
      <c r="CI55" s="1337"/>
      <c r="CJ55" s="1337"/>
      <c r="CK55" s="1337"/>
      <c r="CL55" s="1337"/>
      <c r="CM55" s="1337"/>
      <c r="CN55" s="1337">
        <v>0</v>
      </c>
      <c r="CO55" s="1337"/>
      <c r="CP55" s="1337"/>
      <c r="CQ55" s="1337"/>
      <c r="CR55" s="1337"/>
      <c r="CS55" s="1337"/>
      <c r="CT55" s="1337"/>
      <c r="CU55" s="1337"/>
      <c r="CV55" s="1337">
        <v>0</v>
      </c>
      <c r="CW55" s="1337"/>
      <c r="CX55" s="1337"/>
      <c r="CY55" s="1337"/>
      <c r="CZ55" s="1337"/>
      <c r="DA55" s="1337"/>
      <c r="DB55" s="1337"/>
      <c r="DC55" s="1337"/>
    </row>
    <row r="56" spans="1:109" x14ac:dyDescent="0.15">
      <c r="A56" s="402"/>
      <c r="B56" s="394"/>
      <c r="G56" s="1332"/>
      <c r="H56" s="1332"/>
      <c r="I56" s="1332"/>
      <c r="J56" s="1332"/>
      <c r="K56" s="1338"/>
      <c r="L56" s="1338"/>
      <c r="M56" s="1338"/>
      <c r="N56" s="1338"/>
      <c r="AN56" s="1336"/>
      <c r="AO56" s="1336"/>
      <c r="AP56" s="1336"/>
      <c r="AQ56" s="1336"/>
      <c r="AR56" s="1336"/>
      <c r="AS56" s="1336"/>
      <c r="AT56" s="1336"/>
      <c r="AU56" s="1336"/>
      <c r="AV56" s="1336"/>
      <c r="AW56" s="1336"/>
      <c r="AX56" s="1336"/>
      <c r="AY56" s="1336"/>
      <c r="AZ56" s="1336"/>
      <c r="BA56" s="1336"/>
      <c r="BB56" s="1339"/>
      <c r="BC56" s="1339"/>
      <c r="BD56" s="1339"/>
      <c r="BE56" s="1339"/>
      <c r="BF56" s="1339"/>
      <c r="BG56" s="1339"/>
      <c r="BH56" s="1339"/>
      <c r="BI56" s="1339"/>
      <c r="BJ56" s="1339"/>
      <c r="BK56" s="1339"/>
      <c r="BL56" s="1339"/>
      <c r="BM56" s="1339"/>
      <c r="BN56" s="1339"/>
      <c r="BO56" s="1339"/>
      <c r="BP56" s="1337"/>
      <c r="BQ56" s="1337"/>
      <c r="BR56" s="1337"/>
      <c r="BS56" s="1337"/>
      <c r="BT56" s="1337"/>
      <c r="BU56" s="1337"/>
      <c r="BV56" s="1337"/>
      <c r="BW56" s="1337"/>
      <c r="BX56" s="1337"/>
      <c r="BY56" s="1337"/>
      <c r="BZ56" s="1337"/>
      <c r="CA56" s="1337"/>
      <c r="CB56" s="1337"/>
      <c r="CC56" s="1337"/>
      <c r="CD56" s="1337"/>
      <c r="CE56" s="1337"/>
      <c r="CF56" s="1337"/>
      <c r="CG56" s="1337"/>
      <c r="CH56" s="1337"/>
      <c r="CI56" s="1337"/>
      <c r="CJ56" s="1337"/>
      <c r="CK56" s="1337"/>
      <c r="CL56" s="1337"/>
      <c r="CM56" s="1337"/>
      <c r="CN56" s="1337"/>
      <c r="CO56" s="1337"/>
      <c r="CP56" s="1337"/>
      <c r="CQ56" s="1337"/>
      <c r="CR56" s="1337"/>
      <c r="CS56" s="1337"/>
      <c r="CT56" s="1337"/>
      <c r="CU56" s="1337"/>
      <c r="CV56" s="1337"/>
      <c r="CW56" s="1337"/>
      <c r="CX56" s="1337"/>
      <c r="CY56" s="1337"/>
      <c r="CZ56" s="1337"/>
      <c r="DA56" s="1337"/>
      <c r="DB56" s="1337"/>
      <c r="DC56" s="1337"/>
    </row>
    <row r="57" spans="1:109" s="402" customFormat="1" x14ac:dyDescent="0.15">
      <c r="B57" s="406"/>
      <c r="G57" s="1332"/>
      <c r="H57" s="1332"/>
      <c r="I57" s="1342"/>
      <c r="J57" s="1342"/>
      <c r="K57" s="1338"/>
      <c r="L57" s="1338"/>
      <c r="M57" s="1338"/>
      <c r="N57" s="1338"/>
      <c r="AM57" s="387"/>
      <c r="AN57" s="1336"/>
      <c r="AO57" s="1336"/>
      <c r="AP57" s="1336"/>
      <c r="AQ57" s="1336"/>
      <c r="AR57" s="1336"/>
      <c r="AS57" s="1336"/>
      <c r="AT57" s="1336"/>
      <c r="AU57" s="1336"/>
      <c r="AV57" s="1336"/>
      <c r="AW57" s="1336"/>
      <c r="AX57" s="1336"/>
      <c r="AY57" s="1336"/>
      <c r="AZ57" s="1336"/>
      <c r="BA57" s="1336"/>
      <c r="BB57" s="1339" t="s">
        <v>587</v>
      </c>
      <c r="BC57" s="1339"/>
      <c r="BD57" s="1339"/>
      <c r="BE57" s="1339"/>
      <c r="BF57" s="1339"/>
      <c r="BG57" s="1339"/>
      <c r="BH57" s="1339"/>
      <c r="BI57" s="1339"/>
      <c r="BJ57" s="1339"/>
      <c r="BK57" s="1339"/>
      <c r="BL57" s="1339"/>
      <c r="BM57" s="1339"/>
      <c r="BN57" s="1339"/>
      <c r="BO57" s="1339"/>
      <c r="BP57" s="1340"/>
      <c r="BQ57" s="1337"/>
      <c r="BR57" s="1337"/>
      <c r="BS57" s="1337"/>
      <c r="BT57" s="1337"/>
      <c r="BU57" s="1337"/>
      <c r="BV57" s="1337"/>
      <c r="BW57" s="1337"/>
      <c r="BX57" s="1340"/>
      <c r="BY57" s="1337"/>
      <c r="BZ57" s="1337"/>
      <c r="CA57" s="1337"/>
      <c r="CB57" s="1337"/>
      <c r="CC57" s="1337"/>
      <c r="CD57" s="1337"/>
      <c r="CE57" s="1337"/>
      <c r="CF57" s="1337">
        <v>56.3</v>
      </c>
      <c r="CG57" s="1337"/>
      <c r="CH57" s="1337"/>
      <c r="CI57" s="1337"/>
      <c r="CJ57" s="1337"/>
      <c r="CK57" s="1337"/>
      <c r="CL57" s="1337"/>
      <c r="CM57" s="1337"/>
      <c r="CN57" s="1337">
        <v>58.3</v>
      </c>
      <c r="CO57" s="1337"/>
      <c r="CP57" s="1337"/>
      <c r="CQ57" s="1337"/>
      <c r="CR57" s="1337"/>
      <c r="CS57" s="1337"/>
      <c r="CT57" s="1337"/>
      <c r="CU57" s="1337"/>
      <c r="CV57" s="1337">
        <v>59</v>
      </c>
      <c r="CW57" s="1337"/>
      <c r="CX57" s="1337"/>
      <c r="CY57" s="1337"/>
      <c r="CZ57" s="1337"/>
      <c r="DA57" s="1337"/>
      <c r="DB57" s="1337"/>
      <c r="DC57" s="1337"/>
      <c r="DD57" s="407"/>
      <c r="DE57" s="406"/>
    </row>
    <row r="58" spans="1:109" s="402" customFormat="1" x14ac:dyDescent="0.15">
      <c r="A58" s="387"/>
      <c r="B58" s="406"/>
      <c r="G58" s="1332"/>
      <c r="H58" s="1332"/>
      <c r="I58" s="1342"/>
      <c r="J58" s="1342"/>
      <c r="K58" s="1338"/>
      <c r="L58" s="1338"/>
      <c r="M58" s="1338"/>
      <c r="N58" s="1338"/>
      <c r="AM58" s="387"/>
      <c r="AN58" s="1336"/>
      <c r="AO58" s="1336"/>
      <c r="AP58" s="1336"/>
      <c r="AQ58" s="1336"/>
      <c r="AR58" s="1336"/>
      <c r="AS58" s="1336"/>
      <c r="AT58" s="1336"/>
      <c r="AU58" s="1336"/>
      <c r="AV58" s="1336"/>
      <c r="AW58" s="1336"/>
      <c r="AX58" s="1336"/>
      <c r="AY58" s="1336"/>
      <c r="AZ58" s="1336"/>
      <c r="BA58" s="1336"/>
      <c r="BB58" s="1339"/>
      <c r="BC58" s="1339"/>
      <c r="BD58" s="1339"/>
      <c r="BE58" s="1339"/>
      <c r="BF58" s="1339"/>
      <c r="BG58" s="1339"/>
      <c r="BH58" s="1339"/>
      <c r="BI58" s="1339"/>
      <c r="BJ58" s="1339"/>
      <c r="BK58" s="1339"/>
      <c r="BL58" s="1339"/>
      <c r="BM58" s="1339"/>
      <c r="BN58" s="1339"/>
      <c r="BO58" s="1339"/>
      <c r="BP58" s="1337"/>
      <c r="BQ58" s="1337"/>
      <c r="BR58" s="1337"/>
      <c r="BS58" s="1337"/>
      <c r="BT58" s="1337"/>
      <c r="BU58" s="1337"/>
      <c r="BV58" s="1337"/>
      <c r="BW58" s="1337"/>
      <c r="BX58" s="1337"/>
      <c r="BY58" s="1337"/>
      <c r="BZ58" s="1337"/>
      <c r="CA58" s="1337"/>
      <c r="CB58" s="1337"/>
      <c r="CC58" s="1337"/>
      <c r="CD58" s="1337"/>
      <c r="CE58" s="1337"/>
      <c r="CF58" s="1337"/>
      <c r="CG58" s="1337"/>
      <c r="CH58" s="1337"/>
      <c r="CI58" s="1337"/>
      <c r="CJ58" s="1337"/>
      <c r="CK58" s="1337"/>
      <c r="CL58" s="1337"/>
      <c r="CM58" s="1337"/>
      <c r="CN58" s="1337"/>
      <c r="CO58" s="1337"/>
      <c r="CP58" s="1337"/>
      <c r="CQ58" s="1337"/>
      <c r="CR58" s="1337"/>
      <c r="CS58" s="1337"/>
      <c r="CT58" s="1337"/>
      <c r="CU58" s="1337"/>
      <c r="CV58" s="1337"/>
      <c r="CW58" s="1337"/>
      <c r="CX58" s="1337"/>
      <c r="CY58" s="1337"/>
      <c r="CZ58" s="1337"/>
      <c r="DA58" s="1337"/>
      <c r="DB58" s="1337"/>
      <c r="DC58" s="133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589</v>
      </c>
    </row>
    <row r="64" spans="1:109" x14ac:dyDescent="0.15">
      <c r="B64" s="394"/>
      <c r="G64" s="401"/>
      <c r="I64" s="414"/>
      <c r="J64" s="414"/>
      <c r="K64" s="414"/>
      <c r="L64" s="414"/>
      <c r="M64" s="414"/>
      <c r="N64" s="415"/>
      <c r="AM64" s="401"/>
      <c r="AN64" s="401" t="s">
        <v>583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44" t="s">
        <v>592</v>
      </c>
      <c r="AO65" s="1345"/>
      <c r="AP65" s="1345"/>
      <c r="AQ65" s="1345"/>
      <c r="AR65" s="1345"/>
      <c r="AS65" s="1345"/>
      <c r="AT65" s="1345"/>
      <c r="AU65" s="1345"/>
      <c r="AV65" s="1345"/>
      <c r="AW65" s="1345"/>
      <c r="AX65" s="1345"/>
      <c r="AY65" s="1345"/>
      <c r="AZ65" s="1345"/>
      <c r="BA65" s="1345"/>
      <c r="BB65" s="1345"/>
      <c r="BC65" s="1345"/>
      <c r="BD65" s="1345"/>
      <c r="BE65" s="1345"/>
      <c r="BF65" s="1345"/>
      <c r="BG65" s="1345"/>
      <c r="BH65" s="1345"/>
      <c r="BI65" s="1345"/>
      <c r="BJ65" s="1345"/>
      <c r="BK65" s="1345"/>
      <c r="BL65" s="1345"/>
      <c r="BM65" s="1345"/>
      <c r="BN65" s="1345"/>
      <c r="BO65" s="1345"/>
      <c r="BP65" s="1345"/>
      <c r="BQ65" s="1345"/>
      <c r="BR65" s="1345"/>
      <c r="BS65" s="1345"/>
      <c r="BT65" s="1345"/>
      <c r="BU65" s="1345"/>
      <c r="BV65" s="1345"/>
      <c r="BW65" s="1345"/>
      <c r="BX65" s="1345"/>
      <c r="BY65" s="1345"/>
      <c r="BZ65" s="1345"/>
      <c r="CA65" s="1345"/>
      <c r="CB65" s="1345"/>
      <c r="CC65" s="1345"/>
      <c r="CD65" s="1345"/>
      <c r="CE65" s="1345"/>
      <c r="CF65" s="1345"/>
      <c r="CG65" s="1345"/>
      <c r="CH65" s="1345"/>
      <c r="CI65" s="1345"/>
      <c r="CJ65" s="1345"/>
      <c r="CK65" s="1345"/>
      <c r="CL65" s="1345"/>
      <c r="CM65" s="1345"/>
      <c r="CN65" s="1345"/>
      <c r="CO65" s="1345"/>
      <c r="CP65" s="1345"/>
      <c r="CQ65" s="1345"/>
      <c r="CR65" s="1345"/>
      <c r="CS65" s="1345"/>
      <c r="CT65" s="1345"/>
      <c r="CU65" s="1345"/>
      <c r="CV65" s="1345"/>
      <c r="CW65" s="1345"/>
      <c r="CX65" s="1345"/>
      <c r="CY65" s="1345"/>
      <c r="CZ65" s="1345"/>
      <c r="DA65" s="1345"/>
      <c r="DB65" s="1345"/>
      <c r="DC65" s="1346"/>
    </row>
    <row r="66" spans="2:107" x14ac:dyDescent="0.15">
      <c r="B66" s="394"/>
      <c r="AN66" s="1347"/>
      <c r="AO66" s="1348"/>
      <c r="AP66" s="1348"/>
      <c r="AQ66" s="1348"/>
      <c r="AR66" s="1348"/>
      <c r="AS66" s="1348"/>
      <c r="AT66" s="1348"/>
      <c r="AU66" s="1348"/>
      <c r="AV66" s="1348"/>
      <c r="AW66" s="1348"/>
      <c r="AX66" s="1348"/>
      <c r="AY66" s="1348"/>
      <c r="AZ66" s="1348"/>
      <c r="BA66" s="1348"/>
      <c r="BB66" s="1348"/>
      <c r="BC66" s="1348"/>
      <c r="BD66" s="1348"/>
      <c r="BE66" s="1348"/>
      <c r="BF66" s="1348"/>
      <c r="BG66" s="1348"/>
      <c r="BH66" s="1348"/>
      <c r="BI66" s="1348"/>
      <c r="BJ66" s="1348"/>
      <c r="BK66" s="1348"/>
      <c r="BL66" s="1348"/>
      <c r="BM66" s="1348"/>
      <c r="BN66" s="1348"/>
      <c r="BO66" s="1348"/>
      <c r="BP66" s="1348"/>
      <c r="BQ66" s="1348"/>
      <c r="BR66" s="1348"/>
      <c r="BS66" s="1348"/>
      <c r="BT66" s="1348"/>
      <c r="BU66" s="1348"/>
      <c r="BV66" s="1348"/>
      <c r="BW66" s="1348"/>
      <c r="BX66" s="1348"/>
      <c r="BY66" s="1348"/>
      <c r="BZ66" s="1348"/>
      <c r="CA66" s="1348"/>
      <c r="CB66" s="1348"/>
      <c r="CC66" s="1348"/>
      <c r="CD66" s="1348"/>
      <c r="CE66" s="1348"/>
      <c r="CF66" s="1348"/>
      <c r="CG66" s="1348"/>
      <c r="CH66" s="1348"/>
      <c r="CI66" s="1348"/>
      <c r="CJ66" s="1348"/>
      <c r="CK66" s="1348"/>
      <c r="CL66" s="1348"/>
      <c r="CM66" s="1348"/>
      <c r="CN66" s="1348"/>
      <c r="CO66" s="1348"/>
      <c r="CP66" s="1348"/>
      <c r="CQ66" s="1348"/>
      <c r="CR66" s="1348"/>
      <c r="CS66" s="1348"/>
      <c r="CT66" s="1348"/>
      <c r="CU66" s="1348"/>
      <c r="CV66" s="1348"/>
      <c r="CW66" s="1348"/>
      <c r="CX66" s="1348"/>
      <c r="CY66" s="1348"/>
      <c r="CZ66" s="1348"/>
      <c r="DA66" s="1348"/>
      <c r="DB66" s="1348"/>
      <c r="DC66" s="1349"/>
    </row>
    <row r="67" spans="2:107" x14ac:dyDescent="0.15">
      <c r="B67" s="394"/>
      <c r="AN67" s="1347"/>
      <c r="AO67" s="1348"/>
      <c r="AP67" s="1348"/>
      <c r="AQ67" s="1348"/>
      <c r="AR67" s="1348"/>
      <c r="AS67" s="1348"/>
      <c r="AT67" s="1348"/>
      <c r="AU67" s="1348"/>
      <c r="AV67" s="1348"/>
      <c r="AW67" s="1348"/>
      <c r="AX67" s="1348"/>
      <c r="AY67" s="1348"/>
      <c r="AZ67" s="1348"/>
      <c r="BA67" s="1348"/>
      <c r="BB67" s="1348"/>
      <c r="BC67" s="1348"/>
      <c r="BD67" s="1348"/>
      <c r="BE67" s="1348"/>
      <c r="BF67" s="1348"/>
      <c r="BG67" s="1348"/>
      <c r="BH67" s="1348"/>
      <c r="BI67" s="1348"/>
      <c r="BJ67" s="1348"/>
      <c r="BK67" s="1348"/>
      <c r="BL67" s="1348"/>
      <c r="BM67" s="1348"/>
      <c r="BN67" s="1348"/>
      <c r="BO67" s="1348"/>
      <c r="BP67" s="1348"/>
      <c r="BQ67" s="1348"/>
      <c r="BR67" s="1348"/>
      <c r="BS67" s="1348"/>
      <c r="BT67" s="1348"/>
      <c r="BU67" s="1348"/>
      <c r="BV67" s="1348"/>
      <c r="BW67" s="1348"/>
      <c r="BX67" s="1348"/>
      <c r="BY67" s="1348"/>
      <c r="BZ67" s="1348"/>
      <c r="CA67" s="1348"/>
      <c r="CB67" s="1348"/>
      <c r="CC67" s="1348"/>
      <c r="CD67" s="1348"/>
      <c r="CE67" s="1348"/>
      <c r="CF67" s="1348"/>
      <c r="CG67" s="1348"/>
      <c r="CH67" s="1348"/>
      <c r="CI67" s="1348"/>
      <c r="CJ67" s="1348"/>
      <c r="CK67" s="1348"/>
      <c r="CL67" s="1348"/>
      <c r="CM67" s="1348"/>
      <c r="CN67" s="1348"/>
      <c r="CO67" s="1348"/>
      <c r="CP67" s="1348"/>
      <c r="CQ67" s="1348"/>
      <c r="CR67" s="1348"/>
      <c r="CS67" s="1348"/>
      <c r="CT67" s="1348"/>
      <c r="CU67" s="1348"/>
      <c r="CV67" s="1348"/>
      <c r="CW67" s="1348"/>
      <c r="CX67" s="1348"/>
      <c r="CY67" s="1348"/>
      <c r="CZ67" s="1348"/>
      <c r="DA67" s="1348"/>
      <c r="DB67" s="1348"/>
      <c r="DC67" s="1349"/>
    </row>
    <row r="68" spans="2:107" x14ac:dyDescent="0.15">
      <c r="B68" s="394"/>
      <c r="AN68" s="1347"/>
      <c r="AO68" s="1348"/>
      <c r="AP68" s="1348"/>
      <c r="AQ68" s="1348"/>
      <c r="AR68" s="1348"/>
      <c r="AS68" s="1348"/>
      <c r="AT68" s="1348"/>
      <c r="AU68" s="1348"/>
      <c r="AV68" s="1348"/>
      <c r="AW68" s="1348"/>
      <c r="AX68" s="1348"/>
      <c r="AY68" s="1348"/>
      <c r="AZ68" s="1348"/>
      <c r="BA68" s="1348"/>
      <c r="BB68" s="1348"/>
      <c r="BC68" s="1348"/>
      <c r="BD68" s="1348"/>
      <c r="BE68" s="1348"/>
      <c r="BF68" s="1348"/>
      <c r="BG68" s="1348"/>
      <c r="BH68" s="1348"/>
      <c r="BI68" s="1348"/>
      <c r="BJ68" s="1348"/>
      <c r="BK68" s="1348"/>
      <c r="BL68" s="1348"/>
      <c r="BM68" s="1348"/>
      <c r="BN68" s="1348"/>
      <c r="BO68" s="1348"/>
      <c r="BP68" s="1348"/>
      <c r="BQ68" s="1348"/>
      <c r="BR68" s="1348"/>
      <c r="BS68" s="1348"/>
      <c r="BT68" s="1348"/>
      <c r="BU68" s="1348"/>
      <c r="BV68" s="1348"/>
      <c r="BW68" s="1348"/>
      <c r="BX68" s="1348"/>
      <c r="BY68" s="1348"/>
      <c r="BZ68" s="1348"/>
      <c r="CA68" s="1348"/>
      <c r="CB68" s="1348"/>
      <c r="CC68" s="1348"/>
      <c r="CD68" s="1348"/>
      <c r="CE68" s="1348"/>
      <c r="CF68" s="1348"/>
      <c r="CG68" s="1348"/>
      <c r="CH68" s="1348"/>
      <c r="CI68" s="1348"/>
      <c r="CJ68" s="1348"/>
      <c r="CK68" s="1348"/>
      <c r="CL68" s="1348"/>
      <c r="CM68" s="1348"/>
      <c r="CN68" s="1348"/>
      <c r="CO68" s="1348"/>
      <c r="CP68" s="1348"/>
      <c r="CQ68" s="1348"/>
      <c r="CR68" s="1348"/>
      <c r="CS68" s="1348"/>
      <c r="CT68" s="1348"/>
      <c r="CU68" s="1348"/>
      <c r="CV68" s="1348"/>
      <c r="CW68" s="1348"/>
      <c r="CX68" s="1348"/>
      <c r="CY68" s="1348"/>
      <c r="CZ68" s="1348"/>
      <c r="DA68" s="1348"/>
      <c r="DB68" s="1348"/>
      <c r="DC68" s="1349"/>
    </row>
    <row r="69" spans="2:107" x14ac:dyDescent="0.15">
      <c r="B69" s="394"/>
      <c r="AN69" s="1350"/>
      <c r="AO69" s="1351"/>
      <c r="AP69" s="1351"/>
      <c r="AQ69" s="1351"/>
      <c r="AR69" s="1351"/>
      <c r="AS69" s="1351"/>
      <c r="AT69" s="1351"/>
      <c r="AU69" s="1351"/>
      <c r="AV69" s="1351"/>
      <c r="AW69" s="1351"/>
      <c r="AX69" s="1351"/>
      <c r="AY69" s="1351"/>
      <c r="AZ69" s="1351"/>
      <c r="BA69" s="1351"/>
      <c r="BB69" s="1351"/>
      <c r="BC69" s="1351"/>
      <c r="BD69" s="1351"/>
      <c r="BE69" s="1351"/>
      <c r="BF69" s="1351"/>
      <c r="BG69" s="1351"/>
      <c r="BH69" s="1351"/>
      <c r="BI69" s="1351"/>
      <c r="BJ69" s="1351"/>
      <c r="BK69" s="1351"/>
      <c r="BL69" s="1351"/>
      <c r="BM69" s="1351"/>
      <c r="BN69" s="1351"/>
      <c r="BO69" s="1351"/>
      <c r="BP69" s="1351"/>
      <c r="BQ69" s="1351"/>
      <c r="BR69" s="1351"/>
      <c r="BS69" s="1351"/>
      <c r="BT69" s="1351"/>
      <c r="BU69" s="1351"/>
      <c r="BV69" s="1351"/>
      <c r="BW69" s="1351"/>
      <c r="BX69" s="1351"/>
      <c r="BY69" s="1351"/>
      <c r="BZ69" s="1351"/>
      <c r="CA69" s="1351"/>
      <c r="CB69" s="1351"/>
      <c r="CC69" s="1351"/>
      <c r="CD69" s="1351"/>
      <c r="CE69" s="1351"/>
      <c r="CF69" s="1351"/>
      <c r="CG69" s="1351"/>
      <c r="CH69" s="1351"/>
      <c r="CI69" s="1351"/>
      <c r="CJ69" s="1351"/>
      <c r="CK69" s="1351"/>
      <c r="CL69" s="1351"/>
      <c r="CM69" s="1351"/>
      <c r="CN69" s="1351"/>
      <c r="CO69" s="1351"/>
      <c r="CP69" s="1351"/>
      <c r="CQ69" s="1351"/>
      <c r="CR69" s="1351"/>
      <c r="CS69" s="1351"/>
      <c r="CT69" s="1351"/>
      <c r="CU69" s="1351"/>
      <c r="CV69" s="1351"/>
      <c r="CW69" s="1351"/>
      <c r="CX69" s="1351"/>
      <c r="CY69" s="1351"/>
      <c r="CZ69" s="1351"/>
      <c r="DA69" s="1351"/>
      <c r="DB69" s="1351"/>
      <c r="DC69" s="135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584</v>
      </c>
    </row>
    <row r="72" spans="2:107" x14ac:dyDescent="0.15">
      <c r="B72" s="394"/>
      <c r="G72" s="1332"/>
      <c r="H72" s="1332"/>
      <c r="I72" s="1332"/>
      <c r="J72" s="1332"/>
      <c r="K72" s="404"/>
      <c r="L72" s="404"/>
      <c r="M72" s="405"/>
      <c r="N72" s="405"/>
      <c r="AN72" s="1333"/>
      <c r="AO72" s="1334"/>
      <c r="AP72" s="1334"/>
      <c r="AQ72" s="1334"/>
      <c r="AR72" s="1334"/>
      <c r="AS72" s="1334"/>
      <c r="AT72" s="1334"/>
      <c r="AU72" s="1334"/>
      <c r="AV72" s="1334"/>
      <c r="AW72" s="1334"/>
      <c r="AX72" s="1334"/>
      <c r="AY72" s="1334"/>
      <c r="AZ72" s="1334"/>
      <c r="BA72" s="1334"/>
      <c r="BB72" s="1334"/>
      <c r="BC72" s="1334"/>
      <c r="BD72" s="1334"/>
      <c r="BE72" s="1334"/>
      <c r="BF72" s="1334"/>
      <c r="BG72" s="1334"/>
      <c r="BH72" s="1334"/>
      <c r="BI72" s="1334"/>
      <c r="BJ72" s="1334"/>
      <c r="BK72" s="1334"/>
      <c r="BL72" s="1334"/>
      <c r="BM72" s="1334"/>
      <c r="BN72" s="1334"/>
      <c r="BO72" s="1335"/>
      <c r="BP72" s="1336" t="s">
        <v>543</v>
      </c>
      <c r="BQ72" s="1336"/>
      <c r="BR72" s="1336"/>
      <c r="BS72" s="1336"/>
      <c r="BT72" s="1336"/>
      <c r="BU72" s="1336"/>
      <c r="BV72" s="1336"/>
      <c r="BW72" s="1336"/>
      <c r="BX72" s="1336" t="s">
        <v>544</v>
      </c>
      <c r="BY72" s="1336"/>
      <c r="BZ72" s="1336"/>
      <c r="CA72" s="1336"/>
      <c r="CB72" s="1336"/>
      <c r="CC72" s="1336"/>
      <c r="CD72" s="1336"/>
      <c r="CE72" s="1336"/>
      <c r="CF72" s="1336" t="s">
        <v>545</v>
      </c>
      <c r="CG72" s="1336"/>
      <c r="CH72" s="1336"/>
      <c r="CI72" s="1336"/>
      <c r="CJ72" s="1336"/>
      <c r="CK72" s="1336"/>
      <c r="CL72" s="1336"/>
      <c r="CM72" s="1336"/>
      <c r="CN72" s="1336" t="s">
        <v>546</v>
      </c>
      <c r="CO72" s="1336"/>
      <c r="CP72" s="1336"/>
      <c r="CQ72" s="1336"/>
      <c r="CR72" s="1336"/>
      <c r="CS72" s="1336"/>
      <c r="CT72" s="1336"/>
      <c r="CU72" s="1336"/>
      <c r="CV72" s="1336" t="s">
        <v>547</v>
      </c>
      <c r="CW72" s="1336"/>
      <c r="CX72" s="1336"/>
      <c r="CY72" s="1336"/>
      <c r="CZ72" s="1336"/>
      <c r="DA72" s="1336"/>
      <c r="DB72" s="1336"/>
      <c r="DC72" s="1336"/>
    </row>
    <row r="73" spans="2:107" x14ac:dyDescent="0.15">
      <c r="B73" s="394"/>
      <c r="G73" s="1343"/>
      <c r="H73" s="1343"/>
      <c r="I73" s="1343"/>
      <c r="J73" s="1343"/>
      <c r="K73" s="1353"/>
      <c r="L73" s="1353"/>
      <c r="M73" s="1353"/>
      <c r="N73" s="1353"/>
      <c r="AM73" s="403"/>
      <c r="AN73" s="1339" t="s">
        <v>585</v>
      </c>
      <c r="AO73" s="1339"/>
      <c r="AP73" s="1339"/>
      <c r="AQ73" s="1339"/>
      <c r="AR73" s="1339"/>
      <c r="AS73" s="1339"/>
      <c r="AT73" s="1339"/>
      <c r="AU73" s="1339"/>
      <c r="AV73" s="1339"/>
      <c r="AW73" s="1339"/>
      <c r="AX73" s="1339"/>
      <c r="AY73" s="1339"/>
      <c r="AZ73" s="1339"/>
      <c r="BA73" s="1339"/>
      <c r="BB73" s="1339" t="s">
        <v>586</v>
      </c>
      <c r="BC73" s="1339"/>
      <c r="BD73" s="1339"/>
      <c r="BE73" s="1339"/>
      <c r="BF73" s="1339"/>
      <c r="BG73" s="1339"/>
      <c r="BH73" s="1339"/>
      <c r="BI73" s="1339"/>
      <c r="BJ73" s="1339"/>
      <c r="BK73" s="1339"/>
      <c r="BL73" s="1339"/>
      <c r="BM73" s="1339"/>
      <c r="BN73" s="1339"/>
      <c r="BO73" s="1339"/>
      <c r="BP73" s="1337">
        <v>113.6</v>
      </c>
      <c r="BQ73" s="1337"/>
      <c r="BR73" s="1337"/>
      <c r="BS73" s="1337"/>
      <c r="BT73" s="1337"/>
      <c r="BU73" s="1337"/>
      <c r="BV73" s="1337"/>
      <c r="BW73" s="1337"/>
      <c r="BX73" s="1337">
        <v>101</v>
      </c>
      <c r="BY73" s="1337"/>
      <c r="BZ73" s="1337"/>
      <c r="CA73" s="1337"/>
      <c r="CB73" s="1337"/>
      <c r="CC73" s="1337"/>
      <c r="CD73" s="1337"/>
      <c r="CE73" s="1337"/>
      <c r="CF73" s="1337">
        <v>91.2</v>
      </c>
      <c r="CG73" s="1337"/>
      <c r="CH73" s="1337"/>
      <c r="CI73" s="1337"/>
      <c r="CJ73" s="1337"/>
      <c r="CK73" s="1337"/>
      <c r="CL73" s="1337"/>
      <c r="CM73" s="1337"/>
      <c r="CN73" s="1337">
        <v>81</v>
      </c>
      <c r="CO73" s="1337"/>
      <c r="CP73" s="1337"/>
      <c r="CQ73" s="1337"/>
      <c r="CR73" s="1337"/>
      <c r="CS73" s="1337"/>
      <c r="CT73" s="1337"/>
      <c r="CU73" s="1337"/>
      <c r="CV73" s="1337">
        <v>72.3</v>
      </c>
      <c r="CW73" s="1337"/>
      <c r="CX73" s="1337"/>
      <c r="CY73" s="1337"/>
      <c r="CZ73" s="1337"/>
      <c r="DA73" s="1337"/>
      <c r="DB73" s="1337"/>
      <c r="DC73" s="1337"/>
    </row>
    <row r="74" spans="2:107" x14ac:dyDescent="0.15">
      <c r="B74" s="394"/>
      <c r="G74" s="1343"/>
      <c r="H74" s="1343"/>
      <c r="I74" s="1343"/>
      <c r="J74" s="1343"/>
      <c r="K74" s="1353"/>
      <c r="L74" s="1353"/>
      <c r="M74" s="1353"/>
      <c r="N74" s="1353"/>
      <c r="AM74" s="403"/>
      <c r="AN74" s="1339"/>
      <c r="AO74" s="1339"/>
      <c r="AP74" s="1339"/>
      <c r="AQ74" s="1339"/>
      <c r="AR74" s="1339"/>
      <c r="AS74" s="1339"/>
      <c r="AT74" s="1339"/>
      <c r="AU74" s="1339"/>
      <c r="AV74" s="1339"/>
      <c r="AW74" s="1339"/>
      <c r="AX74" s="1339"/>
      <c r="AY74" s="1339"/>
      <c r="AZ74" s="1339"/>
      <c r="BA74" s="1339"/>
      <c r="BB74" s="1339"/>
      <c r="BC74" s="1339"/>
      <c r="BD74" s="1339"/>
      <c r="BE74" s="1339"/>
      <c r="BF74" s="1339"/>
      <c r="BG74" s="1339"/>
      <c r="BH74" s="1339"/>
      <c r="BI74" s="1339"/>
      <c r="BJ74" s="1339"/>
      <c r="BK74" s="1339"/>
      <c r="BL74" s="1339"/>
      <c r="BM74" s="1339"/>
      <c r="BN74" s="1339"/>
      <c r="BO74" s="1339"/>
      <c r="BP74" s="1337"/>
      <c r="BQ74" s="1337"/>
      <c r="BR74" s="1337"/>
      <c r="BS74" s="1337"/>
      <c r="BT74" s="1337"/>
      <c r="BU74" s="1337"/>
      <c r="BV74" s="1337"/>
      <c r="BW74" s="1337"/>
      <c r="BX74" s="1337"/>
      <c r="BY74" s="1337"/>
      <c r="BZ74" s="1337"/>
      <c r="CA74" s="1337"/>
      <c r="CB74" s="1337"/>
      <c r="CC74" s="1337"/>
      <c r="CD74" s="1337"/>
      <c r="CE74" s="1337"/>
      <c r="CF74" s="1337"/>
      <c r="CG74" s="1337"/>
      <c r="CH74" s="1337"/>
      <c r="CI74" s="1337"/>
      <c r="CJ74" s="1337"/>
      <c r="CK74" s="1337"/>
      <c r="CL74" s="1337"/>
      <c r="CM74" s="1337"/>
      <c r="CN74" s="1337"/>
      <c r="CO74" s="1337"/>
      <c r="CP74" s="1337"/>
      <c r="CQ74" s="1337"/>
      <c r="CR74" s="1337"/>
      <c r="CS74" s="1337"/>
      <c r="CT74" s="1337"/>
      <c r="CU74" s="1337"/>
      <c r="CV74" s="1337"/>
      <c r="CW74" s="1337"/>
      <c r="CX74" s="1337"/>
      <c r="CY74" s="1337"/>
      <c r="CZ74" s="1337"/>
      <c r="DA74" s="1337"/>
      <c r="DB74" s="1337"/>
      <c r="DC74" s="1337"/>
    </row>
    <row r="75" spans="2:107" x14ac:dyDescent="0.15">
      <c r="B75" s="394"/>
      <c r="G75" s="1343"/>
      <c r="H75" s="1343"/>
      <c r="I75" s="1332"/>
      <c r="J75" s="1332"/>
      <c r="K75" s="1338"/>
      <c r="L75" s="1338"/>
      <c r="M75" s="1338"/>
      <c r="N75" s="1338"/>
      <c r="AM75" s="403"/>
      <c r="AN75" s="1339"/>
      <c r="AO75" s="1339"/>
      <c r="AP75" s="1339"/>
      <c r="AQ75" s="1339"/>
      <c r="AR75" s="1339"/>
      <c r="AS75" s="1339"/>
      <c r="AT75" s="1339"/>
      <c r="AU75" s="1339"/>
      <c r="AV75" s="1339"/>
      <c r="AW75" s="1339"/>
      <c r="AX75" s="1339"/>
      <c r="AY75" s="1339"/>
      <c r="AZ75" s="1339"/>
      <c r="BA75" s="1339"/>
      <c r="BB75" s="1339" t="s">
        <v>590</v>
      </c>
      <c r="BC75" s="1339"/>
      <c r="BD75" s="1339"/>
      <c r="BE75" s="1339"/>
      <c r="BF75" s="1339"/>
      <c r="BG75" s="1339"/>
      <c r="BH75" s="1339"/>
      <c r="BI75" s="1339"/>
      <c r="BJ75" s="1339"/>
      <c r="BK75" s="1339"/>
      <c r="BL75" s="1339"/>
      <c r="BM75" s="1339"/>
      <c r="BN75" s="1339"/>
      <c r="BO75" s="1339"/>
      <c r="BP75" s="1337">
        <v>14.8</v>
      </c>
      <c r="BQ75" s="1337"/>
      <c r="BR75" s="1337"/>
      <c r="BS75" s="1337"/>
      <c r="BT75" s="1337"/>
      <c r="BU75" s="1337"/>
      <c r="BV75" s="1337"/>
      <c r="BW75" s="1337"/>
      <c r="BX75" s="1337">
        <v>14.1</v>
      </c>
      <c r="BY75" s="1337"/>
      <c r="BZ75" s="1337"/>
      <c r="CA75" s="1337"/>
      <c r="CB75" s="1337"/>
      <c r="CC75" s="1337"/>
      <c r="CD75" s="1337"/>
      <c r="CE75" s="1337"/>
      <c r="CF75" s="1337">
        <v>12.3</v>
      </c>
      <c r="CG75" s="1337"/>
      <c r="CH75" s="1337"/>
      <c r="CI75" s="1337"/>
      <c r="CJ75" s="1337"/>
      <c r="CK75" s="1337"/>
      <c r="CL75" s="1337"/>
      <c r="CM75" s="1337"/>
      <c r="CN75" s="1337">
        <v>10.6</v>
      </c>
      <c r="CO75" s="1337"/>
      <c r="CP75" s="1337"/>
      <c r="CQ75" s="1337"/>
      <c r="CR75" s="1337"/>
      <c r="CS75" s="1337"/>
      <c r="CT75" s="1337"/>
      <c r="CU75" s="1337"/>
      <c r="CV75" s="1337">
        <v>10.5</v>
      </c>
      <c r="CW75" s="1337"/>
      <c r="CX75" s="1337"/>
      <c r="CY75" s="1337"/>
      <c r="CZ75" s="1337"/>
      <c r="DA75" s="1337"/>
      <c r="DB75" s="1337"/>
      <c r="DC75" s="1337"/>
    </row>
    <row r="76" spans="2:107" x14ac:dyDescent="0.15">
      <c r="B76" s="394"/>
      <c r="G76" s="1343"/>
      <c r="H76" s="1343"/>
      <c r="I76" s="1332"/>
      <c r="J76" s="1332"/>
      <c r="K76" s="1338"/>
      <c r="L76" s="1338"/>
      <c r="M76" s="1338"/>
      <c r="N76" s="1338"/>
      <c r="AM76" s="403"/>
      <c r="AN76" s="1339"/>
      <c r="AO76" s="1339"/>
      <c r="AP76" s="1339"/>
      <c r="AQ76" s="1339"/>
      <c r="AR76" s="1339"/>
      <c r="AS76" s="1339"/>
      <c r="AT76" s="1339"/>
      <c r="AU76" s="1339"/>
      <c r="AV76" s="1339"/>
      <c r="AW76" s="1339"/>
      <c r="AX76" s="1339"/>
      <c r="AY76" s="1339"/>
      <c r="AZ76" s="1339"/>
      <c r="BA76" s="1339"/>
      <c r="BB76" s="1339"/>
      <c r="BC76" s="1339"/>
      <c r="BD76" s="1339"/>
      <c r="BE76" s="1339"/>
      <c r="BF76" s="1339"/>
      <c r="BG76" s="1339"/>
      <c r="BH76" s="1339"/>
      <c r="BI76" s="1339"/>
      <c r="BJ76" s="1339"/>
      <c r="BK76" s="1339"/>
      <c r="BL76" s="1339"/>
      <c r="BM76" s="1339"/>
      <c r="BN76" s="1339"/>
      <c r="BO76" s="1339"/>
      <c r="BP76" s="1337"/>
      <c r="BQ76" s="1337"/>
      <c r="BR76" s="1337"/>
      <c r="BS76" s="1337"/>
      <c r="BT76" s="1337"/>
      <c r="BU76" s="1337"/>
      <c r="BV76" s="1337"/>
      <c r="BW76" s="1337"/>
      <c r="BX76" s="1337"/>
      <c r="BY76" s="1337"/>
      <c r="BZ76" s="1337"/>
      <c r="CA76" s="1337"/>
      <c r="CB76" s="1337"/>
      <c r="CC76" s="1337"/>
      <c r="CD76" s="1337"/>
      <c r="CE76" s="1337"/>
      <c r="CF76" s="1337"/>
      <c r="CG76" s="1337"/>
      <c r="CH76" s="1337"/>
      <c r="CI76" s="1337"/>
      <c r="CJ76" s="1337"/>
      <c r="CK76" s="1337"/>
      <c r="CL76" s="1337"/>
      <c r="CM76" s="1337"/>
      <c r="CN76" s="1337"/>
      <c r="CO76" s="1337"/>
      <c r="CP76" s="1337"/>
      <c r="CQ76" s="1337"/>
      <c r="CR76" s="1337"/>
      <c r="CS76" s="1337"/>
      <c r="CT76" s="1337"/>
      <c r="CU76" s="1337"/>
      <c r="CV76" s="1337"/>
      <c r="CW76" s="1337"/>
      <c r="CX76" s="1337"/>
      <c r="CY76" s="1337"/>
      <c r="CZ76" s="1337"/>
      <c r="DA76" s="1337"/>
      <c r="DB76" s="1337"/>
      <c r="DC76" s="1337"/>
    </row>
    <row r="77" spans="2:107" x14ac:dyDescent="0.15">
      <c r="B77" s="394"/>
      <c r="G77" s="1332"/>
      <c r="H77" s="1332"/>
      <c r="I77" s="1332"/>
      <c r="J77" s="1332"/>
      <c r="K77" s="1353"/>
      <c r="L77" s="1353"/>
      <c r="M77" s="1353"/>
      <c r="N77" s="1353"/>
      <c r="AN77" s="1336" t="s">
        <v>588</v>
      </c>
      <c r="AO77" s="1336"/>
      <c r="AP77" s="1336"/>
      <c r="AQ77" s="1336"/>
      <c r="AR77" s="1336"/>
      <c r="AS77" s="1336"/>
      <c r="AT77" s="1336"/>
      <c r="AU77" s="1336"/>
      <c r="AV77" s="1336"/>
      <c r="AW77" s="1336"/>
      <c r="AX77" s="1336"/>
      <c r="AY77" s="1336"/>
      <c r="AZ77" s="1336"/>
      <c r="BA77" s="1336"/>
      <c r="BB77" s="1339" t="s">
        <v>586</v>
      </c>
      <c r="BC77" s="1339"/>
      <c r="BD77" s="1339"/>
      <c r="BE77" s="1339"/>
      <c r="BF77" s="1339"/>
      <c r="BG77" s="1339"/>
      <c r="BH77" s="1339"/>
      <c r="BI77" s="1339"/>
      <c r="BJ77" s="1339"/>
      <c r="BK77" s="1339"/>
      <c r="BL77" s="1339"/>
      <c r="BM77" s="1339"/>
      <c r="BN77" s="1339"/>
      <c r="BO77" s="1339"/>
      <c r="BP77" s="1337">
        <v>0</v>
      </c>
      <c r="BQ77" s="1337"/>
      <c r="BR77" s="1337"/>
      <c r="BS77" s="1337"/>
      <c r="BT77" s="1337"/>
      <c r="BU77" s="1337"/>
      <c r="BV77" s="1337"/>
      <c r="BW77" s="1337"/>
      <c r="BX77" s="1337">
        <v>0</v>
      </c>
      <c r="BY77" s="1337"/>
      <c r="BZ77" s="1337"/>
      <c r="CA77" s="1337"/>
      <c r="CB77" s="1337"/>
      <c r="CC77" s="1337"/>
      <c r="CD77" s="1337"/>
      <c r="CE77" s="1337"/>
      <c r="CF77" s="1337">
        <v>0</v>
      </c>
      <c r="CG77" s="1337"/>
      <c r="CH77" s="1337"/>
      <c r="CI77" s="1337"/>
      <c r="CJ77" s="1337"/>
      <c r="CK77" s="1337"/>
      <c r="CL77" s="1337"/>
      <c r="CM77" s="1337"/>
      <c r="CN77" s="1337">
        <v>0</v>
      </c>
      <c r="CO77" s="1337"/>
      <c r="CP77" s="1337"/>
      <c r="CQ77" s="1337"/>
      <c r="CR77" s="1337"/>
      <c r="CS77" s="1337"/>
      <c r="CT77" s="1337"/>
      <c r="CU77" s="1337"/>
      <c r="CV77" s="1337">
        <v>0</v>
      </c>
      <c r="CW77" s="1337"/>
      <c r="CX77" s="1337"/>
      <c r="CY77" s="1337"/>
      <c r="CZ77" s="1337"/>
      <c r="DA77" s="1337"/>
      <c r="DB77" s="1337"/>
      <c r="DC77" s="1337"/>
    </row>
    <row r="78" spans="2:107" x14ac:dyDescent="0.15">
      <c r="B78" s="394"/>
      <c r="G78" s="1332"/>
      <c r="H78" s="1332"/>
      <c r="I78" s="1332"/>
      <c r="J78" s="1332"/>
      <c r="K78" s="1353"/>
      <c r="L78" s="1353"/>
      <c r="M78" s="1353"/>
      <c r="N78" s="1353"/>
      <c r="AN78" s="1336"/>
      <c r="AO78" s="1336"/>
      <c r="AP78" s="1336"/>
      <c r="AQ78" s="1336"/>
      <c r="AR78" s="1336"/>
      <c r="AS78" s="1336"/>
      <c r="AT78" s="1336"/>
      <c r="AU78" s="1336"/>
      <c r="AV78" s="1336"/>
      <c r="AW78" s="1336"/>
      <c r="AX78" s="1336"/>
      <c r="AY78" s="1336"/>
      <c r="AZ78" s="1336"/>
      <c r="BA78" s="1336"/>
      <c r="BB78" s="1339"/>
      <c r="BC78" s="1339"/>
      <c r="BD78" s="1339"/>
      <c r="BE78" s="1339"/>
      <c r="BF78" s="1339"/>
      <c r="BG78" s="1339"/>
      <c r="BH78" s="1339"/>
      <c r="BI78" s="1339"/>
      <c r="BJ78" s="1339"/>
      <c r="BK78" s="1339"/>
      <c r="BL78" s="1339"/>
      <c r="BM78" s="1339"/>
      <c r="BN78" s="1339"/>
      <c r="BO78" s="1339"/>
      <c r="BP78" s="1337"/>
      <c r="BQ78" s="1337"/>
      <c r="BR78" s="1337"/>
      <c r="BS78" s="1337"/>
      <c r="BT78" s="1337"/>
      <c r="BU78" s="1337"/>
      <c r="BV78" s="1337"/>
      <c r="BW78" s="1337"/>
      <c r="BX78" s="1337"/>
      <c r="BY78" s="1337"/>
      <c r="BZ78" s="1337"/>
      <c r="CA78" s="1337"/>
      <c r="CB78" s="1337"/>
      <c r="CC78" s="1337"/>
      <c r="CD78" s="1337"/>
      <c r="CE78" s="1337"/>
      <c r="CF78" s="1337"/>
      <c r="CG78" s="1337"/>
      <c r="CH78" s="1337"/>
      <c r="CI78" s="1337"/>
      <c r="CJ78" s="1337"/>
      <c r="CK78" s="1337"/>
      <c r="CL78" s="1337"/>
      <c r="CM78" s="1337"/>
      <c r="CN78" s="1337"/>
      <c r="CO78" s="1337"/>
      <c r="CP78" s="1337"/>
      <c r="CQ78" s="1337"/>
      <c r="CR78" s="1337"/>
      <c r="CS78" s="1337"/>
      <c r="CT78" s="1337"/>
      <c r="CU78" s="1337"/>
      <c r="CV78" s="1337"/>
      <c r="CW78" s="1337"/>
      <c r="CX78" s="1337"/>
      <c r="CY78" s="1337"/>
      <c r="CZ78" s="1337"/>
      <c r="DA78" s="1337"/>
      <c r="DB78" s="1337"/>
      <c r="DC78" s="1337"/>
    </row>
    <row r="79" spans="2:107" x14ac:dyDescent="0.15">
      <c r="B79" s="394"/>
      <c r="G79" s="1332"/>
      <c r="H79" s="1332"/>
      <c r="I79" s="1342"/>
      <c r="J79" s="1342"/>
      <c r="K79" s="1354"/>
      <c r="L79" s="1354"/>
      <c r="M79" s="1354"/>
      <c r="N79" s="1354"/>
      <c r="AN79" s="1336"/>
      <c r="AO79" s="1336"/>
      <c r="AP79" s="1336"/>
      <c r="AQ79" s="1336"/>
      <c r="AR79" s="1336"/>
      <c r="AS79" s="1336"/>
      <c r="AT79" s="1336"/>
      <c r="AU79" s="1336"/>
      <c r="AV79" s="1336"/>
      <c r="AW79" s="1336"/>
      <c r="AX79" s="1336"/>
      <c r="AY79" s="1336"/>
      <c r="AZ79" s="1336"/>
      <c r="BA79" s="1336"/>
      <c r="BB79" s="1339" t="s">
        <v>590</v>
      </c>
      <c r="BC79" s="1339"/>
      <c r="BD79" s="1339"/>
      <c r="BE79" s="1339"/>
      <c r="BF79" s="1339"/>
      <c r="BG79" s="1339"/>
      <c r="BH79" s="1339"/>
      <c r="BI79" s="1339"/>
      <c r="BJ79" s="1339"/>
      <c r="BK79" s="1339"/>
      <c r="BL79" s="1339"/>
      <c r="BM79" s="1339"/>
      <c r="BN79" s="1339"/>
      <c r="BO79" s="1339"/>
      <c r="BP79" s="1337">
        <v>9.1</v>
      </c>
      <c r="BQ79" s="1337"/>
      <c r="BR79" s="1337"/>
      <c r="BS79" s="1337"/>
      <c r="BT79" s="1337"/>
      <c r="BU79" s="1337"/>
      <c r="BV79" s="1337"/>
      <c r="BW79" s="1337"/>
      <c r="BX79" s="1337">
        <v>8.6</v>
      </c>
      <c r="BY79" s="1337"/>
      <c r="BZ79" s="1337"/>
      <c r="CA79" s="1337"/>
      <c r="CB79" s="1337"/>
      <c r="CC79" s="1337"/>
      <c r="CD79" s="1337"/>
      <c r="CE79" s="1337"/>
      <c r="CF79" s="1337">
        <v>8.5</v>
      </c>
      <c r="CG79" s="1337"/>
      <c r="CH79" s="1337"/>
      <c r="CI79" s="1337"/>
      <c r="CJ79" s="1337"/>
      <c r="CK79" s="1337"/>
      <c r="CL79" s="1337"/>
      <c r="CM79" s="1337"/>
      <c r="CN79" s="1337">
        <v>8.5</v>
      </c>
      <c r="CO79" s="1337"/>
      <c r="CP79" s="1337"/>
      <c r="CQ79" s="1337"/>
      <c r="CR79" s="1337"/>
      <c r="CS79" s="1337"/>
      <c r="CT79" s="1337"/>
      <c r="CU79" s="1337"/>
      <c r="CV79" s="1337">
        <v>8.6</v>
      </c>
      <c r="CW79" s="1337"/>
      <c r="CX79" s="1337"/>
      <c r="CY79" s="1337"/>
      <c r="CZ79" s="1337"/>
      <c r="DA79" s="1337"/>
      <c r="DB79" s="1337"/>
      <c r="DC79" s="1337"/>
    </row>
    <row r="80" spans="2:107" x14ac:dyDescent="0.15">
      <c r="B80" s="394"/>
      <c r="G80" s="1332"/>
      <c r="H80" s="1332"/>
      <c r="I80" s="1342"/>
      <c r="J80" s="1342"/>
      <c r="K80" s="1354"/>
      <c r="L80" s="1354"/>
      <c r="M80" s="1354"/>
      <c r="N80" s="1354"/>
      <c r="AN80" s="1336"/>
      <c r="AO80" s="1336"/>
      <c r="AP80" s="1336"/>
      <c r="AQ80" s="1336"/>
      <c r="AR80" s="1336"/>
      <c r="AS80" s="1336"/>
      <c r="AT80" s="1336"/>
      <c r="AU80" s="1336"/>
      <c r="AV80" s="1336"/>
      <c r="AW80" s="1336"/>
      <c r="AX80" s="1336"/>
      <c r="AY80" s="1336"/>
      <c r="AZ80" s="1336"/>
      <c r="BA80" s="1336"/>
      <c r="BB80" s="1339"/>
      <c r="BC80" s="1339"/>
      <c r="BD80" s="1339"/>
      <c r="BE80" s="1339"/>
      <c r="BF80" s="1339"/>
      <c r="BG80" s="1339"/>
      <c r="BH80" s="1339"/>
      <c r="BI80" s="1339"/>
      <c r="BJ80" s="1339"/>
      <c r="BK80" s="1339"/>
      <c r="BL80" s="1339"/>
      <c r="BM80" s="1339"/>
      <c r="BN80" s="1339"/>
      <c r="BO80" s="1339"/>
      <c r="BP80" s="1337"/>
      <c r="BQ80" s="1337"/>
      <c r="BR80" s="1337"/>
      <c r="BS80" s="1337"/>
      <c r="BT80" s="1337"/>
      <c r="BU80" s="1337"/>
      <c r="BV80" s="1337"/>
      <c r="BW80" s="1337"/>
      <c r="BX80" s="1337"/>
      <c r="BY80" s="1337"/>
      <c r="BZ80" s="1337"/>
      <c r="CA80" s="1337"/>
      <c r="CB80" s="1337"/>
      <c r="CC80" s="1337"/>
      <c r="CD80" s="1337"/>
      <c r="CE80" s="1337"/>
      <c r="CF80" s="1337"/>
      <c r="CG80" s="1337"/>
      <c r="CH80" s="1337"/>
      <c r="CI80" s="1337"/>
      <c r="CJ80" s="1337"/>
      <c r="CK80" s="1337"/>
      <c r="CL80" s="1337"/>
      <c r="CM80" s="1337"/>
      <c r="CN80" s="1337"/>
      <c r="CO80" s="1337"/>
      <c r="CP80" s="1337"/>
      <c r="CQ80" s="1337"/>
      <c r="CR80" s="1337"/>
      <c r="CS80" s="1337"/>
      <c r="CT80" s="1337"/>
      <c r="CU80" s="1337"/>
      <c r="CV80" s="1337"/>
      <c r="CW80" s="1337"/>
      <c r="CX80" s="1337"/>
      <c r="CY80" s="1337"/>
      <c r="CZ80" s="1337"/>
      <c r="DA80" s="1337"/>
      <c r="DB80" s="1337"/>
      <c r="DC80" s="133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hy2iOqnmLZn2nDHays8UeiGJ/2BBqEqwwRS831pX2eEaY6Zn2tSxk+h+jAN6Y+BXhJd65riZ2lqlahLUs4OCw==" saltValue="FtCNPhcRNcUic1XL0H4e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wH7kk4Q3Ru5S5oQX/dOOQR3HKS6uPD8OLBtFALePYYUGeQ/Au1+aSCDHHFhdyhy2A5N6WiUDtyY3HTTSjdiLA==" saltValue="Jl3f3eJuWtmlpsmHb8KW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j9i8VRmHFfX9d8zLeR7UU4v9a/qhLfFHY+v3jedDNIwJgkESQiap24LuHaEELEBNo+pOa0rIP9jD0Y9Mx1O8g==" saltValue="NvOcosKM1YPBQjNkwv/A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77144</v>
      </c>
      <c r="E3" s="161"/>
      <c r="F3" s="162">
        <v>175675</v>
      </c>
      <c r="G3" s="163"/>
      <c r="H3" s="164"/>
    </row>
    <row r="4" spans="1:8" x14ac:dyDescent="0.15">
      <c r="A4" s="165"/>
      <c r="B4" s="166"/>
      <c r="C4" s="167"/>
      <c r="D4" s="168">
        <v>31779</v>
      </c>
      <c r="E4" s="169"/>
      <c r="F4" s="170">
        <v>87698</v>
      </c>
      <c r="G4" s="171"/>
      <c r="H4" s="172"/>
    </row>
    <row r="5" spans="1:8" x14ac:dyDescent="0.15">
      <c r="A5" s="153" t="s">
        <v>535</v>
      </c>
      <c r="B5" s="158"/>
      <c r="C5" s="159"/>
      <c r="D5" s="160">
        <v>94425</v>
      </c>
      <c r="E5" s="161"/>
      <c r="F5" s="162">
        <v>162193</v>
      </c>
      <c r="G5" s="163"/>
      <c r="H5" s="164"/>
    </row>
    <row r="6" spans="1:8" x14ac:dyDescent="0.15">
      <c r="A6" s="165"/>
      <c r="B6" s="166"/>
      <c r="C6" s="167"/>
      <c r="D6" s="168">
        <v>20659</v>
      </c>
      <c r="E6" s="169"/>
      <c r="F6" s="170">
        <v>79985</v>
      </c>
      <c r="G6" s="171"/>
      <c r="H6" s="172"/>
    </row>
    <row r="7" spans="1:8" x14ac:dyDescent="0.15">
      <c r="A7" s="153" t="s">
        <v>536</v>
      </c>
      <c r="B7" s="158"/>
      <c r="C7" s="159"/>
      <c r="D7" s="160">
        <v>122408</v>
      </c>
      <c r="E7" s="161"/>
      <c r="F7" s="162">
        <v>168868</v>
      </c>
      <c r="G7" s="163"/>
      <c r="H7" s="164"/>
    </row>
    <row r="8" spans="1:8" x14ac:dyDescent="0.15">
      <c r="A8" s="165"/>
      <c r="B8" s="166"/>
      <c r="C8" s="167"/>
      <c r="D8" s="168">
        <v>71683</v>
      </c>
      <c r="E8" s="169"/>
      <c r="F8" s="170">
        <v>79360</v>
      </c>
      <c r="G8" s="171"/>
      <c r="H8" s="172"/>
    </row>
    <row r="9" spans="1:8" x14ac:dyDescent="0.15">
      <c r="A9" s="153" t="s">
        <v>537</v>
      </c>
      <c r="B9" s="158"/>
      <c r="C9" s="159"/>
      <c r="D9" s="160">
        <v>107279</v>
      </c>
      <c r="E9" s="161"/>
      <c r="F9" s="162">
        <v>202870</v>
      </c>
      <c r="G9" s="163"/>
      <c r="H9" s="164"/>
    </row>
    <row r="10" spans="1:8" x14ac:dyDescent="0.15">
      <c r="A10" s="165"/>
      <c r="B10" s="166"/>
      <c r="C10" s="167"/>
      <c r="D10" s="168">
        <v>70848</v>
      </c>
      <c r="E10" s="169"/>
      <c r="F10" s="170">
        <v>79735</v>
      </c>
      <c r="G10" s="171"/>
      <c r="H10" s="172"/>
    </row>
    <row r="11" spans="1:8" x14ac:dyDescent="0.15">
      <c r="A11" s="153" t="s">
        <v>538</v>
      </c>
      <c r="B11" s="158"/>
      <c r="C11" s="159"/>
      <c r="D11" s="160">
        <v>59196</v>
      </c>
      <c r="E11" s="161"/>
      <c r="F11" s="162">
        <v>167497</v>
      </c>
      <c r="G11" s="163"/>
      <c r="H11" s="164"/>
    </row>
    <row r="12" spans="1:8" x14ac:dyDescent="0.15">
      <c r="A12" s="165"/>
      <c r="B12" s="166"/>
      <c r="C12" s="173"/>
      <c r="D12" s="168">
        <v>21495</v>
      </c>
      <c r="E12" s="169"/>
      <c r="F12" s="170">
        <v>82571</v>
      </c>
      <c r="G12" s="171"/>
      <c r="H12" s="172"/>
    </row>
    <row r="13" spans="1:8" x14ac:dyDescent="0.15">
      <c r="A13" s="153"/>
      <c r="B13" s="158"/>
      <c r="C13" s="174"/>
      <c r="D13" s="175">
        <v>92090</v>
      </c>
      <c r="E13" s="176"/>
      <c r="F13" s="177">
        <v>175421</v>
      </c>
      <c r="G13" s="178"/>
      <c r="H13" s="164"/>
    </row>
    <row r="14" spans="1:8" x14ac:dyDescent="0.15">
      <c r="A14" s="165"/>
      <c r="B14" s="166"/>
      <c r="C14" s="167"/>
      <c r="D14" s="168">
        <v>43293</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4.26</v>
      </c>
      <c r="C19" s="179">
        <f>ROUND(VALUE(SUBSTITUTE(実質収支比率等に係る経年分析!G$48,"▲","-")),2)</f>
        <v>4.2300000000000004</v>
      </c>
      <c r="D19" s="179">
        <f>ROUND(VALUE(SUBSTITUTE(実質収支比率等に係る経年分析!H$48,"▲","-")),2)</f>
        <v>4.04</v>
      </c>
      <c r="E19" s="179">
        <f>ROUND(VALUE(SUBSTITUTE(実質収支比率等に係る経年分析!I$48,"▲","-")),2)</f>
        <v>2.21</v>
      </c>
      <c r="F19" s="179">
        <f>ROUND(VALUE(SUBSTITUTE(実質収支比率等に係る経年分析!J$48,"▲","-")),2)</f>
        <v>2.7</v>
      </c>
    </row>
    <row r="20" spans="1:11" x14ac:dyDescent="0.15">
      <c r="A20" s="179" t="s">
        <v>55</v>
      </c>
      <c r="B20" s="179">
        <f>ROUND(VALUE(SUBSTITUTE(実質収支比率等に係る経年分析!F$47,"▲","-")),2)</f>
        <v>31.76</v>
      </c>
      <c r="C20" s="179">
        <f>ROUND(VALUE(SUBSTITUTE(実質収支比率等に係る経年分析!G$47,"▲","-")),2)</f>
        <v>34.630000000000003</v>
      </c>
      <c r="D20" s="179">
        <f>ROUND(VALUE(SUBSTITUTE(実質収支比率等に係る経年分析!H$47,"▲","-")),2)</f>
        <v>37.31</v>
      </c>
      <c r="E20" s="179">
        <f>ROUND(VALUE(SUBSTITUTE(実質収支比率等に係る経年分析!I$47,"▲","-")),2)</f>
        <v>37.299999999999997</v>
      </c>
      <c r="F20" s="179">
        <f>ROUND(VALUE(SUBSTITUTE(実質収支比率等に係る経年分析!J$47,"▲","-")),2)</f>
        <v>33.82</v>
      </c>
    </row>
    <row r="21" spans="1:11" x14ac:dyDescent="0.15">
      <c r="A21" s="179" t="s">
        <v>56</v>
      </c>
      <c r="B21" s="179">
        <f>IF(ISNUMBER(VALUE(SUBSTITUTE(実質収支比率等に係る経年分析!F$49,"▲","-"))),ROUND(VALUE(SUBSTITUTE(実質収支比率等に係る経年分析!F$49,"▲","-")),2),NA())</f>
        <v>0.82</v>
      </c>
      <c r="C21" s="179">
        <f>IF(ISNUMBER(VALUE(SUBSTITUTE(実質収支比率等に係る経年分析!G$49,"▲","-"))),ROUND(VALUE(SUBSTITUTE(実質収支比率等に係る経年分析!G$49,"▲","-")),2),NA())</f>
        <v>1.1000000000000001</v>
      </c>
      <c r="D21" s="179">
        <f>IF(ISNUMBER(VALUE(SUBSTITUTE(実質収支比率等に係る経年分析!H$49,"▲","-"))),ROUND(VALUE(SUBSTITUTE(実質収支比率等に係る経年分析!H$49,"▲","-")),2),NA())</f>
        <v>-1.55</v>
      </c>
      <c r="E21" s="179">
        <f>IF(ISNUMBER(VALUE(SUBSTITUTE(実質収支比率等に係る経年分析!I$49,"▲","-"))),ROUND(VALUE(SUBSTITUTE(実質収支比率等に係る経年分析!I$49,"▲","-")),2),NA())</f>
        <v>-3.81</v>
      </c>
      <c r="F21" s="179">
        <f>IF(ISNUMBER(VALUE(SUBSTITUTE(実質収支比率等に係る経年分析!J$49,"▲","-"))),ROUND(VALUE(SUBSTITUTE(実質収支比率等に係る経年分析!J$49,"▲","-")),2),NA())</f>
        <v>-4.4000000000000004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1.87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1.46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2.5099999999999998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x14ac:dyDescent="0.15">
      <c r="A33" s="180" t="str">
        <f>IF(連結実質赤字比率に係る赤字・黒字の構成分析!C$37="",NA(),連結実質赤字比率に係る赤字・黒字の構成分析!C$37)</f>
        <v>簡易水道事業会計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2.2000000000000002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2.4300000000000002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4.2300000000000004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2.69</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9.11</v>
      </c>
    </row>
    <row r="36" spans="1:16" x14ac:dyDescent="0.15">
      <c r="A36" s="180" t="str">
        <f>IF(連結実質赤字比率に係る赤字・黒字の構成分析!C$34="",NA(),連結実質赤字比率に係る赤字・黒字の構成分析!C$34)</f>
        <v>後期高齢者医療特別会計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771</v>
      </c>
      <c r="E42" s="181"/>
      <c r="F42" s="181"/>
      <c r="G42" s="181">
        <f>'実質公債費比率（分子）の構造'!L$52</f>
        <v>757</v>
      </c>
      <c r="H42" s="181"/>
      <c r="I42" s="181"/>
      <c r="J42" s="181">
        <f>'実質公債費比率（分子）の構造'!M$52</f>
        <v>746</v>
      </c>
      <c r="K42" s="181"/>
      <c r="L42" s="181"/>
      <c r="M42" s="181">
        <f>'実質公債費比率（分子）の構造'!N$52</f>
        <v>752</v>
      </c>
      <c r="N42" s="181"/>
      <c r="O42" s="181"/>
      <c r="P42" s="181">
        <f>'実質公債費比率（分子）の構造'!O$52</f>
        <v>754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22</v>
      </c>
      <c r="C44" s="181"/>
      <c r="D44" s="181"/>
      <c r="E44" s="181">
        <f>'実質公債費比率（分子）の構造'!L$50</f>
        <v>21</v>
      </c>
      <c r="F44" s="181"/>
      <c r="G44" s="181"/>
      <c r="H44" s="181">
        <f>'実質公債費比率（分子）の構造'!M$50</f>
        <v>21</v>
      </c>
      <c r="I44" s="181"/>
      <c r="J44" s="181"/>
      <c r="K44" s="181">
        <f>'実質公債費比率（分子）の構造'!N$50</f>
        <v>21</v>
      </c>
      <c r="L44" s="181"/>
      <c r="M44" s="181"/>
      <c r="N44" s="181">
        <f>'実質公債費比率（分子）の構造'!O$50</f>
        <v>13</v>
      </c>
      <c r="O44" s="181"/>
      <c r="P44" s="181"/>
    </row>
    <row r="45" spans="1:16" x14ac:dyDescent="0.15">
      <c r="A45" s="181" t="s">
        <v>66</v>
      </c>
      <c r="B45" s="181">
        <f>'実質公債費比率（分子）の構造'!K$49</f>
        <v>20</v>
      </c>
      <c r="C45" s="181"/>
      <c r="D45" s="181"/>
      <c r="E45" s="181">
        <f>'実質公債費比率（分子）の構造'!L$49</f>
        <v>10</v>
      </c>
      <c r="F45" s="181"/>
      <c r="G45" s="181"/>
      <c r="H45" s="181">
        <f>'実質公債費比率（分子）の構造'!M$49</f>
        <v>15</v>
      </c>
      <c r="I45" s="181"/>
      <c r="J45" s="181"/>
      <c r="K45" s="181">
        <f>'実質公債費比率（分子）の構造'!N$49</f>
        <v>17</v>
      </c>
      <c r="L45" s="181"/>
      <c r="M45" s="181"/>
      <c r="N45" s="181">
        <f>'実質公債費比率（分子）の構造'!O$49</f>
        <v>15</v>
      </c>
      <c r="O45" s="181"/>
      <c r="P45" s="181"/>
    </row>
    <row r="46" spans="1:16" x14ac:dyDescent="0.15">
      <c r="A46" s="181" t="s">
        <v>67</v>
      </c>
      <c r="B46" s="181">
        <f>'実質公債費比率（分子）の構造'!K$48</f>
        <v>232</v>
      </c>
      <c r="C46" s="181"/>
      <c r="D46" s="181"/>
      <c r="E46" s="181">
        <f>'実質公債費比率（分子）の構造'!L$48</f>
        <v>191</v>
      </c>
      <c r="F46" s="181"/>
      <c r="G46" s="181"/>
      <c r="H46" s="181">
        <f>'実質公債費比率（分子）の構造'!M$48</f>
        <v>173</v>
      </c>
      <c r="I46" s="181"/>
      <c r="J46" s="181"/>
      <c r="K46" s="181">
        <f>'実質公債費比率（分子）の構造'!N$48</f>
        <v>187</v>
      </c>
      <c r="L46" s="181"/>
      <c r="M46" s="181"/>
      <c r="N46" s="181">
        <f>'実質公債費比率（分子）の構造'!O$48</f>
        <v>183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1038</v>
      </c>
      <c r="C49" s="181"/>
      <c r="D49" s="181"/>
      <c r="E49" s="181">
        <f>'実質公債費比率（分子）の構造'!L$45</f>
        <v>889</v>
      </c>
      <c r="F49" s="181"/>
      <c r="G49" s="181"/>
      <c r="H49" s="181">
        <f>'実質公債費比率（分子）の構造'!M$45</f>
        <v>852</v>
      </c>
      <c r="I49" s="181"/>
      <c r="J49" s="181"/>
      <c r="K49" s="181">
        <f>'実質公債費比率（分子）の構造'!N$45</f>
        <v>878</v>
      </c>
      <c r="L49" s="181"/>
      <c r="M49" s="181"/>
      <c r="N49" s="181">
        <f>'実質公債費比率（分子）の構造'!O$45</f>
        <v>861</v>
      </c>
      <c r="O49" s="181"/>
      <c r="P49" s="181"/>
    </row>
    <row r="50" spans="1:16" x14ac:dyDescent="0.15">
      <c r="A50" s="181" t="s">
        <v>71</v>
      </c>
      <c r="B50" s="181" t="e">
        <f>NA()</f>
        <v>#N/A</v>
      </c>
      <c r="C50" s="181">
        <f>IF(ISNUMBER('実質公債費比率（分子）の構造'!K$53),'実質公債費比率（分子）の構造'!K$53,NA())</f>
        <v>541</v>
      </c>
      <c r="D50" s="181" t="e">
        <f>NA()</f>
        <v>#N/A</v>
      </c>
      <c r="E50" s="181" t="e">
        <f>NA()</f>
        <v>#N/A</v>
      </c>
      <c r="F50" s="181">
        <f>IF(ISNUMBER('実質公債費比率（分子）の構造'!L$53),'実質公債費比率（分子）の構造'!L$53,NA())</f>
        <v>354</v>
      </c>
      <c r="G50" s="181" t="e">
        <f>NA()</f>
        <v>#N/A</v>
      </c>
      <c r="H50" s="181" t="e">
        <f>NA()</f>
        <v>#N/A</v>
      </c>
      <c r="I50" s="181">
        <f>IF(ISNUMBER('実質公債費比率（分子）の構造'!M$53),'実質公債費比率（分子）の構造'!M$53,NA())</f>
        <v>315</v>
      </c>
      <c r="J50" s="181" t="e">
        <f>NA()</f>
        <v>#N/A</v>
      </c>
      <c r="K50" s="181" t="e">
        <f>NA()</f>
        <v>#N/A</v>
      </c>
      <c r="L50" s="181">
        <f>IF(ISNUMBER('実質公債費比率（分子）の構造'!N$53),'実質公債費比率（分子）の構造'!N$53,NA())</f>
        <v>351</v>
      </c>
      <c r="M50" s="181" t="e">
        <f>NA()</f>
        <v>#N/A</v>
      </c>
      <c r="N50" s="181" t="e">
        <f>NA()</f>
        <v>#N/A</v>
      </c>
      <c r="O50" s="181">
        <f>IF(ISNUMBER('実質公債費比率（分子）の構造'!O$53),'実質公債費比率（分子）の構造'!O$53,NA())</f>
        <v>318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7457</v>
      </c>
      <c r="E56" s="180"/>
      <c r="F56" s="180"/>
      <c r="G56" s="180">
        <f>'将来負担比率（分子）の構造'!J$52</f>
        <v>7091</v>
      </c>
      <c r="H56" s="180"/>
      <c r="I56" s="180"/>
      <c r="J56" s="180">
        <f>'将来負担比率（分子）の構造'!K$52</f>
        <v>7027</v>
      </c>
      <c r="K56" s="180"/>
      <c r="L56" s="180"/>
      <c r="M56" s="180">
        <f>'将来負担比率（分子）の構造'!L$52</f>
        <v>6998</v>
      </c>
      <c r="N56" s="180"/>
      <c r="O56" s="180"/>
      <c r="P56" s="180">
        <f>'将来負担比率（分子）の構造'!M$52</f>
        <v>6661</v>
      </c>
    </row>
    <row r="57" spans="1:16" x14ac:dyDescent="0.15">
      <c r="A57" s="180" t="s">
        <v>42</v>
      </c>
      <c r="B57" s="180"/>
      <c r="C57" s="180"/>
      <c r="D57" s="180">
        <f>'将来負担比率（分子）の構造'!I$51</f>
        <v>362</v>
      </c>
      <c r="E57" s="180"/>
      <c r="F57" s="180"/>
      <c r="G57" s="180">
        <f>'将来負担比率（分子）の構造'!J$51</f>
        <v>378</v>
      </c>
      <c r="H57" s="180"/>
      <c r="I57" s="180"/>
      <c r="J57" s="180">
        <f>'将来負担比率（分子）の構造'!K$51</f>
        <v>389</v>
      </c>
      <c r="K57" s="180"/>
      <c r="L57" s="180"/>
      <c r="M57" s="180">
        <f>'将来負担比率（分子）の構造'!L$51</f>
        <v>378</v>
      </c>
      <c r="N57" s="180"/>
      <c r="O57" s="180"/>
      <c r="P57" s="180">
        <f>'将来負担比率（分子）の構造'!M$51</f>
        <v>390</v>
      </c>
    </row>
    <row r="58" spans="1:16" x14ac:dyDescent="0.15">
      <c r="A58" s="180" t="s">
        <v>41</v>
      </c>
      <c r="B58" s="180"/>
      <c r="C58" s="180"/>
      <c r="D58" s="180">
        <f>'将来負担比率（分子）の構造'!I$50</f>
        <v>1671</v>
      </c>
      <c r="E58" s="180"/>
      <c r="F58" s="180"/>
      <c r="G58" s="180">
        <f>'将来負担比率（分子）の構造'!J$50</f>
        <v>1959</v>
      </c>
      <c r="H58" s="180"/>
      <c r="I58" s="180"/>
      <c r="J58" s="180">
        <f>'将来負担比率（分子）の構造'!K$50</f>
        <v>2163</v>
      </c>
      <c r="K58" s="180"/>
      <c r="L58" s="180"/>
      <c r="M58" s="180">
        <f>'将来負担比率（分子）の構造'!L$50</f>
        <v>2168</v>
      </c>
      <c r="N58" s="180"/>
      <c r="O58" s="180"/>
      <c r="P58" s="180">
        <f>'将来負担比率（分子）の構造'!M$50</f>
        <v>2115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1295</v>
      </c>
      <c r="C62" s="180"/>
      <c r="D62" s="180"/>
      <c r="E62" s="180">
        <f>'将来負担比率（分子）の構造'!J$45</f>
        <v>1189</v>
      </c>
      <c r="F62" s="180"/>
      <c r="G62" s="180"/>
      <c r="H62" s="180">
        <f>'将来負担比率（分子）の構造'!K$45</f>
        <v>1087</v>
      </c>
      <c r="I62" s="180"/>
      <c r="J62" s="180"/>
      <c r="K62" s="180">
        <f>'将来負担比率（分子）の構造'!L$45</f>
        <v>1019</v>
      </c>
      <c r="L62" s="180"/>
      <c r="M62" s="180"/>
      <c r="N62" s="180">
        <f>'将来負担比率（分子）の構造'!M$45</f>
        <v>927</v>
      </c>
      <c r="O62" s="180"/>
      <c r="P62" s="180"/>
    </row>
    <row r="63" spans="1:16" x14ac:dyDescent="0.15">
      <c r="A63" s="180" t="s">
        <v>34</v>
      </c>
      <c r="B63" s="180">
        <f>'将来負担比率（分子）の構造'!I$44</f>
        <v>177</v>
      </c>
      <c r="C63" s="180"/>
      <c r="D63" s="180"/>
      <c r="E63" s="180">
        <f>'将来負担比率（分子）の構造'!J$44</f>
        <v>172</v>
      </c>
      <c r="F63" s="180"/>
      <c r="G63" s="180"/>
      <c r="H63" s="180">
        <f>'将来負担比率（分子）の構造'!K$44</f>
        <v>159</v>
      </c>
      <c r="I63" s="180"/>
      <c r="J63" s="180"/>
      <c r="K63" s="180">
        <f>'将来負担比率（分子）の構造'!L$44</f>
        <v>146</v>
      </c>
      <c r="L63" s="180"/>
      <c r="M63" s="180"/>
      <c r="N63" s="180">
        <f>'将来負担比率（分子）の構造'!M$44</f>
        <v>141</v>
      </c>
      <c r="O63" s="180"/>
      <c r="P63" s="180"/>
    </row>
    <row r="64" spans="1:16" x14ac:dyDescent="0.15">
      <c r="A64" s="180" t="s">
        <v>33</v>
      </c>
      <c r="B64" s="180">
        <f>'将来負担比率（分子）の構造'!I$43</f>
        <v>3349</v>
      </c>
      <c r="C64" s="180"/>
      <c r="D64" s="180"/>
      <c r="E64" s="180">
        <f>'将来負担比率（分子）の構造'!J$43</f>
        <v>3267</v>
      </c>
      <c r="F64" s="180"/>
      <c r="G64" s="180"/>
      <c r="H64" s="180">
        <f>'将来負担比率（分子）の構造'!K$43</f>
        <v>3165</v>
      </c>
      <c r="I64" s="180"/>
      <c r="J64" s="180"/>
      <c r="K64" s="180">
        <f>'将来負担比率（分子）の構造'!L$43</f>
        <v>2971</v>
      </c>
      <c r="L64" s="180"/>
      <c r="M64" s="180"/>
      <c r="N64" s="180">
        <f>'将来負担比率（分子）の構造'!M$43</f>
        <v>2808</v>
      </c>
      <c r="O64" s="180"/>
      <c r="P64" s="180"/>
    </row>
    <row r="65" spans="1:16" x14ac:dyDescent="0.15">
      <c r="A65" s="180" t="s">
        <v>32</v>
      </c>
      <c r="B65" s="180">
        <f>'将来負担比率（分子）の構造'!I$42</f>
        <v>76</v>
      </c>
      <c r="C65" s="180"/>
      <c r="D65" s="180"/>
      <c r="E65" s="180">
        <f>'将来負担比率（分子）の構造'!J$42</f>
        <v>55</v>
      </c>
      <c r="F65" s="180"/>
      <c r="G65" s="180"/>
      <c r="H65" s="180">
        <f>'将来負担比率（分子）の構造'!K$42</f>
        <v>34</v>
      </c>
      <c r="I65" s="180"/>
      <c r="J65" s="180"/>
      <c r="K65" s="180">
        <f>'将来負担比率（分子）の構造'!L$42</f>
        <v>13</v>
      </c>
      <c r="L65" s="180"/>
      <c r="M65" s="180"/>
      <c r="N65" s="180" t="str">
        <f>'将来負担比率（分子）の構造'!M$42</f>
        <v>-</v>
      </c>
      <c r="O65" s="180"/>
      <c r="P65" s="180"/>
    </row>
    <row r="66" spans="1:16" x14ac:dyDescent="0.15">
      <c r="A66" s="180" t="s">
        <v>31</v>
      </c>
      <c r="B66" s="180">
        <f>'将来負担比率（分子）の構造'!I$41</f>
        <v>8320</v>
      </c>
      <c r="C66" s="180"/>
      <c r="D66" s="180"/>
      <c r="E66" s="180">
        <f>'将来負担比率（分子）の構造'!J$41</f>
        <v>8103</v>
      </c>
      <c r="F66" s="180"/>
      <c r="G66" s="180"/>
      <c r="H66" s="180">
        <f>'将来負担比率（分子）の構造'!K$41</f>
        <v>8020</v>
      </c>
      <c r="I66" s="180"/>
      <c r="J66" s="180"/>
      <c r="K66" s="180">
        <f>'将来負担比率（分子）の構造'!L$41</f>
        <v>7897</v>
      </c>
      <c r="L66" s="180"/>
      <c r="M66" s="180"/>
      <c r="N66" s="180">
        <f>'将来負担比率（分子）の構造'!M$41</f>
        <v>7512</v>
      </c>
      <c r="O66" s="180"/>
      <c r="P66" s="180"/>
    </row>
    <row r="67" spans="1:16" x14ac:dyDescent="0.15">
      <c r="A67" s="180" t="s">
        <v>75</v>
      </c>
      <c r="B67" s="180" t="e">
        <f>NA()</f>
        <v>#N/A</v>
      </c>
      <c r="C67" s="180">
        <f>IF(ISNUMBER('将来負担比率（分子）の構造'!I$53), IF('将来負担比率（分子）の構造'!I$53 &lt; 0, 0, '将来負担比率（分子）の構造'!I$53), NA())</f>
        <v>3729</v>
      </c>
      <c r="D67" s="180" t="e">
        <f>NA()</f>
        <v>#N/A</v>
      </c>
      <c r="E67" s="180" t="e">
        <f>NA()</f>
        <v>#N/A</v>
      </c>
      <c r="F67" s="180">
        <f>IF(ISNUMBER('将来負担比率（分子）の構造'!J$53), IF('将来負担比率（分子）の構造'!J$53 &lt; 0, 0, '将来負担比率（分子）の構造'!J$53), NA())</f>
        <v>3358</v>
      </c>
      <c r="G67" s="180" t="e">
        <f>NA()</f>
        <v>#N/A</v>
      </c>
      <c r="H67" s="180" t="e">
        <f>NA()</f>
        <v>#N/A</v>
      </c>
      <c r="I67" s="180">
        <f>IF(ISNUMBER('将来負担比率（分子）の構造'!K$53), IF('将来負担比率（分子）の構造'!K$53 &lt; 0, 0, '将来負担比率（分子）の構造'!K$53), NA())</f>
        <v>2885</v>
      </c>
      <c r="J67" s="180" t="e">
        <f>NA()</f>
        <v>#N/A</v>
      </c>
      <c r="K67" s="180" t="e">
        <f>NA()</f>
        <v>#N/A</v>
      </c>
      <c r="L67" s="180">
        <f>IF(ISNUMBER('将来負担比率（分子）の構造'!L$53), IF('将来負担比率（分子）の構造'!L$53 &lt; 0, 0, '将来負担比率（分子）の構造'!L$53), NA())</f>
        <v>2499</v>
      </c>
      <c r="M67" s="180" t="e">
        <f>NA()</f>
        <v>#N/A</v>
      </c>
      <c r="N67" s="180" t="e">
        <f>NA()</f>
        <v>#N/A</v>
      </c>
      <c r="O67" s="180">
        <f>IF(ISNUMBER('将来負担比率（分子）の構造'!M$53), IF('将来負担比率（分子）の構造'!M$53 &lt; 0, 0, '将来負担比率（分子）の構造'!M$53), NA())</f>
        <v>2221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1411</v>
      </c>
      <c r="C72" s="184">
        <f>基金残高に係る経年分析!G55</f>
        <v>1419</v>
      </c>
      <c r="D72" s="184">
        <f>基金残高に係る経年分析!H55</f>
        <v>1279</v>
      </c>
    </row>
    <row r="73" spans="1:16" x14ac:dyDescent="0.15">
      <c r="A73" s="183" t="s">
        <v>78</v>
      </c>
      <c r="B73" s="184">
        <f>基金残高に係る経年分析!F56</f>
        <v>541</v>
      </c>
      <c r="C73" s="184">
        <f>基金残高に係る経年分析!G56</f>
        <v>571</v>
      </c>
      <c r="D73" s="184">
        <f>基金残高に係る経年分析!H56</f>
        <v>583</v>
      </c>
    </row>
    <row r="74" spans="1:16" x14ac:dyDescent="0.15">
      <c r="A74" s="183" t="s">
        <v>79</v>
      </c>
      <c r="B74" s="184">
        <f>基金残高に係る経年分析!F57</f>
        <v>1266</v>
      </c>
      <c r="C74" s="184">
        <f>基金残高に係る経年分析!G57</f>
        <v>1478</v>
      </c>
      <c r="D74" s="184">
        <f>基金残高に係る経年分析!H57</f>
        <v>1613</v>
      </c>
    </row>
  </sheetData>
  <sheetProtection algorithmName="SHA-512" hashValue="gxQyTsPom/MlREawwpcm4GXfLYwLOatlelPPtYazMYvgNrKGl2hn8lQGXMc0t/hqMsOvI5zdlsWQPpvU9quagA==" saltValue="FcSxr+0hFGRcxhwW+Xin3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690363</v>
      </c>
      <c r="S5" s="727"/>
      <c r="T5" s="727"/>
      <c r="U5" s="727"/>
      <c r="V5" s="727"/>
      <c r="W5" s="727"/>
      <c r="X5" s="727"/>
      <c r="Y5" s="773"/>
      <c r="Z5" s="791">
        <v>12.2</v>
      </c>
      <c r="AA5" s="791"/>
      <c r="AB5" s="791"/>
      <c r="AC5" s="791"/>
      <c r="AD5" s="792">
        <v>690363</v>
      </c>
      <c r="AE5" s="792"/>
      <c r="AF5" s="792"/>
      <c r="AG5" s="792"/>
      <c r="AH5" s="792"/>
      <c r="AI5" s="792"/>
      <c r="AJ5" s="792"/>
      <c r="AK5" s="792"/>
      <c r="AL5" s="774">
        <v>19</v>
      </c>
      <c r="AM5" s="743"/>
      <c r="AN5" s="743"/>
      <c r="AO5" s="775"/>
      <c r="AP5" s="760" t="s">
        <v>225</v>
      </c>
      <c r="AQ5" s="761"/>
      <c r="AR5" s="761"/>
      <c r="AS5" s="761"/>
      <c r="AT5" s="761"/>
      <c r="AU5" s="761"/>
      <c r="AV5" s="761"/>
      <c r="AW5" s="761"/>
      <c r="AX5" s="761"/>
      <c r="AY5" s="761"/>
      <c r="AZ5" s="761"/>
      <c r="BA5" s="761"/>
      <c r="BB5" s="761"/>
      <c r="BC5" s="761"/>
      <c r="BD5" s="761"/>
      <c r="BE5" s="761"/>
      <c r="BF5" s="762"/>
      <c r="BG5" s="661">
        <v>689707</v>
      </c>
      <c r="BH5" s="664"/>
      <c r="BI5" s="664"/>
      <c r="BJ5" s="664"/>
      <c r="BK5" s="664"/>
      <c r="BL5" s="664"/>
      <c r="BM5" s="664"/>
      <c r="BN5" s="665"/>
      <c r="BO5" s="723">
        <v>99.9</v>
      </c>
      <c r="BP5" s="723"/>
      <c r="BQ5" s="723"/>
      <c r="BR5" s="723"/>
      <c r="BS5" s="724">
        <v>5901</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36789</v>
      </c>
      <c r="S6" s="664"/>
      <c r="T6" s="664"/>
      <c r="U6" s="664"/>
      <c r="V6" s="664"/>
      <c r="W6" s="664"/>
      <c r="X6" s="664"/>
      <c r="Y6" s="665"/>
      <c r="Z6" s="723">
        <v>0.6</v>
      </c>
      <c r="AA6" s="723"/>
      <c r="AB6" s="723"/>
      <c r="AC6" s="723"/>
      <c r="AD6" s="724">
        <v>36789</v>
      </c>
      <c r="AE6" s="724"/>
      <c r="AF6" s="724"/>
      <c r="AG6" s="724"/>
      <c r="AH6" s="724"/>
      <c r="AI6" s="724"/>
      <c r="AJ6" s="724"/>
      <c r="AK6" s="724"/>
      <c r="AL6" s="666">
        <v>1</v>
      </c>
      <c r="AM6" s="667"/>
      <c r="AN6" s="667"/>
      <c r="AO6" s="725"/>
      <c r="AP6" s="658" t="s">
        <v>230</v>
      </c>
      <c r="AQ6" s="659"/>
      <c r="AR6" s="659"/>
      <c r="AS6" s="659"/>
      <c r="AT6" s="659"/>
      <c r="AU6" s="659"/>
      <c r="AV6" s="659"/>
      <c r="AW6" s="659"/>
      <c r="AX6" s="659"/>
      <c r="AY6" s="659"/>
      <c r="AZ6" s="659"/>
      <c r="BA6" s="659"/>
      <c r="BB6" s="659"/>
      <c r="BC6" s="659"/>
      <c r="BD6" s="659"/>
      <c r="BE6" s="659"/>
      <c r="BF6" s="660"/>
      <c r="BG6" s="661">
        <v>689707</v>
      </c>
      <c r="BH6" s="664"/>
      <c r="BI6" s="664"/>
      <c r="BJ6" s="664"/>
      <c r="BK6" s="664"/>
      <c r="BL6" s="664"/>
      <c r="BM6" s="664"/>
      <c r="BN6" s="665"/>
      <c r="BO6" s="723">
        <v>99.9</v>
      </c>
      <c r="BP6" s="723"/>
      <c r="BQ6" s="723"/>
      <c r="BR6" s="723"/>
      <c r="BS6" s="724">
        <v>5901</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73268</v>
      </c>
      <c r="CS6" s="664"/>
      <c r="CT6" s="664"/>
      <c r="CU6" s="664"/>
      <c r="CV6" s="664"/>
      <c r="CW6" s="664"/>
      <c r="CX6" s="664"/>
      <c r="CY6" s="665"/>
      <c r="CZ6" s="774">
        <v>1.3</v>
      </c>
      <c r="DA6" s="743"/>
      <c r="DB6" s="743"/>
      <c r="DC6" s="777"/>
      <c r="DD6" s="669" t="s">
        <v>137</v>
      </c>
      <c r="DE6" s="664"/>
      <c r="DF6" s="664"/>
      <c r="DG6" s="664"/>
      <c r="DH6" s="664"/>
      <c r="DI6" s="664"/>
      <c r="DJ6" s="664"/>
      <c r="DK6" s="664"/>
      <c r="DL6" s="664"/>
      <c r="DM6" s="664"/>
      <c r="DN6" s="664"/>
      <c r="DO6" s="664"/>
      <c r="DP6" s="665"/>
      <c r="DQ6" s="669">
        <v>73268</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759</v>
      </c>
      <c r="S7" s="664"/>
      <c r="T7" s="664"/>
      <c r="U7" s="664"/>
      <c r="V7" s="664"/>
      <c r="W7" s="664"/>
      <c r="X7" s="664"/>
      <c r="Y7" s="665"/>
      <c r="Z7" s="723">
        <v>0</v>
      </c>
      <c r="AA7" s="723"/>
      <c r="AB7" s="723"/>
      <c r="AC7" s="723"/>
      <c r="AD7" s="724">
        <v>759</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221657</v>
      </c>
      <c r="BH7" s="664"/>
      <c r="BI7" s="664"/>
      <c r="BJ7" s="664"/>
      <c r="BK7" s="664"/>
      <c r="BL7" s="664"/>
      <c r="BM7" s="664"/>
      <c r="BN7" s="665"/>
      <c r="BO7" s="723">
        <v>32.1</v>
      </c>
      <c r="BP7" s="723"/>
      <c r="BQ7" s="723"/>
      <c r="BR7" s="723"/>
      <c r="BS7" s="724">
        <v>5901</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1017756</v>
      </c>
      <c r="CS7" s="664"/>
      <c r="CT7" s="664"/>
      <c r="CU7" s="664"/>
      <c r="CV7" s="664"/>
      <c r="CW7" s="664"/>
      <c r="CX7" s="664"/>
      <c r="CY7" s="665"/>
      <c r="CZ7" s="723">
        <v>18.3</v>
      </c>
      <c r="DA7" s="723"/>
      <c r="DB7" s="723"/>
      <c r="DC7" s="723"/>
      <c r="DD7" s="669">
        <v>22442</v>
      </c>
      <c r="DE7" s="664"/>
      <c r="DF7" s="664"/>
      <c r="DG7" s="664"/>
      <c r="DH7" s="664"/>
      <c r="DI7" s="664"/>
      <c r="DJ7" s="664"/>
      <c r="DK7" s="664"/>
      <c r="DL7" s="664"/>
      <c r="DM7" s="664"/>
      <c r="DN7" s="664"/>
      <c r="DO7" s="664"/>
      <c r="DP7" s="665"/>
      <c r="DQ7" s="669">
        <v>812761</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728</v>
      </c>
      <c r="S8" s="664"/>
      <c r="T8" s="664"/>
      <c r="U8" s="664"/>
      <c r="V8" s="664"/>
      <c r="W8" s="664"/>
      <c r="X8" s="664"/>
      <c r="Y8" s="665"/>
      <c r="Z8" s="723">
        <v>0</v>
      </c>
      <c r="AA8" s="723"/>
      <c r="AB8" s="723"/>
      <c r="AC8" s="723"/>
      <c r="AD8" s="724">
        <v>728</v>
      </c>
      <c r="AE8" s="724"/>
      <c r="AF8" s="724"/>
      <c r="AG8" s="724"/>
      <c r="AH8" s="724"/>
      <c r="AI8" s="724"/>
      <c r="AJ8" s="724"/>
      <c r="AK8" s="724"/>
      <c r="AL8" s="666">
        <v>0</v>
      </c>
      <c r="AM8" s="667"/>
      <c r="AN8" s="667"/>
      <c r="AO8" s="725"/>
      <c r="AP8" s="658" t="s">
        <v>236</v>
      </c>
      <c r="AQ8" s="659"/>
      <c r="AR8" s="659"/>
      <c r="AS8" s="659"/>
      <c r="AT8" s="659"/>
      <c r="AU8" s="659"/>
      <c r="AV8" s="659"/>
      <c r="AW8" s="659"/>
      <c r="AX8" s="659"/>
      <c r="AY8" s="659"/>
      <c r="AZ8" s="659"/>
      <c r="BA8" s="659"/>
      <c r="BB8" s="659"/>
      <c r="BC8" s="659"/>
      <c r="BD8" s="659"/>
      <c r="BE8" s="659"/>
      <c r="BF8" s="660"/>
      <c r="BG8" s="661">
        <v>8798</v>
      </c>
      <c r="BH8" s="664"/>
      <c r="BI8" s="664"/>
      <c r="BJ8" s="664"/>
      <c r="BK8" s="664"/>
      <c r="BL8" s="664"/>
      <c r="BM8" s="664"/>
      <c r="BN8" s="665"/>
      <c r="BO8" s="723">
        <v>1.3</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1115967</v>
      </c>
      <c r="CS8" s="664"/>
      <c r="CT8" s="664"/>
      <c r="CU8" s="664"/>
      <c r="CV8" s="664"/>
      <c r="CW8" s="664"/>
      <c r="CX8" s="664"/>
      <c r="CY8" s="665"/>
      <c r="CZ8" s="723">
        <v>20</v>
      </c>
      <c r="DA8" s="723"/>
      <c r="DB8" s="723"/>
      <c r="DC8" s="723"/>
      <c r="DD8" s="669" t="s">
        <v>137</v>
      </c>
      <c r="DE8" s="664"/>
      <c r="DF8" s="664"/>
      <c r="DG8" s="664"/>
      <c r="DH8" s="664"/>
      <c r="DI8" s="664"/>
      <c r="DJ8" s="664"/>
      <c r="DK8" s="664"/>
      <c r="DL8" s="664"/>
      <c r="DM8" s="664"/>
      <c r="DN8" s="664"/>
      <c r="DO8" s="664"/>
      <c r="DP8" s="665"/>
      <c r="DQ8" s="669">
        <v>758012</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595</v>
      </c>
      <c r="S9" s="664"/>
      <c r="T9" s="664"/>
      <c r="U9" s="664"/>
      <c r="V9" s="664"/>
      <c r="W9" s="664"/>
      <c r="X9" s="664"/>
      <c r="Y9" s="665"/>
      <c r="Z9" s="723">
        <v>0</v>
      </c>
      <c r="AA9" s="723"/>
      <c r="AB9" s="723"/>
      <c r="AC9" s="723"/>
      <c r="AD9" s="724">
        <v>595</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181022</v>
      </c>
      <c r="BH9" s="664"/>
      <c r="BI9" s="664"/>
      <c r="BJ9" s="664"/>
      <c r="BK9" s="664"/>
      <c r="BL9" s="664"/>
      <c r="BM9" s="664"/>
      <c r="BN9" s="665"/>
      <c r="BO9" s="723">
        <v>26.2</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829649</v>
      </c>
      <c r="CS9" s="664"/>
      <c r="CT9" s="664"/>
      <c r="CU9" s="664"/>
      <c r="CV9" s="664"/>
      <c r="CW9" s="664"/>
      <c r="CX9" s="664"/>
      <c r="CY9" s="665"/>
      <c r="CZ9" s="723">
        <v>14.9</v>
      </c>
      <c r="DA9" s="723"/>
      <c r="DB9" s="723"/>
      <c r="DC9" s="723"/>
      <c r="DD9" s="669" t="s">
        <v>137</v>
      </c>
      <c r="DE9" s="664"/>
      <c r="DF9" s="664"/>
      <c r="DG9" s="664"/>
      <c r="DH9" s="664"/>
      <c r="DI9" s="664"/>
      <c r="DJ9" s="664"/>
      <c r="DK9" s="664"/>
      <c r="DL9" s="664"/>
      <c r="DM9" s="664"/>
      <c r="DN9" s="664"/>
      <c r="DO9" s="664"/>
      <c r="DP9" s="665"/>
      <c r="DQ9" s="669">
        <v>748200</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13044</v>
      </c>
      <c r="BH10" s="664"/>
      <c r="BI10" s="664"/>
      <c r="BJ10" s="664"/>
      <c r="BK10" s="664"/>
      <c r="BL10" s="664"/>
      <c r="BM10" s="664"/>
      <c r="BN10" s="665"/>
      <c r="BO10" s="723">
        <v>1.9</v>
      </c>
      <c r="BP10" s="723"/>
      <c r="BQ10" s="723"/>
      <c r="BR10" s="723"/>
      <c r="BS10" s="669">
        <v>2174</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128</v>
      </c>
      <c r="CS10" s="664"/>
      <c r="CT10" s="664"/>
      <c r="CU10" s="664"/>
      <c r="CV10" s="664"/>
      <c r="CW10" s="664"/>
      <c r="CX10" s="664"/>
      <c r="CY10" s="665"/>
      <c r="CZ10" s="723" t="s">
        <v>128</v>
      </c>
      <c r="DA10" s="723"/>
      <c r="DB10" s="723"/>
      <c r="DC10" s="723"/>
      <c r="DD10" s="669" t="s">
        <v>137</v>
      </c>
      <c r="DE10" s="664"/>
      <c r="DF10" s="664"/>
      <c r="DG10" s="664"/>
      <c r="DH10" s="664"/>
      <c r="DI10" s="664"/>
      <c r="DJ10" s="664"/>
      <c r="DK10" s="664"/>
      <c r="DL10" s="664"/>
      <c r="DM10" s="664"/>
      <c r="DN10" s="664"/>
      <c r="DO10" s="664"/>
      <c r="DP10" s="665"/>
      <c r="DQ10" s="669" t="s">
        <v>237</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137</v>
      </c>
      <c r="AA11" s="723"/>
      <c r="AB11" s="723"/>
      <c r="AC11" s="723"/>
      <c r="AD11" s="724" t="s">
        <v>137</v>
      </c>
      <c r="AE11" s="724"/>
      <c r="AF11" s="724"/>
      <c r="AG11" s="724"/>
      <c r="AH11" s="724"/>
      <c r="AI11" s="724"/>
      <c r="AJ11" s="724"/>
      <c r="AK11" s="724"/>
      <c r="AL11" s="666" t="s">
        <v>237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18793</v>
      </c>
      <c r="BH11" s="664"/>
      <c r="BI11" s="664"/>
      <c r="BJ11" s="664"/>
      <c r="BK11" s="664"/>
      <c r="BL11" s="664"/>
      <c r="BM11" s="664"/>
      <c r="BN11" s="665"/>
      <c r="BO11" s="723">
        <v>2.7</v>
      </c>
      <c r="BP11" s="723"/>
      <c r="BQ11" s="723"/>
      <c r="BR11" s="723"/>
      <c r="BS11" s="669">
        <v>3727</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193048</v>
      </c>
      <c r="CS11" s="664"/>
      <c r="CT11" s="664"/>
      <c r="CU11" s="664"/>
      <c r="CV11" s="664"/>
      <c r="CW11" s="664"/>
      <c r="CX11" s="664"/>
      <c r="CY11" s="665"/>
      <c r="CZ11" s="723">
        <v>3.5</v>
      </c>
      <c r="DA11" s="723"/>
      <c r="DB11" s="723"/>
      <c r="DC11" s="723"/>
      <c r="DD11" s="669">
        <v>55324</v>
      </c>
      <c r="DE11" s="664"/>
      <c r="DF11" s="664"/>
      <c r="DG11" s="664"/>
      <c r="DH11" s="664"/>
      <c r="DI11" s="664"/>
      <c r="DJ11" s="664"/>
      <c r="DK11" s="664"/>
      <c r="DL11" s="664"/>
      <c r="DM11" s="664"/>
      <c r="DN11" s="664"/>
      <c r="DO11" s="664"/>
      <c r="DP11" s="665"/>
      <c r="DQ11" s="669">
        <v>117933</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109891</v>
      </c>
      <c r="S12" s="664"/>
      <c r="T12" s="664"/>
      <c r="U12" s="664"/>
      <c r="V12" s="664"/>
      <c r="W12" s="664"/>
      <c r="X12" s="664"/>
      <c r="Y12" s="665"/>
      <c r="Z12" s="723">
        <v>1.9</v>
      </c>
      <c r="AA12" s="723"/>
      <c r="AB12" s="723"/>
      <c r="AC12" s="723"/>
      <c r="AD12" s="724">
        <v>109891</v>
      </c>
      <c r="AE12" s="724"/>
      <c r="AF12" s="724"/>
      <c r="AG12" s="724"/>
      <c r="AH12" s="724"/>
      <c r="AI12" s="724"/>
      <c r="AJ12" s="724"/>
      <c r="AK12" s="724"/>
      <c r="AL12" s="666">
        <v>3</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413004</v>
      </c>
      <c r="BH12" s="664"/>
      <c r="BI12" s="664"/>
      <c r="BJ12" s="664"/>
      <c r="BK12" s="664"/>
      <c r="BL12" s="664"/>
      <c r="BM12" s="664"/>
      <c r="BN12" s="665"/>
      <c r="BO12" s="723">
        <v>59.8</v>
      </c>
      <c r="BP12" s="723"/>
      <c r="BQ12" s="723"/>
      <c r="BR12" s="723"/>
      <c r="BS12" s="669" t="s">
        <v>237</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96894</v>
      </c>
      <c r="CS12" s="664"/>
      <c r="CT12" s="664"/>
      <c r="CU12" s="664"/>
      <c r="CV12" s="664"/>
      <c r="CW12" s="664"/>
      <c r="CX12" s="664"/>
      <c r="CY12" s="665"/>
      <c r="CZ12" s="723">
        <v>1.7</v>
      </c>
      <c r="DA12" s="723"/>
      <c r="DB12" s="723"/>
      <c r="DC12" s="723"/>
      <c r="DD12" s="669">
        <v>3725</v>
      </c>
      <c r="DE12" s="664"/>
      <c r="DF12" s="664"/>
      <c r="DG12" s="664"/>
      <c r="DH12" s="664"/>
      <c r="DI12" s="664"/>
      <c r="DJ12" s="664"/>
      <c r="DK12" s="664"/>
      <c r="DL12" s="664"/>
      <c r="DM12" s="664"/>
      <c r="DN12" s="664"/>
      <c r="DO12" s="664"/>
      <c r="DP12" s="665"/>
      <c r="DQ12" s="669">
        <v>80265</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237</v>
      </c>
      <c r="S13" s="664"/>
      <c r="T13" s="664"/>
      <c r="U13" s="664"/>
      <c r="V13" s="664"/>
      <c r="W13" s="664"/>
      <c r="X13" s="664"/>
      <c r="Y13" s="665"/>
      <c r="Z13" s="723" t="s">
        <v>137</v>
      </c>
      <c r="AA13" s="723"/>
      <c r="AB13" s="723"/>
      <c r="AC13" s="723"/>
      <c r="AD13" s="724" t="s">
        <v>128</v>
      </c>
      <c r="AE13" s="724"/>
      <c r="AF13" s="724"/>
      <c r="AG13" s="724"/>
      <c r="AH13" s="724"/>
      <c r="AI13" s="724"/>
      <c r="AJ13" s="724"/>
      <c r="AK13" s="724"/>
      <c r="AL13" s="666" t="s">
        <v>237</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398215</v>
      </c>
      <c r="BH13" s="664"/>
      <c r="BI13" s="664"/>
      <c r="BJ13" s="664"/>
      <c r="BK13" s="664"/>
      <c r="BL13" s="664"/>
      <c r="BM13" s="664"/>
      <c r="BN13" s="665"/>
      <c r="BO13" s="723">
        <v>57.7</v>
      </c>
      <c r="BP13" s="723"/>
      <c r="BQ13" s="723"/>
      <c r="BR13" s="723"/>
      <c r="BS13" s="669" t="s">
        <v>128</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653038</v>
      </c>
      <c r="CS13" s="664"/>
      <c r="CT13" s="664"/>
      <c r="CU13" s="664"/>
      <c r="CV13" s="664"/>
      <c r="CW13" s="664"/>
      <c r="CX13" s="664"/>
      <c r="CY13" s="665"/>
      <c r="CZ13" s="723">
        <v>11.7</v>
      </c>
      <c r="DA13" s="723"/>
      <c r="DB13" s="723"/>
      <c r="DC13" s="723"/>
      <c r="DD13" s="669">
        <v>202918</v>
      </c>
      <c r="DE13" s="664"/>
      <c r="DF13" s="664"/>
      <c r="DG13" s="664"/>
      <c r="DH13" s="664"/>
      <c r="DI13" s="664"/>
      <c r="DJ13" s="664"/>
      <c r="DK13" s="664"/>
      <c r="DL13" s="664"/>
      <c r="DM13" s="664"/>
      <c r="DN13" s="664"/>
      <c r="DO13" s="664"/>
      <c r="DP13" s="665"/>
      <c r="DQ13" s="669">
        <v>467291</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237</v>
      </c>
      <c r="AA14" s="723"/>
      <c r="AB14" s="723"/>
      <c r="AC14" s="723"/>
      <c r="AD14" s="724" t="s">
        <v>128</v>
      </c>
      <c r="AE14" s="724"/>
      <c r="AF14" s="724"/>
      <c r="AG14" s="724"/>
      <c r="AH14" s="724"/>
      <c r="AI14" s="724"/>
      <c r="AJ14" s="724"/>
      <c r="AK14" s="724"/>
      <c r="AL14" s="666" t="s">
        <v>128</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16567</v>
      </c>
      <c r="BH14" s="664"/>
      <c r="BI14" s="664"/>
      <c r="BJ14" s="664"/>
      <c r="BK14" s="664"/>
      <c r="BL14" s="664"/>
      <c r="BM14" s="664"/>
      <c r="BN14" s="665"/>
      <c r="BO14" s="723">
        <v>2.4</v>
      </c>
      <c r="BP14" s="723"/>
      <c r="BQ14" s="723"/>
      <c r="BR14" s="723"/>
      <c r="BS14" s="669" t="s">
        <v>128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331734</v>
      </c>
      <c r="CS14" s="664"/>
      <c r="CT14" s="664"/>
      <c r="CU14" s="664"/>
      <c r="CV14" s="664"/>
      <c r="CW14" s="664"/>
      <c r="CX14" s="664"/>
      <c r="CY14" s="665"/>
      <c r="CZ14" s="723">
        <v>6</v>
      </c>
      <c r="DA14" s="723"/>
      <c r="DB14" s="723"/>
      <c r="DC14" s="723"/>
      <c r="DD14" s="669">
        <v>53473</v>
      </c>
      <c r="DE14" s="664"/>
      <c r="DF14" s="664"/>
      <c r="DG14" s="664"/>
      <c r="DH14" s="664"/>
      <c r="DI14" s="664"/>
      <c r="DJ14" s="664"/>
      <c r="DK14" s="664"/>
      <c r="DL14" s="664"/>
      <c r="DM14" s="664"/>
      <c r="DN14" s="664"/>
      <c r="DO14" s="664"/>
      <c r="DP14" s="665"/>
      <c r="DQ14" s="669">
        <v>271534</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9033</v>
      </c>
      <c r="S15" s="664"/>
      <c r="T15" s="664"/>
      <c r="U15" s="664"/>
      <c r="V15" s="664"/>
      <c r="W15" s="664"/>
      <c r="X15" s="664"/>
      <c r="Y15" s="665"/>
      <c r="Z15" s="723">
        <v>0.2</v>
      </c>
      <c r="AA15" s="723"/>
      <c r="AB15" s="723"/>
      <c r="AC15" s="723"/>
      <c r="AD15" s="724">
        <v>9033</v>
      </c>
      <c r="AE15" s="724"/>
      <c r="AF15" s="724"/>
      <c r="AG15" s="724"/>
      <c r="AH15" s="724"/>
      <c r="AI15" s="724"/>
      <c r="AJ15" s="724"/>
      <c r="AK15" s="724"/>
      <c r="AL15" s="666">
        <v>0.2</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38479</v>
      </c>
      <c r="BH15" s="664"/>
      <c r="BI15" s="664"/>
      <c r="BJ15" s="664"/>
      <c r="BK15" s="664"/>
      <c r="BL15" s="664"/>
      <c r="BM15" s="664"/>
      <c r="BN15" s="665"/>
      <c r="BO15" s="723">
        <v>5.6</v>
      </c>
      <c r="BP15" s="723"/>
      <c r="BQ15" s="723"/>
      <c r="BR15" s="723"/>
      <c r="BS15" s="669" t="s">
        <v>128</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397076</v>
      </c>
      <c r="CS15" s="664"/>
      <c r="CT15" s="664"/>
      <c r="CU15" s="664"/>
      <c r="CV15" s="664"/>
      <c r="CW15" s="664"/>
      <c r="CX15" s="664"/>
      <c r="CY15" s="665"/>
      <c r="CZ15" s="723">
        <v>7.1</v>
      </c>
      <c r="DA15" s="723"/>
      <c r="DB15" s="723"/>
      <c r="DC15" s="723"/>
      <c r="DD15" s="669">
        <v>21557</v>
      </c>
      <c r="DE15" s="664"/>
      <c r="DF15" s="664"/>
      <c r="DG15" s="664"/>
      <c r="DH15" s="664"/>
      <c r="DI15" s="664"/>
      <c r="DJ15" s="664"/>
      <c r="DK15" s="664"/>
      <c r="DL15" s="664"/>
      <c r="DM15" s="664"/>
      <c r="DN15" s="664"/>
      <c r="DO15" s="664"/>
      <c r="DP15" s="665"/>
      <c r="DQ15" s="669">
        <v>355929</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237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5</v>
      </c>
      <c r="CS16" s="664"/>
      <c r="CT16" s="664"/>
      <c r="CU16" s="664"/>
      <c r="CV16" s="664"/>
      <c r="CW16" s="664"/>
      <c r="CX16" s="664"/>
      <c r="CY16" s="665"/>
      <c r="CZ16" s="723">
        <v>0</v>
      </c>
      <c r="DA16" s="723"/>
      <c r="DB16" s="723"/>
      <c r="DC16" s="723"/>
      <c r="DD16" s="669" t="s">
        <v>237</v>
      </c>
      <c r="DE16" s="664"/>
      <c r="DF16" s="664"/>
      <c r="DG16" s="664"/>
      <c r="DH16" s="664"/>
      <c r="DI16" s="664"/>
      <c r="DJ16" s="664"/>
      <c r="DK16" s="664"/>
      <c r="DL16" s="664"/>
      <c r="DM16" s="664"/>
      <c r="DN16" s="664"/>
      <c r="DO16" s="664"/>
      <c r="DP16" s="665"/>
      <c r="DQ16" s="669">
        <v>5</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384</v>
      </c>
      <c r="S17" s="664"/>
      <c r="T17" s="664"/>
      <c r="U17" s="664"/>
      <c r="V17" s="664"/>
      <c r="W17" s="664"/>
      <c r="X17" s="664"/>
      <c r="Y17" s="665"/>
      <c r="Z17" s="723">
        <v>0</v>
      </c>
      <c r="AA17" s="723"/>
      <c r="AB17" s="723"/>
      <c r="AC17" s="723"/>
      <c r="AD17" s="724">
        <v>384</v>
      </c>
      <c r="AE17" s="724"/>
      <c r="AF17" s="724"/>
      <c r="AG17" s="724"/>
      <c r="AH17" s="724"/>
      <c r="AI17" s="724"/>
      <c r="AJ17" s="724"/>
      <c r="AK17" s="724"/>
      <c r="AL17" s="666">
        <v>0</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237</v>
      </c>
      <c r="BH17" s="664"/>
      <c r="BI17" s="664"/>
      <c r="BJ17" s="664"/>
      <c r="BK17" s="664"/>
      <c r="BL17" s="664"/>
      <c r="BM17" s="664"/>
      <c r="BN17" s="665"/>
      <c r="BO17" s="723" t="s">
        <v>237</v>
      </c>
      <c r="BP17" s="723"/>
      <c r="BQ17" s="723"/>
      <c r="BR17" s="723"/>
      <c r="BS17" s="669" t="s">
        <v>237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861160</v>
      </c>
      <c r="CS17" s="664"/>
      <c r="CT17" s="664"/>
      <c r="CU17" s="664"/>
      <c r="CV17" s="664"/>
      <c r="CW17" s="664"/>
      <c r="CX17" s="664"/>
      <c r="CY17" s="665"/>
      <c r="CZ17" s="723">
        <v>15.5</v>
      </c>
      <c r="DA17" s="723"/>
      <c r="DB17" s="723"/>
      <c r="DC17" s="723"/>
      <c r="DD17" s="669" t="s">
        <v>128</v>
      </c>
      <c r="DE17" s="664"/>
      <c r="DF17" s="664"/>
      <c r="DG17" s="664"/>
      <c r="DH17" s="664"/>
      <c r="DI17" s="664"/>
      <c r="DJ17" s="664"/>
      <c r="DK17" s="664"/>
      <c r="DL17" s="664"/>
      <c r="DM17" s="664"/>
      <c r="DN17" s="664"/>
      <c r="DO17" s="664"/>
      <c r="DP17" s="665"/>
      <c r="DQ17" s="669">
        <v>822537</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3259324</v>
      </c>
      <c r="S18" s="664"/>
      <c r="T18" s="664"/>
      <c r="U18" s="664"/>
      <c r="V18" s="664"/>
      <c r="W18" s="664"/>
      <c r="X18" s="664"/>
      <c r="Y18" s="665"/>
      <c r="Z18" s="723">
        <v>57.5</v>
      </c>
      <c r="AA18" s="723"/>
      <c r="AB18" s="723"/>
      <c r="AC18" s="723"/>
      <c r="AD18" s="724">
        <v>2780248</v>
      </c>
      <c r="AE18" s="724"/>
      <c r="AF18" s="724"/>
      <c r="AG18" s="724"/>
      <c r="AH18" s="724"/>
      <c r="AI18" s="724"/>
      <c r="AJ18" s="724"/>
      <c r="AK18" s="724"/>
      <c r="AL18" s="666">
        <v>76.599999999999994</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237</v>
      </c>
      <c r="BP18" s="723"/>
      <c r="BQ18" s="723"/>
      <c r="BR18" s="723"/>
      <c r="BS18" s="669" t="s">
        <v>128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237</v>
      </c>
      <c r="CS18" s="664"/>
      <c r="CT18" s="664"/>
      <c r="CU18" s="664"/>
      <c r="CV18" s="664"/>
      <c r="CW18" s="664"/>
      <c r="CX18" s="664"/>
      <c r="CY18" s="665"/>
      <c r="CZ18" s="723" t="s">
        <v>128</v>
      </c>
      <c r="DA18" s="723"/>
      <c r="DB18" s="723"/>
      <c r="DC18" s="723"/>
      <c r="DD18" s="669" t="s">
        <v>237</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2780248</v>
      </c>
      <c r="S19" s="664"/>
      <c r="T19" s="664"/>
      <c r="U19" s="664"/>
      <c r="V19" s="664"/>
      <c r="W19" s="664"/>
      <c r="X19" s="664"/>
      <c r="Y19" s="665"/>
      <c r="Z19" s="723">
        <v>49</v>
      </c>
      <c r="AA19" s="723"/>
      <c r="AB19" s="723"/>
      <c r="AC19" s="723"/>
      <c r="AD19" s="724">
        <v>2780248</v>
      </c>
      <c r="AE19" s="724"/>
      <c r="AF19" s="724"/>
      <c r="AG19" s="724"/>
      <c r="AH19" s="724"/>
      <c r="AI19" s="724"/>
      <c r="AJ19" s="724"/>
      <c r="AK19" s="724"/>
      <c r="AL19" s="666">
        <v>76.599999999999994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656</v>
      </c>
      <c r="BH19" s="664"/>
      <c r="BI19" s="664"/>
      <c r="BJ19" s="664"/>
      <c r="BK19" s="664"/>
      <c r="BL19" s="664"/>
      <c r="BM19" s="664"/>
      <c r="BN19" s="665"/>
      <c r="BO19" s="723">
        <v>0.1</v>
      </c>
      <c r="BP19" s="723"/>
      <c r="BQ19" s="723"/>
      <c r="BR19" s="723"/>
      <c r="BS19" s="669" t="s">
        <v>237</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237</v>
      </c>
      <c r="CS19" s="664"/>
      <c r="CT19" s="664"/>
      <c r="CU19" s="664"/>
      <c r="CV19" s="664"/>
      <c r="CW19" s="664"/>
      <c r="CX19" s="664"/>
      <c r="CY19" s="665"/>
      <c r="CZ19" s="723" t="s">
        <v>237</v>
      </c>
      <c r="DA19" s="723"/>
      <c r="DB19" s="723"/>
      <c r="DC19" s="723"/>
      <c r="DD19" s="669" t="s">
        <v>128</v>
      </c>
      <c r="DE19" s="664"/>
      <c r="DF19" s="664"/>
      <c r="DG19" s="664"/>
      <c r="DH19" s="664"/>
      <c r="DI19" s="664"/>
      <c r="DJ19" s="664"/>
      <c r="DK19" s="664"/>
      <c r="DL19" s="664"/>
      <c r="DM19" s="664"/>
      <c r="DN19" s="664"/>
      <c r="DO19" s="664"/>
      <c r="DP19" s="665"/>
      <c r="DQ19" s="669" t="s">
        <v>137</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479076</v>
      </c>
      <c r="S20" s="664"/>
      <c r="T20" s="664"/>
      <c r="U20" s="664"/>
      <c r="V20" s="664"/>
      <c r="W20" s="664"/>
      <c r="X20" s="664"/>
      <c r="Y20" s="665"/>
      <c r="Z20" s="723">
        <v>8.4</v>
      </c>
      <c r="AA20" s="723"/>
      <c r="AB20" s="723"/>
      <c r="AC20" s="723"/>
      <c r="AD20" s="724" t="s">
        <v>128</v>
      </c>
      <c r="AE20" s="724"/>
      <c r="AF20" s="724"/>
      <c r="AG20" s="724"/>
      <c r="AH20" s="724"/>
      <c r="AI20" s="724"/>
      <c r="AJ20" s="724"/>
      <c r="AK20" s="724"/>
      <c r="AL20" s="666" t="s">
        <v>128</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656</v>
      </c>
      <c r="BH20" s="664"/>
      <c r="BI20" s="664"/>
      <c r="BJ20" s="664"/>
      <c r="BK20" s="664"/>
      <c r="BL20" s="664"/>
      <c r="BM20" s="664"/>
      <c r="BN20" s="665"/>
      <c r="BO20" s="723">
        <v>0.1</v>
      </c>
      <c r="BP20" s="723"/>
      <c r="BQ20" s="723"/>
      <c r="BR20" s="723"/>
      <c r="BS20" s="669" t="s">
        <v>137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5569595</v>
      </c>
      <c r="CS20" s="664"/>
      <c r="CT20" s="664"/>
      <c r="CU20" s="664"/>
      <c r="CV20" s="664"/>
      <c r="CW20" s="664"/>
      <c r="CX20" s="664"/>
      <c r="CY20" s="665"/>
      <c r="CZ20" s="723">
        <v>100</v>
      </c>
      <c r="DA20" s="723"/>
      <c r="DB20" s="723"/>
      <c r="DC20" s="723"/>
      <c r="DD20" s="669">
        <v>359439</v>
      </c>
      <c r="DE20" s="664"/>
      <c r="DF20" s="664"/>
      <c r="DG20" s="664"/>
      <c r="DH20" s="664"/>
      <c r="DI20" s="664"/>
      <c r="DJ20" s="664"/>
      <c r="DK20" s="664"/>
      <c r="DL20" s="664"/>
      <c r="DM20" s="664"/>
      <c r="DN20" s="664"/>
      <c r="DO20" s="664"/>
      <c r="DP20" s="665"/>
      <c r="DQ20" s="669">
        <v>4507735</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137</v>
      </c>
      <c r="AA21" s="723"/>
      <c r="AB21" s="723"/>
      <c r="AC21" s="723"/>
      <c r="AD21" s="724" t="s">
        <v>128</v>
      </c>
      <c r="AE21" s="724"/>
      <c r="AF21" s="724"/>
      <c r="AG21" s="724"/>
      <c r="AH21" s="724"/>
      <c r="AI21" s="724"/>
      <c r="AJ21" s="724"/>
      <c r="AK21" s="724"/>
      <c r="AL21" s="666" t="s">
        <v>128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656</v>
      </c>
      <c r="BH21" s="664"/>
      <c r="BI21" s="664"/>
      <c r="BJ21" s="664"/>
      <c r="BK21" s="664"/>
      <c r="BL21" s="664"/>
      <c r="BM21" s="664"/>
      <c r="BN21" s="665"/>
      <c r="BO21" s="723">
        <v>0.1</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4107866</v>
      </c>
      <c r="S22" s="664"/>
      <c r="T22" s="664"/>
      <c r="U22" s="664"/>
      <c r="V22" s="664"/>
      <c r="W22" s="664"/>
      <c r="X22" s="664"/>
      <c r="Y22" s="665"/>
      <c r="Z22" s="723">
        <v>72.400000000000006</v>
      </c>
      <c r="AA22" s="723"/>
      <c r="AB22" s="723"/>
      <c r="AC22" s="723"/>
      <c r="AD22" s="724">
        <v>3628790</v>
      </c>
      <c r="AE22" s="724"/>
      <c r="AF22" s="724"/>
      <c r="AG22" s="724"/>
      <c r="AH22" s="724"/>
      <c r="AI22" s="724"/>
      <c r="AJ22" s="724"/>
      <c r="AK22" s="724"/>
      <c r="AL22" s="666">
        <v>99.9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137</v>
      </c>
      <c r="BH22" s="664"/>
      <c r="BI22" s="664"/>
      <c r="BJ22" s="664"/>
      <c r="BK22" s="664"/>
      <c r="BL22" s="664"/>
      <c r="BM22" s="664"/>
      <c r="BN22" s="665"/>
      <c r="BO22" s="723" t="s">
        <v>137</v>
      </c>
      <c r="BP22" s="723"/>
      <c r="BQ22" s="723"/>
      <c r="BR22" s="723"/>
      <c r="BS22" s="669" t="s">
        <v>137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t="s">
        <v>137</v>
      </c>
      <c r="S23" s="664"/>
      <c r="T23" s="664"/>
      <c r="U23" s="664"/>
      <c r="V23" s="664"/>
      <c r="W23" s="664"/>
      <c r="X23" s="664"/>
      <c r="Y23" s="665"/>
      <c r="Z23" s="723" t="s">
        <v>237</v>
      </c>
      <c r="AA23" s="723"/>
      <c r="AB23" s="723"/>
      <c r="AC23" s="723"/>
      <c r="AD23" s="724" t="s">
        <v>128</v>
      </c>
      <c r="AE23" s="724"/>
      <c r="AF23" s="724"/>
      <c r="AG23" s="724"/>
      <c r="AH23" s="724"/>
      <c r="AI23" s="724"/>
      <c r="AJ23" s="724"/>
      <c r="AK23" s="724"/>
      <c r="AL23" s="666" t="s">
        <v>137</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237</v>
      </c>
      <c r="BH23" s="664"/>
      <c r="BI23" s="664"/>
      <c r="BJ23" s="664"/>
      <c r="BK23" s="664"/>
      <c r="BL23" s="664"/>
      <c r="BM23" s="664"/>
      <c r="BN23" s="665"/>
      <c r="BO23" s="723" t="s">
        <v>137</v>
      </c>
      <c r="BP23" s="723"/>
      <c r="BQ23" s="723"/>
      <c r="BR23" s="723"/>
      <c r="BS23" s="669" t="s">
        <v>237</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26047</v>
      </c>
      <c r="S24" s="664"/>
      <c r="T24" s="664"/>
      <c r="U24" s="664"/>
      <c r="V24" s="664"/>
      <c r="W24" s="664"/>
      <c r="X24" s="664"/>
      <c r="Y24" s="665"/>
      <c r="Z24" s="723">
        <v>0.5</v>
      </c>
      <c r="AA24" s="723"/>
      <c r="AB24" s="723"/>
      <c r="AC24" s="723"/>
      <c r="AD24" s="724" t="s">
        <v>128</v>
      </c>
      <c r="AE24" s="724"/>
      <c r="AF24" s="724"/>
      <c r="AG24" s="724"/>
      <c r="AH24" s="724"/>
      <c r="AI24" s="724"/>
      <c r="AJ24" s="724"/>
      <c r="AK24" s="724"/>
      <c r="AL24" s="666" t="s">
        <v>128</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237</v>
      </c>
      <c r="BP24" s="723"/>
      <c r="BQ24" s="723"/>
      <c r="BR24" s="723"/>
      <c r="BS24" s="669" t="s">
        <v>237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1992616</v>
      </c>
      <c r="CS24" s="727"/>
      <c r="CT24" s="727"/>
      <c r="CU24" s="727"/>
      <c r="CV24" s="727"/>
      <c r="CW24" s="727"/>
      <c r="CX24" s="727"/>
      <c r="CY24" s="773"/>
      <c r="CZ24" s="774">
        <v>35.799999999999997</v>
      </c>
      <c r="DA24" s="743"/>
      <c r="DB24" s="743"/>
      <c r="DC24" s="777"/>
      <c r="DD24" s="772">
        <v>1747326</v>
      </c>
      <c r="DE24" s="727"/>
      <c r="DF24" s="727"/>
      <c r="DG24" s="727"/>
      <c r="DH24" s="727"/>
      <c r="DI24" s="727"/>
      <c r="DJ24" s="727"/>
      <c r="DK24" s="773"/>
      <c r="DL24" s="772">
        <v>1737097</v>
      </c>
      <c r="DM24" s="727"/>
      <c r="DN24" s="727"/>
      <c r="DO24" s="727"/>
      <c r="DP24" s="727"/>
      <c r="DQ24" s="727"/>
      <c r="DR24" s="727"/>
      <c r="DS24" s="727"/>
      <c r="DT24" s="727"/>
      <c r="DU24" s="727"/>
      <c r="DV24" s="773"/>
      <c r="DW24" s="774">
        <v>46.1</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54353</v>
      </c>
      <c r="S25" s="664"/>
      <c r="T25" s="664"/>
      <c r="U25" s="664"/>
      <c r="V25" s="664"/>
      <c r="W25" s="664"/>
      <c r="X25" s="664"/>
      <c r="Y25" s="665"/>
      <c r="Z25" s="723">
        <v>1</v>
      </c>
      <c r="AA25" s="723"/>
      <c r="AB25" s="723"/>
      <c r="AC25" s="723"/>
      <c r="AD25" s="724" t="s">
        <v>237</v>
      </c>
      <c r="AE25" s="724"/>
      <c r="AF25" s="724"/>
      <c r="AG25" s="724"/>
      <c r="AH25" s="724"/>
      <c r="AI25" s="724"/>
      <c r="AJ25" s="724"/>
      <c r="AK25" s="724"/>
      <c r="AL25" s="666" t="s">
        <v>237</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237</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848142</v>
      </c>
      <c r="CS25" s="662"/>
      <c r="CT25" s="662"/>
      <c r="CU25" s="662"/>
      <c r="CV25" s="662"/>
      <c r="CW25" s="662"/>
      <c r="CX25" s="662"/>
      <c r="CY25" s="663"/>
      <c r="CZ25" s="666">
        <v>15.2</v>
      </c>
      <c r="DA25" s="695"/>
      <c r="DB25" s="695"/>
      <c r="DC25" s="696"/>
      <c r="DD25" s="669">
        <v>842789</v>
      </c>
      <c r="DE25" s="662"/>
      <c r="DF25" s="662"/>
      <c r="DG25" s="662"/>
      <c r="DH25" s="662"/>
      <c r="DI25" s="662"/>
      <c r="DJ25" s="662"/>
      <c r="DK25" s="663"/>
      <c r="DL25" s="669">
        <v>838823</v>
      </c>
      <c r="DM25" s="662"/>
      <c r="DN25" s="662"/>
      <c r="DO25" s="662"/>
      <c r="DP25" s="662"/>
      <c r="DQ25" s="662"/>
      <c r="DR25" s="662"/>
      <c r="DS25" s="662"/>
      <c r="DT25" s="662"/>
      <c r="DU25" s="662"/>
      <c r="DV25" s="663"/>
      <c r="DW25" s="666">
        <v>22.3</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26058</v>
      </c>
      <c r="S26" s="664"/>
      <c r="T26" s="664"/>
      <c r="U26" s="664"/>
      <c r="V26" s="664"/>
      <c r="W26" s="664"/>
      <c r="X26" s="664"/>
      <c r="Y26" s="665"/>
      <c r="Z26" s="723">
        <v>0.5</v>
      </c>
      <c r="AA26" s="723"/>
      <c r="AB26" s="723"/>
      <c r="AC26" s="723"/>
      <c r="AD26" s="724" t="s">
        <v>137</v>
      </c>
      <c r="AE26" s="724"/>
      <c r="AF26" s="724"/>
      <c r="AG26" s="724"/>
      <c r="AH26" s="724"/>
      <c r="AI26" s="724"/>
      <c r="AJ26" s="724"/>
      <c r="AK26" s="724"/>
      <c r="AL26" s="666" t="s">
        <v>128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237</v>
      </c>
      <c r="BH26" s="664"/>
      <c r="BI26" s="664"/>
      <c r="BJ26" s="664"/>
      <c r="BK26" s="664"/>
      <c r="BL26" s="664"/>
      <c r="BM26" s="664"/>
      <c r="BN26" s="665"/>
      <c r="BO26" s="723" t="s">
        <v>137</v>
      </c>
      <c r="BP26" s="723"/>
      <c r="BQ26" s="723"/>
      <c r="BR26" s="723"/>
      <c r="BS26" s="669" t="s">
        <v>237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532790</v>
      </c>
      <c r="CS26" s="664"/>
      <c r="CT26" s="664"/>
      <c r="CU26" s="664"/>
      <c r="CV26" s="664"/>
      <c r="CW26" s="664"/>
      <c r="CX26" s="664"/>
      <c r="CY26" s="665"/>
      <c r="CZ26" s="666">
        <v>9.6</v>
      </c>
      <c r="DA26" s="695"/>
      <c r="DB26" s="695"/>
      <c r="DC26" s="696"/>
      <c r="DD26" s="669">
        <v>530645</v>
      </c>
      <c r="DE26" s="664"/>
      <c r="DF26" s="664"/>
      <c r="DG26" s="664"/>
      <c r="DH26" s="664"/>
      <c r="DI26" s="664"/>
      <c r="DJ26" s="664"/>
      <c r="DK26" s="665"/>
      <c r="DL26" s="669" t="s">
        <v>237</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309420</v>
      </c>
      <c r="S27" s="664"/>
      <c r="T27" s="664"/>
      <c r="U27" s="664"/>
      <c r="V27" s="664"/>
      <c r="W27" s="664"/>
      <c r="X27" s="664"/>
      <c r="Y27" s="665"/>
      <c r="Z27" s="723">
        <v>5.5</v>
      </c>
      <c r="AA27" s="723"/>
      <c r="AB27" s="723"/>
      <c r="AC27" s="723"/>
      <c r="AD27" s="724" t="s">
        <v>237</v>
      </c>
      <c r="AE27" s="724"/>
      <c r="AF27" s="724"/>
      <c r="AG27" s="724"/>
      <c r="AH27" s="724"/>
      <c r="AI27" s="724"/>
      <c r="AJ27" s="724"/>
      <c r="AK27" s="724"/>
      <c r="AL27" s="666" t="s">
        <v>237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690363</v>
      </c>
      <c r="BH27" s="664"/>
      <c r="BI27" s="664"/>
      <c r="BJ27" s="664"/>
      <c r="BK27" s="664"/>
      <c r="BL27" s="664"/>
      <c r="BM27" s="664"/>
      <c r="BN27" s="665"/>
      <c r="BO27" s="723">
        <v>100</v>
      </c>
      <c r="BP27" s="723"/>
      <c r="BQ27" s="723"/>
      <c r="BR27" s="723"/>
      <c r="BS27" s="669">
        <v>5901</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283314</v>
      </c>
      <c r="CS27" s="662"/>
      <c r="CT27" s="662"/>
      <c r="CU27" s="662"/>
      <c r="CV27" s="662"/>
      <c r="CW27" s="662"/>
      <c r="CX27" s="662"/>
      <c r="CY27" s="663"/>
      <c r="CZ27" s="666">
        <v>5.0999999999999996</v>
      </c>
      <c r="DA27" s="695"/>
      <c r="DB27" s="695"/>
      <c r="DC27" s="696"/>
      <c r="DD27" s="669">
        <v>82000</v>
      </c>
      <c r="DE27" s="662"/>
      <c r="DF27" s="662"/>
      <c r="DG27" s="662"/>
      <c r="DH27" s="662"/>
      <c r="DI27" s="662"/>
      <c r="DJ27" s="662"/>
      <c r="DK27" s="663"/>
      <c r="DL27" s="669">
        <v>75737</v>
      </c>
      <c r="DM27" s="662"/>
      <c r="DN27" s="662"/>
      <c r="DO27" s="662"/>
      <c r="DP27" s="662"/>
      <c r="DQ27" s="662"/>
      <c r="DR27" s="662"/>
      <c r="DS27" s="662"/>
      <c r="DT27" s="662"/>
      <c r="DU27" s="662"/>
      <c r="DV27" s="663"/>
      <c r="DW27" s="666">
        <v>2</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137</v>
      </c>
      <c r="AA28" s="723"/>
      <c r="AB28" s="723"/>
      <c r="AC28" s="723"/>
      <c r="AD28" s="724" t="s">
        <v>237</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861160</v>
      </c>
      <c r="CS28" s="664"/>
      <c r="CT28" s="664"/>
      <c r="CU28" s="664"/>
      <c r="CV28" s="664"/>
      <c r="CW28" s="664"/>
      <c r="CX28" s="664"/>
      <c r="CY28" s="665"/>
      <c r="CZ28" s="666">
        <v>15.5</v>
      </c>
      <c r="DA28" s="695"/>
      <c r="DB28" s="695"/>
      <c r="DC28" s="696"/>
      <c r="DD28" s="669">
        <v>822537</v>
      </c>
      <c r="DE28" s="664"/>
      <c r="DF28" s="664"/>
      <c r="DG28" s="664"/>
      <c r="DH28" s="664"/>
      <c r="DI28" s="664"/>
      <c r="DJ28" s="664"/>
      <c r="DK28" s="665"/>
      <c r="DL28" s="669">
        <v>822537</v>
      </c>
      <c r="DM28" s="664"/>
      <c r="DN28" s="664"/>
      <c r="DO28" s="664"/>
      <c r="DP28" s="664"/>
      <c r="DQ28" s="664"/>
      <c r="DR28" s="664"/>
      <c r="DS28" s="664"/>
      <c r="DT28" s="664"/>
      <c r="DU28" s="664"/>
      <c r="DV28" s="665"/>
      <c r="DW28" s="666">
        <v>21.8</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212485</v>
      </c>
      <c r="S29" s="664"/>
      <c r="T29" s="664"/>
      <c r="U29" s="664"/>
      <c r="V29" s="664"/>
      <c r="W29" s="664"/>
      <c r="X29" s="664"/>
      <c r="Y29" s="665"/>
      <c r="Z29" s="723">
        <v>3.7</v>
      </c>
      <c r="AA29" s="723"/>
      <c r="AB29" s="723"/>
      <c r="AC29" s="723"/>
      <c r="AD29" s="724" t="s">
        <v>128</v>
      </c>
      <c r="AE29" s="724"/>
      <c r="AF29" s="724"/>
      <c r="AG29" s="724"/>
      <c r="AH29" s="724"/>
      <c r="AI29" s="724"/>
      <c r="AJ29" s="724"/>
      <c r="AK29" s="724"/>
      <c r="AL29" s="666" t="s">
        <v>128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861160</v>
      </c>
      <c r="CS29" s="662"/>
      <c r="CT29" s="662"/>
      <c r="CU29" s="662"/>
      <c r="CV29" s="662"/>
      <c r="CW29" s="662"/>
      <c r="CX29" s="662"/>
      <c r="CY29" s="663"/>
      <c r="CZ29" s="666">
        <v>15.5</v>
      </c>
      <c r="DA29" s="695"/>
      <c r="DB29" s="695"/>
      <c r="DC29" s="696"/>
      <c r="DD29" s="669">
        <v>822537</v>
      </c>
      <c r="DE29" s="662"/>
      <c r="DF29" s="662"/>
      <c r="DG29" s="662"/>
      <c r="DH29" s="662"/>
      <c r="DI29" s="662"/>
      <c r="DJ29" s="662"/>
      <c r="DK29" s="663"/>
      <c r="DL29" s="669">
        <v>822537</v>
      </c>
      <c r="DM29" s="662"/>
      <c r="DN29" s="662"/>
      <c r="DO29" s="662"/>
      <c r="DP29" s="662"/>
      <c r="DQ29" s="662"/>
      <c r="DR29" s="662"/>
      <c r="DS29" s="662"/>
      <c r="DT29" s="662"/>
      <c r="DU29" s="662"/>
      <c r="DV29" s="663"/>
      <c r="DW29" s="666">
        <v>21.8</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19555</v>
      </c>
      <c r="S30" s="664"/>
      <c r="T30" s="664"/>
      <c r="U30" s="664"/>
      <c r="V30" s="664"/>
      <c r="W30" s="664"/>
      <c r="X30" s="664"/>
      <c r="Y30" s="665"/>
      <c r="Z30" s="723">
        <v>0.3</v>
      </c>
      <c r="AA30" s="723"/>
      <c r="AB30" s="723"/>
      <c r="AC30" s="723"/>
      <c r="AD30" s="724" t="s">
        <v>128</v>
      </c>
      <c r="AE30" s="724"/>
      <c r="AF30" s="724"/>
      <c r="AG30" s="724"/>
      <c r="AH30" s="724"/>
      <c r="AI30" s="724"/>
      <c r="AJ30" s="724"/>
      <c r="AK30" s="724"/>
      <c r="AL30" s="666" t="s">
        <v>128</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99.6</v>
      </c>
      <c r="BH30" s="742"/>
      <c r="BI30" s="742"/>
      <c r="BJ30" s="742"/>
      <c r="BK30" s="742"/>
      <c r="BL30" s="742"/>
      <c r="BM30" s="743">
        <v>98.5</v>
      </c>
      <c r="BN30" s="742"/>
      <c r="BO30" s="742"/>
      <c r="BP30" s="742"/>
      <c r="BQ30" s="744"/>
      <c r="BR30" s="741">
        <v>99.2</v>
      </c>
      <c r="BS30" s="742"/>
      <c r="BT30" s="742"/>
      <c r="BU30" s="742"/>
      <c r="BV30" s="742"/>
      <c r="BW30" s="742"/>
      <c r="BX30" s="743">
        <v>98.6</v>
      </c>
      <c r="BY30" s="742"/>
      <c r="BZ30" s="742"/>
      <c r="CA30" s="742"/>
      <c r="CB30" s="744"/>
      <c r="CD30" s="747"/>
      <c r="CE30" s="748"/>
      <c r="CF30" s="705" t="s">
        <v>308</v>
      </c>
      <c r="CG30" s="702"/>
      <c r="CH30" s="702"/>
      <c r="CI30" s="702"/>
      <c r="CJ30" s="702"/>
      <c r="CK30" s="702"/>
      <c r="CL30" s="702"/>
      <c r="CM30" s="702"/>
      <c r="CN30" s="702"/>
      <c r="CO30" s="702"/>
      <c r="CP30" s="702"/>
      <c r="CQ30" s="703"/>
      <c r="CR30" s="661">
        <v>803998</v>
      </c>
      <c r="CS30" s="664"/>
      <c r="CT30" s="664"/>
      <c r="CU30" s="664"/>
      <c r="CV30" s="664"/>
      <c r="CW30" s="664"/>
      <c r="CX30" s="664"/>
      <c r="CY30" s="665"/>
      <c r="CZ30" s="666">
        <v>14.4</v>
      </c>
      <c r="DA30" s="695"/>
      <c r="DB30" s="695"/>
      <c r="DC30" s="696"/>
      <c r="DD30" s="669">
        <v>765375</v>
      </c>
      <c r="DE30" s="664"/>
      <c r="DF30" s="664"/>
      <c r="DG30" s="664"/>
      <c r="DH30" s="664"/>
      <c r="DI30" s="664"/>
      <c r="DJ30" s="664"/>
      <c r="DK30" s="665"/>
      <c r="DL30" s="669">
        <v>765375</v>
      </c>
      <c r="DM30" s="664"/>
      <c r="DN30" s="664"/>
      <c r="DO30" s="664"/>
      <c r="DP30" s="664"/>
      <c r="DQ30" s="664"/>
      <c r="DR30" s="664"/>
      <c r="DS30" s="664"/>
      <c r="DT30" s="664"/>
      <c r="DU30" s="664"/>
      <c r="DV30" s="665"/>
      <c r="DW30" s="666">
        <v>20.3</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35739</v>
      </c>
      <c r="S31" s="664"/>
      <c r="T31" s="664"/>
      <c r="U31" s="664"/>
      <c r="V31" s="664"/>
      <c r="W31" s="664"/>
      <c r="X31" s="664"/>
      <c r="Y31" s="665"/>
      <c r="Z31" s="723">
        <v>0.6</v>
      </c>
      <c r="AA31" s="723"/>
      <c r="AB31" s="723"/>
      <c r="AC31" s="723"/>
      <c r="AD31" s="724" t="s">
        <v>128</v>
      </c>
      <c r="AE31" s="724"/>
      <c r="AF31" s="724"/>
      <c r="AG31" s="724"/>
      <c r="AH31" s="724"/>
      <c r="AI31" s="724"/>
      <c r="AJ31" s="724"/>
      <c r="AK31" s="724"/>
      <c r="AL31" s="666" t="s">
        <v>237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99.3</v>
      </c>
      <c r="BH31" s="662"/>
      <c r="BI31" s="662"/>
      <c r="BJ31" s="662"/>
      <c r="BK31" s="662"/>
      <c r="BL31" s="662"/>
      <c r="BM31" s="667">
        <v>97.3</v>
      </c>
      <c r="BN31" s="740"/>
      <c r="BO31" s="740"/>
      <c r="BP31" s="740"/>
      <c r="BQ31" s="701"/>
      <c r="BR31" s="739">
        <v>98</v>
      </c>
      <c r="BS31" s="662"/>
      <c r="BT31" s="662"/>
      <c r="BU31" s="662"/>
      <c r="BV31" s="662"/>
      <c r="BW31" s="662"/>
      <c r="BX31" s="667">
        <v>97.5</v>
      </c>
      <c r="BY31" s="740"/>
      <c r="BZ31" s="740"/>
      <c r="CA31" s="740"/>
      <c r="CB31" s="701"/>
      <c r="CD31" s="747"/>
      <c r="CE31" s="748"/>
      <c r="CF31" s="705" t="s">
        <v>312</v>
      </c>
      <c r="CG31" s="702"/>
      <c r="CH31" s="702"/>
      <c r="CI31" s="702"/>
      <c r="CJ31" s="702"/>
      <c r="CK31" s="702"/>
      <c r="CL31" s="702"/>
      <c r="CM31" s="702"/>
      <c r="CN31" s="702"/>
      <c r="CO31" s="702"/>
      <c r="CP31" s="702"/>
      <c r="CQ31" s="703"/>
      <c r="CR31" s="661">
        <v>57162</v>
      </c>
      <c r="CS31" s="662"/>
      <c r="CT31" s="662"/>
      <c r="CU31" s="662"/>
      <c r="CV31" s="662"/>
      <c r="CW31" s="662"/>
      <c r="CX31" s="662"/>
      <c r="CY31" s="663"/>
      <c r="CZ31" s="666">
        <v>1</v>
      </c>
      <c r="DA31" s="695"/>
      <c r="DB31" s="695"/>
      <c r="DC31" s="696"/>
      <c r="DD31" s="669">
        <v>57162</v>
      </c>
      <c r="DE31" s="662"/>
      <c r="DF31" s="662"/>
      <c r="DG31" s="662"/>
      <c r="DH31" s="662"/>
      <c r="DI31" s="662"/>
      <c r="DJ31" s="662"/>
      <c r="DK31" s="663"/>
      <c r="DL31" s="669">
        <v>57162</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341799</v>
      </c>
      <c r="S32" s="664"/>
      <c r="T32" s="664"/>
      <c r="U32" s="664"/>
      <c r="V32" s="664"/>
      <c r="W32" s="664"/>
      <c r="X32" s="664"/>
      <c r="Y32" s="665"/>
      <c r="Z32" s="723">
        <v>6</v>
      </c>
      <c r="AA32" s="723"/>
      <c r="AB32" s="723"/>
      <c r="AC32" s="723"/>
      <c r="AD32" s="724" t="s">
        <v>137</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99.7</v>
      </c>
      <c r="BH32" s="677"/>
      <c r="BI32" s="677"/>
      <c r="BJ32" s="677"/>
      <c r="BK32" s="677"/>
      <c r="BL32" s="677"/>
      <c r="BM32" s="721">
        <v>99</v>
      </c>
      <c r="BN32" s="677"/>
      <c r="BO32" s="677"/>
      <c r="BP32" s="677"/>
      <c r="BQ32" s="714"/>
      <c r="BR32" s="738">
        <v>99.8</v>
      </c>
      <c r="BS32" s="677"/>
      <c r="BT32" s="677"/>
      <c r="BU32" s="677"/>
      <c r="BV32" s="677"/>
      <c r="BW32" s="677"/>
      <c r="BX32" s="721">
        <v>99.1</v>
      </c>
      <c r="BY32" s="677"/>
      <c r="BZ32" s="677"/>
      <c r="CA32" s="677"/>
      <c r="CB32" s="714"/>
      <c r="CD32" s="749"/>
      <c r="CE32" s="750"/>
      <c r="CF32" s="705" t="s">
        <v>315</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137</v>
      </c>
      <c r="DA32" s="695"/>
      <c r="DB32" s="695"/>
      <c r="DC32" s="696"/>
      <c r="DD32" s="669" t="s">
        <v>137</v>
      </c>
      <c r="DE32" s="664"/>
      <c r="DF32" s="664"/>
      <c r="DG32" s="664"/>
      <c r="DH32" s="664"/>
      <c r="DI32" s="664"/>
      <c r="DJ32" s="664"/>
      <c r="DK32" s="665"/>
      <c r="DL32" s="669" t="s">
        <v>137</v>
      </c>
      <c r="DM32" s="664"/>
      <c r="DN32" s="664"/>
      <c r="DO32" s="664"/>
      <c r="DP32" s="664"/>
      <c r="DQ32" s="664"/>
      <c r="DR32" s="664"/>
      <c r="DS32" s="664"/>
      <c r="DT32" s="664"/>
      <c r="DU32" s="664"/>
      <c r="DV32" s="665"/>
      <c r="DW32" s="666" t="s">
        <v>137</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29169</v>
      </c>
      <c r="S33" s="664"/>
      <c r="T33" s="664"/>
      <c r="U33" s="664"/>
      <c r="V33" s="664"/>
      <c r="W33" s="664"/>
      <c r="X33" s="664"/>
      <c r="Y33" s="665"/>
      <c r="Z33" s="723">
        <v>0.5</v>
      </c>
      <c r="AA33" s="723"/>
      <c r="AB33" s="723"/>
      <c r="AC33" s="723"/>
      <c r="AD33" s="724" t="s">
        <v>128</v>
      </c>
      <c r="AE33" s="724"/>
      <c r="AF33" s="724"/>
      <c r="AG33" s="724"/>
      <c r="AH33" s="724"/>
      <c r="AI33" s="724"/>
      <c r="AJ33" s="724"/>
      <c r="AK33" s="724"/>
      <c r="AL33" s="666" t="s">
        <v>237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3217535</v>
      </c>
      <c r="CS33" s="662"/>
      <c r="CT33" s="662"/>
      <c r="CU33" s="662"/>
      <c r="CV33" s="662"/>
      <c r="CW33" s="662"/>
      <c r="CX33" s="662"/>
      <c r="CY33" s="663"/>
      <c r="CZ33" s="666">
        <v>57.8</v>
      </c>
      <c r="DA33" s="695"/>
      <c r="DB33" s="695"/>
      <c r="DC33" s="696"/>
      <c r="DD33" s="669">
        <v>2673429</v>
      </c>
      <c r="DE33" s="662"/>
      <c r="DF33" s="662"/>
      <c r="DG33" s="662"/>
      <c r="DH33" s="662"/>
      <c r="DI33" s="662"/>
      <c r="DJ33" s="662"/>
      <c r="DK33" s="663"/>
      <c r="DL33" s="669">
        <v>1995255</v>
      </c>
      <c r="DM33" s="662"/>
      <c r="DN33" s="662"/>
      <c r="DO33" s="662"/>
      <c r="DP33" s="662"/>
      <c r="DQ33" s="662"/>
      <c r="DR33" s="662"/>
      <c r="DS33" s="662"/>
      <c r="DT33" s="662"/>
      <c r="DU33" s="662"/>
      <c r="DV33" s="663"/>
      <c r="DW33" s="666">
        <v>53</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90252</v>
      </c>
      <c r="S34" s="664"/>
      <c r="T34" s="664"/>
      <c r="U34" s="664"/>
      <c r="V34" s="664"/>
      <c r="W34" s="664"/>
      <c r="X34" s="664"/>
      <c r="Y34" s="665"/>
      <c r="Z34" s="723">
        <v>1.6</v>
      </c>
      <c r="AA34" s="723"/>
      <c r="AB34" s="723"/>
      <c r="AC34" s="723"/>
      <c r="AD34" s="724">
        <v>1820</v>
      </c>
      <c r="AE34" s="724"/>
      <c r="AF34" s="724"/>
      <c r="AG34" s="724"/>
      <c r="AH34" s="724"/>
      <c r="AI34" s="724"/>
      <c r="AJ34" s="724"/>
      <c r="AK34" s="724"/>
      <c r="AL34" s="666">
        <v>0.1</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938154</v>
      </c>
      <c r="CS34" s="664"/>
      <c r="CT34" s="664"/>
      <c r="CU34" s="664"/>
      <c r="CV34" s="664"/>
      <c r="CW34" s="664"/>
      <c r="CX34" s="664"/>
      <c r="CY34" s="665"/>
      <c r="CZ34" s="666">
        <v>16.8</v>
      </c>
      <c r="DA34" s="695"/>
      <c r="DB34" s="695"/>
      <c r="DC34" s="696"/>
      <c r="DD34" s="669">
        <v>816143</v>
      </c>
      <c r="DE34" s="664"/>
      <c r="DF34" s="664"/>
      <c r="DG34" s="664"/>
      <c r="DH34" s="664"/>
      <c r="DI34" s="664"/>
      <c r="DJ34" s="664"/>
      <c r="DK34" s="665"/>
      <c r="DL34" s="669">
        <v>732835</v>
      </c>
      <c r="DM34" s="664"/>
      <c r="DN34" s="664"/>
      <c r="DO34" s="664"/>
      <c r="DP34" s="664"/>
      <c r="DQ34" s="664"/>
      <c r="DR34" s="664"/>
      <c r="DS34" s="664"/>
      <c r="DT34" s="664"/>
      <c r="DU34" s="664"/>
      <c r="DV34" s="665"/>
      <c r="DW34" s="666">
        <v>19.5</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419200</v>
      </c>
      <c r="S35" s="664"/>
      <c r="T35" s="664"/>
      <c r="U35" s="664"/>
      <c r="V35" s="664"/>
      <c r="W35" s="664"/>
      <c r="X35" s="664"/>
      <c r="Y35" s="665"/>
      <c r="Z35" s="723">
        <v>7.4</v>
      </c>
      <c r="AA35" s="723"/>
      <c r="AB35" s="723"/>
      <c r="AC35" s="723"/>
      <c r="AD35" s="724" t="s">
        <v>137</v>
      </c>
      <c r="AE35" s="724"/>
      <c r="AF35" s="724"/>
      <c r="AG35" s="724"/>
      <c r="AH35" s="724"/>
      <c r="AI35" s="724"/>
      <c r="AJ35" s="724"/>
      <c r="AK35" s="724"/>
      <c r="AL35" s="666" t="s">
        <v>137</v>
      </c>
      <c r="AM35" s="667"/>
      <c r="AN35" s="667"/>
      <c r="AO35" s="725"/>
      <c r="AP35" s="234"/>
      <c r="AQ35" s="729" t="s">
        <v>323</v>
      </c>
      <c r="AR35" s="730"/>
      <c r="AS35" s="730"/>
      <c r="AT35" s="730"/>
      <c r="AU35" s="730"/>
      <c r="AV35" s="730"/>
      <c r="AW35" s="730"/>
      <c r="AX35" s="730"/>
      <c r="AY35" s="731"/>
      <c r="AZ35" s="726">
        <v>1027888</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11368</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349293</v>
      </c>
      <c r="CS35" s="662"/>
      <c r="CT35" s="662"/>
      <c r="CU35" s="662"/>
      <c r="CV35" s="662"/>
      <c r="CW35" s="662"/>
      <c r="CX35" s="662"/>
      <c r="CY35" s="663"/>
      <c r="CZ35" s="666">
        <v>6.3</v>
      </c>
      <c r="DA35" s="695"/>
      <c r="DB35" s="695"/>
      <c r="DC35" s="696"/>
      <c r="DD35" s="669">
        <v>329684</v>
      </c>
      <c r="DE35" s="662"/>
      <c r="DF35" s="662"/>
      <c r="DG35" s="662"/>
      <c r="DH35" s="662"/>
      <c r="DI35" s="662"/>
      <c r="DJ35" s="662"/>
      <c r="DK35" s="663"/>
      <c r="DL35" s="669">
        <v>160382</v>
      </c>
      <c r="DM35" s="662"/>
      <c r="DN35" s="662"/>
      <c r="DO35" s="662"/>
      <c r="DP35" s="662"/>
      <c r="DQ35" s="662"/>
      <c r="DR35" s="662"/>
      <c r="DS35" s="662"/>
      <c r="DT35" s="662"/>
      <c r="DU35" s="662"/>
      <c r="DV35" s="663"/>
      <c r="DW35" s="666">
        <v>4.3</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237</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327</v>
      </c>
      <c r="AR36" s="699"/>
      <c r="AS36" s="699"/>
      <c r="AT36" s="699"/>
      <c r="AU36" s="699"/>
      <c r="AV36" s="699"/>
      <c r="AW36" s="699"/>
      <c r="AX36" s="699"/>
      <c r="AY36" s="700"/>
      <c r="AZ36" s="661">
        <v>369255</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-3828</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966206</v>
      </c>
      <c r="CS36" s="664"/>
      <c r="CT36" s="664"/>
      <c r="CU36" s="664"/>
      <c r="CV36" s="664"/>
      <c r="CW36" s="664"/>
      <c r="CX36" s="664"/>
      <c r="CY36" s="665"/>
      <c r="CZ36" s="666">
        <v>17.3</v>
      </c>
      <c r="DA36" s="695"/>
      <c r="DB36" s="695"/>
      <c r="DC36" s="696"/>
      <c r="DD36" s="669">
        <v>810576</v>
      </c>
      <c r="DE36" s="664"/>
      <c r="DF36" s="664"/>
      <c r="DG36" s="664"/>
      <c r="DH36" s="664"/>
      <c r="DI36" s="664"/>
      <c r="DJ36" s="664"/>
      <c r="DK36" s="665"/>
      <c r="DL36" s="669">
        <v>573527</v>
      </c>
      <c r="DM36" s="664"/>
      <c r="DN36" s="664"/>
      <c r="DO36" s="664"/>
      <c r="DP36" s="664"/>
      <c r="DQ36" s="664"/>
      <c r="DR36" s="664"/>
      <c r="DS36" s="664"/>
      <c r="DT36" s="664"/>
      <c r="DU36" s="664"/>
      <c r="DV36" s="665"/>
      <c r="DW36" s="666">
        <v>15.2</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135600</v>
      </c>
      <c r="S37" s="664"/>
      <c r="T37" s="664"/>
      <c r="U37" s="664"/>
      <c r="V37" s="664"/>
      <c r="W37" s="664"/>
      <c r="X37" s="664"/>
      <c r="Y37" s="665"/>
      <c r="Z37" s="723">
        <v>2.4</v>
      </c>
      <c r="AA37" s="723"/>
      <c r="AB37" s="723"/>
      <c r="AC37" s="723"/>
      <c r="AD37" s="724" t="s">
        <v>128</v>
      </c>
      <c r="AE37" s="724"/>
      <c r="AF37" s="724"/>
      <c r="AG37" s="724"/>
      <c r="AH37" s="724"/>
      <c r="AI37" s="724"/>
      <c r="AJ37" s="724"/>
      <c r="AK37" s="724"/>
      <c r="AL37" s="666" t="s">
        <v>128</v>
      </c>
      <c r="AM37" s="667"/>
      <c r="AN37" s="667"/>
      <c r="AO37" s="725"/>
      <c r="AQ37" s="698" t="s">
        <v>331</v>
      </c>
      <c r="AR37" s="699"/>
      <c r="AS37" s="699"/>
      <c r="AT37" s="699"/>
      <c r="AU37" s="699"/>
      <c r="AV37" s="699"/>
      <c r="AW37" s="699"/>
      <c r="AX37" s="699"/>
      <c r="AY37" s="700"/>
      <c r="AZ37" s="661">
        <v>139500</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1137</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325939</v>
      </c>
      <c r="CS37" s="662"/>
      <c r="CT37" s="662"/>
      <c r="CU37" s="662"/>
      <c r="CV37" s="662"/>
      <c r="CW37" s="662"/>
      <c r="CX37" s="662"/>
      <c r="CY37" s="663"/>
      <c r="CZ37" s="666">
        <v>5.9</v>
      </c>
      <c r="DA37" s="695"/>
      <c r="DB37" s="695"/>
      <c r="DC37" s="696"/>
      <c r="DD37" s="669">
        <v>313639</v>
      </c>
      <c r="DE37" s="662"/>
      <c r="DF37" s="662"/>
      <c r="DG37" s="662"/>
      <c r="DH37" s="662"/>
      <c r="DI37" s="662"/>
      <c r="DJ37" s="662"/>
      <c r="DK37" s="663"/>
      <c r="DL37" s="669">
        <v>303642</v>
      </c>
      <c r="DM37" s="662"/>
      <c r="DN37" s="662"/>
      <c r="DO37" s="662"/>
      <c r="DP37" s="662"/>
      <c r="DQ37" s="662"/>
      <c r="DR37" s="662"/>
      <c r="DS37" s="662"/>
      <c r="DT37" s="662"/>
      <c r="DU37" s="662"/>
      <c r="DV37" s="663"/>
      <c r="DW37" s="666">
        <v>8.1</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5671943</v>
      </c>
      <c r="S38" s="713"/>
      <c r="T38" s="713"/>
      <c r="U38" s="713"/>
      <c r="V38" s="713"/>
      <c r="W38" s="713"/>
      <c r="X38" s="713"/>
      <c r="Y38" s="718"/>
      <c r="Z38" s="719">
        <v>100</v>
      </c>
      <c r="AA38" s="719"/>
      <c r="AB38" s="719"/>
      <c r="AC38" s="719"/>
      <c r="AD38" s="720">
        <v>3630610</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36713</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1896</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621920</v>
      </c>
      <c r="CS38" s="664"/>
      <c r="CT38" s="664"/>
      <c r="CU38" s="664"/>
      <c r="CV38" s="664"/>
      <c r="CW38" s="664"/>
      <c r="CX38" s="664"/>
      <c r="CY38" s="665"/>
      <c r="CZ38" s="666">
        <v>11.2</v>
      </c>
      <c r="DA38" s="695"/>
      <c r="DB38" s="695"/>
      <c r="DC38" s="696"/>
      <c r="DD38" s="669">
        <v>544478</v>
      </c>
      <c r="DE38" s="664"/>
      <c r="DF38" s="664"/>
      <c r="DG38" s="664"/>
      <c r="DH38" s="664"/>
      <c r="DI38" s="664"/>
      <c r="DJ38" s="664"/>
      <c r="DK38" s="665"/>
      <c r="DL38" s="669">
        <v>528511</v>
      </c>
      <c r="DM38" s="664"/>
      <c r="DN38" s="664"/>
      <c r="DO38" s="664"/>
      <c r="DP38" s="664"/>
      <c r="DQ38" s="664"/>
      <c r="DR38" s="664"/>
      <c r="DS38" s="664"/>
      <c r="DT38" s="664"/>
      <c r="DU38" s="664"/>
      <c r="DV38" s="665"/>
      <c r="DW38" s="666">
        <v>14</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137</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111</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294359</v>
      </c>
      <c r="CS39" s="662"/>
      <c r="CT39" s="662"/>
      <c r="CU39" s="662"/>
      <c r="CV39" s="662"/>
      <c r="CW39" s="662"/>
      <c r="CX39" s="662"/>
      <c r="CY39" s="663"/>
      <c r="CZ39" s="666">
        <v>5.3</v>
      </c>
      <c r="DA39" s="695"/>
      <c r="DB39" s="695"/>
      <c r="DC39" s="696"/>
      <c r="DD39" s="669">
        <v>147295</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135583</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47603</v>
      </c>
      <c r="CS40" s="664"/>
      <c r="CT40" s="664"/>
      <c r="CU40" s="664"/>
      <c r="CV40" s="664"/>
      <c r="CW40" s="664"/>
      <c r="CX40" s="664"/>
      <c r="CY40" s="665"/>
      <c r="CZ40" s="666">
        <v>0.9</v>
      </c>
      <c r="DA40" s="695"/>
      <c r="DB40" s="695"/>
      <c r="DC40" s="696"/>
      <c r="DD40" s="669">
        <v>25253</v>
      </c>
      <c r="DE40" s="664"/>
      <c r="DF40" s="664"/>
      <c r="DG40" s="664"/>
      <c r="DH40" s="664"/>
      <c r="DI40" s="664"/>
      <c r="DJ40" s="664"/>
      <c r="DK40" s="665"/>
      <c r="DL40" s="669" t="s">
        <v>128</v>
      </c>
      <c r="DM40" s="664"/>
      <c r="DN40" s="664"/>
      <c r="DO40" s="664"/>
      <c r="DP40" s="664"/>
      <c r="DQ40" s="664"/>
      <c r="DR40" s="664"/>
      <c r="DS40" s="664"/>
      <c r="DT40" s="664"/>
      <c r="DU40" s="664"/>
      <c r="DV40" s="665"/>
      <c r="DW40" s="666" t="s">
        <v>237</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346837</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378</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237</v>
      </c>
      <c r="DA41" s="695"/>
      <c r="DB41" s="695"/>
      <c r="DC41" s="696"/>
      <c r="DD41" s="669" t="s">
        <v>137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359444</v>
      </c>
      <c r="CS42" s="664"/>
      <c r="CT42" s="664"/>
      <c r="CU42" s="664"/>
      <c r="CV42" s="664"/>
      <c r="CW42" s="664"/>
      <c r="CX42" s="664"/>
      <c r="CY42" s="665"/>
      <c r="CZ42" s="666">
        <v>6.5</v>
      </c>
      <c r="DA42" s="667"/>
      <c r="DB42" s="667"/>
      <c r="DC42" s="668"/>
      <c r="DD42" s="669">
        <v>86980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7083</v>
      </c>
      <c r="CS43" s="662"/>
      <c r="CT43" s="662"/>
      <c r="CU43" s="662"/>
      <c r="CV43" s="662"/>
      <c r="CW43" s="662"/>
      <c r="CX43" s="662"/>
      <c r="CY43" s="663"/>
      <c r="CZ43" s="666">
        <v>0.1</v>
      </c>
      <c r="DA43" s="695"/>
      <c r="DB43" s="695"/>
      <c r="DC43" s="696"/>
      <c r="DD43" s="669">
        <v>7083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359439</v>
      </c>
      <c r="CS44" s="664"/>
      <c r="CT44" s="664"/>
      <c r="CU44" s="664"/>
      <c r="CV44" s="664"/>
      <c r="CW44" s="664"/>
      <c r="CX44" s="664"/>
      <c r="CY44" s="665"/>
      <c r="CZ44" s="666">
        <v>6.5</v>
      </c>
      <c r="DA44" s="667"/>
      <c r="DB44" s="667"/>
      <c r="DC44" s="668"/>
      <c r="DD44" s="669">
        <v>86975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189240</v>
      </c>
      <c r="CS45" s="662"/>
      <c r="CT45" s="662"/>
      <c r="CU45" s="662"/>
      <c r="CV45" s="662"/>
      <c r="CW45" s="662"/>
      <c r="CX45" s="662"/>
      <c r="CY45" s="663"/>
      <c r="CZ45" s="666">
        <v>3.4</v>
      </c>
      <c r="DA45" s="695"/>
      <c r="DB45" s="695"/>
      <c r="DC45" s="696"/>
      <c r="DD45" s="669">
        <v>10651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130516</v>
      </c>
      <c r="CS46" s="664"/>
      <c r="CT46" s="664"/>
      <c r="CU46" s="664"/>
      <c r="CV46" s="664"/>
      <c r="CW46" s="664"/>
      <c r="CX46" s="664"/>
      <c r="CY46" s="665"/>
      <c r="CZ46" s="666">
        <v>2.2999999999999998</v>
      </c>
      <c r="DA46" s="667"/>
      <c r="DB46" s="667"/>
      <c r="DC46" s="668"/>
      <c r="DD46" s="669">
        <v>71266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5</v>
      </c>
      <c r="CS47" s="662"/>
      <c r="CT47" s="662"/>
      <c r="CU47" s="662"/>
      <c r="CV47" s="662"/>
      <c r="CW47" s="662"/>
      <c r="CX47" s="662"/>
      <c r="CY47" s="663"/>
      <c r="CZ47" s="666">
        <v>0</v>
      </c>
      <c r="DA47" s="695"/>
      <c r="DB47" s="695"/>
      <c r="DC47" s="696"/>
      <c r="DD47" s="669">
        <v>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137</v>
      </c>
      <c r="CS48" s="664"/>
      <c r="CT48" s="664"/>
      <c r="CU48" s="664"/>
      <c r="CV48" s="664"/>
      <c r="CW48" s="664"/>
      <c r="CX48" s="664"/>
      <c r="CY48" s="665"/>
      <c r="CZ48" s="666" t="s">
        <v>128</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5569595</v>
      </c>
      <c r="CS49" s="677"/>
      <c r="CT49" s="677"/>
      <c r="CU49" s="677"/>
      <c r="CV49" s="677"/>
      <c r="CW49" s="677"/>
      <c r="CX49" s="677"/>
      <c r="CY49" s="678"/>
      <c r="CZ49" s="679">
        <v>100</v>
      </c>
      <c r="DA49" s="680"/>
      <c r="DB49" s="680"/>
      <c r="DC49" s="681"/>
      <c r="DD49" s="682">
        <v>4507735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BNH3eSq+ojBRYIAzxl7hYVuS8v9kkPIz/SiCzsxB58ScYlRXHCNOdst9IIel/fyvJYO/WhlPyw7Qe8y4PRGWvg==" saltValue="UJ1B0Z0A4kWj3ia0+W1u3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17" t="s">
        <v>360</v>
      </c>
      <c r="DK2" s="1218"/>
      <c r="DL2" s="1218"/>
      <c r="DM2" s="1218"/>
      <c r="DN2" s="1218"/>
      <c r="DO2" s="1219"/>
      <c r="DP2" s="249"/>
      <c r="DQ2" s="1217" t="s">
        <v>361</v>
      </c>
      <c r="DR2" s="1218"/>
      <c r="DS2" s="1218"/>
      <c r="DT2" s="1218"/>
      <c r="DU2" s="1218"/>
      <c r="DV2" s="1218"/>
      <c r="DW2" s="1218"/>
      <c r="DX2" s="1218"/>
      <c r="DY2" s="1218"/>
      <c r="DZ2" s="121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4" t="s">
        <v>362</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c r="AK4" s="1164"/>
      <c r="AL4" s="1164"/>
      <c r="AM4" s="1164"/>
      <c r="AN4" s="1164"/>
      <c r="AO4" s="1164"/>
      <c r="AP4" s="1164"/>
      <c r="AQ4" s="1164"/>
      <c r="AR4" s="1164"/>
      <c r="AS4" s="1164"/>
      <c r="AT4" s="1164"/>
      <c r="AU4" s="1164"/>
      <c r="AV4" s="1164"/>
      <c r="AW4" s="1164"/>
      <c r="AX4" s="1164"/>
      <c r="AY4" s="116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6" t="s">
        <v>364</v>
      </c>
      <c r="B5" s="1087"/>
      <c r="C5" s="1087"/>
      <c r="D5" s="1087"/>
      <c r="E5" s="1087"/>
      <c r="F5" s="1087"/>
      <c r="G5" s="1087"/>
      <c r="H5" s="1087"/>
      <c r="I5" s="1087"/>
      <c r="J5" s="1087"/>
      <c r="K5" s="1087"/>
      <c r="L5" s="1087"/>
      <c r="M5" s="1087"/>
      <c r="N5" s="1087"/>
      <c r="O5" s="1087"/>
      <c r="P5" s="1088"/>
      <c r="Q5" s="1092" t="s">
        <v>365</v>
      </c>
      <c r="R5" s="1093"/>
      <c r="S5" s="1093"/>
      <c r="T5" s="1093"/>
      <c r="U5" s="1094"/>
      <c r="V5" s="1092" t="s">
        <v>366</v>
      </c>
      <c r="W5" s="1093"/>
      <c r="X5" s="1093"/>
      <c r="Y5" s="1093"/>
      <c r="Z5" s="1094"/>
      <c r="AA5" s="1092" t="s">
        <v>367</v>
      </c>
      <c r="AB5" s="1093"/>
      <c r="AC5" s="1093"/>
      <c r="AD5" s="1093"/>
      <c r="AE5" s="1093"/>
      <c r="AF5" s="1220" t="s">
        <v>368</v>
      </c>
      <c r="AG5" s="1093"/>
      <c r="AH5" s="1093"/>
      <c r="AI5" s="1093"/>
      <c r="AJ5" s="1108"/>
      <c r="AK5" s="1093" t="s">
        <v>369</v>
      </c>
      <c r="AL5" s="1093"/>
      <c r="AM5" s="1093"/>
      <c r="AN5" s="1093"/>
      <c r="AO5" s="1094"/>
      <c r="AP5" s="1092" t="s">
        <v>370</v>
      </c>
      <c r="AQ5" s="1093"/>
      <c r="AR5" s="1093"/>
      <c r="AS5" s="1093"/>
      <c r="AT5" s="1094"/>
      <c r="AU5" s="1092" t="s">
        <v>371</v>
      </c>
      <c r="AV5" s="1093"/>
      <c r="AW5" s="1093"/>
      <c r="AX5" s="1093"/>
      <c r="AY5" s="1108"/>
      <c r="AZ5" s="256"/>
      <c r="BA5" s="256"/>
      <c r="BB5" s="256"/>
      <c r="BC5" s="256"/>
      <c r="BD5" s="256"/>
      <c r="BE5" s="257"/>
      <c r="BF5" s="257"/>
      <c r="BG5" s="257"/>
      <c r="BH5" s="257"/>
      <c r="BI5" s="257"/>
      <c r="BJ5" s="257"/>
      <c r="BK5" s="257"/>
      <c r="BL5" s="257"/>
      <c r="BM5" s="257"/>
      <c r="BN5" s="257"/>
      <c r="BO5" s="257"/>
      <c r="BP5" s="257"/>
      <c r="BQ5" s="1086" t="s">
        <v>372</v>
      </c>
      <c r="BR5" s="1087"/>
      <c r="BS5" s="1087"/>
      <c r="BT5" s="1087"/>
      <c r="BU5" s="1087"/>
      <c r="BV5" s="1087"/>
      <c r="BW5" s="1087"/>
      <c r="BX5" s="1087"/>
      <c r="BY5" s="1087"/>
      <c r="BZ5" s="1087"/>
      <c r="CA5" s="1087"/>
      <c r="CB5" s="1087"/>
      <c r="CC5" s="1087"/>
      <c r="CD5" s="1087"/>
      <c r="CE5" s="1087"/>
      <c r="CF5" s="1087"/>
      <c r="CG5" s="1088"/>
      <c r="CH5" s="1092" t="s">
        <v>373</v>
      </c>
      <c r="CI5" s="1093"/>
      <c r="CJ5" s="1093"/>
      <c r="CK5" s="1093"/>
      <c r="CL5" s="1094"/>
      <c r="CM5" s="1092" t="s">
        <v>374</v>
      </c>
      <c r="CN5" s="1093"/>
      <c r="CO5" s="1093"/>
      <c r="CP5" s="1093"/>
      <c r="CQ5" s="1094"/>
      <c r="CR5" s="1092" t="s">
        <v>375</v>
      </c>
      <c r="CS5" s="1093"/>
      <c r="CT5" s="1093"/>
      <c r="CU5" s="1093"/>
      <c r="CV5" s="1094"/>
      <c r="CW5" s="1092" t="s">
        <v>376</v>
      </c>
      <c r="CX5" s="1093"/>
      <c r="CY5" s="1093"/>
      <c r="CZ5" s="1093"/>
      <c r="DA5" s="1094"/>
      <c r="DB5" s="1092" t="s">
        <v>377</v>
      </c>
      <c r="DC5" s="1093"/>
      <c r="DD5" s="1093"/>
      <c r="DE5" s="1093"/>
      <c r="DF5" s="1094"/>
      <c r="DG5" s="1205" t="s">
        <v>378</v>
      </c>
      <c r="DH5" s="1206"/>
      <c r="DI5" s="1206"/>
      <c r="DJ5" s="1206"/>
      <c r="DK5" s="1207"/>
      <c r="DL5" s="1205" t="s">
        <v>379</v>
      </c>
      <c r="DM5" s="1206"/>
      <c r="DN5" s="1206"/>
      <c r="DO5" s="1206"/>
      <c r="DP5" s="1207"/>
      <c r="DQ5" s="1092" t="s">
        <v>380</v>
      </c>
      <c r="DR5" s="1093"/>
      <c r="DS5" s="1093"/>
      <c r="DT5" s="1093"/>
      <c r="DU5" s="1094"/>
      <c r="DV5" s="1092" t="s">
        <v>371</v>
      </c>
      <c r="DW5" s="1093"/>
      <c r="DX5" s="1093"/>
      <c r="DY5" s="1093"/>
      <c r="DZ5" s="1108"/>
      <c r="EA5" s="254"/>
    </row>
    <row r="6" spans="1:131" s="255"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21"/>
      <c r="AG6" s="1096"/>
      <c r="AH6" s="1096"/>
      <c r="AI6" s="1096"/>
      <c r="AJ6" s="1109"/>
      <c r="AK6" s="1096"/>
      <c r="AL6" s="1096"/>
      <c r="AM6" s="1096"/>
      <c r="AN6" s="1096"/>
      <c r="AO6" s="1097"/>
      <c r="AP6" s="1095"/>
      <c r="AQ6" s="1096"/>
      <c r="AR6" s="1096"/>
      <c r="AS6" s="1096"/>
      <c r="AT6" s="1097"/>
      <c r="AU6" s="1095"/>
      <c r="AV6" s="1096"/>
      <c r="AW6" s="1096"/>
      <c r="AX6" s="1096"/>
      <c r="AY6" s="1109"/>
      <c r="AZ6" s="252"/>
      <c r="BA6" s="252"/>
      <c r="BB6" s="252"/>
      <c r="BC6" s="252"/>
      <c r="BD6" s="252"/>
      <c r="BE6" s="253"/>
      <c r="BF6" s="253"/>
      <c r="BG6" s="253"/>
      <c r="BH6" s="253"/>
      <c r="BI6" s="253"/>
      <c r="BJ6" s="253"/>
      <c r="BK6" s="253"/>
      <c r="BL6" s="253"/>
      <c r="BM6" s="253"/>
      <c r="BN6" s="253"/>
      <c r="BO6" s="253"/>
      <c r="BP6" s="25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208"/>
      <c r="DH6" s="1209"/>
      <c r="DI6" s="1209"/>
      <c r="DJ6" s="1209"/>
      <c r="DK6" s="1210"/>
      <c r="DL6" s="1208"/>
      <c r="DM6" s="1209"/>
      <c r="DN6" s="1209"/>
      <c r="DO6" s="1209"/>
      <c r="DP6" s="1210"/>
      <c r="DQ6" s="1095"/>
      <c r="DR6" s="1096"/>
      <c r="DS6" s="1096"/>
      <c r="DT6" s="1096"/>
      <c r="DU6" s="1097"/>
      <c r="DV6" s="1095"/>
      <c r="DW6" s="1096"/>
      <c r="DX6" s="1096"/>
      <c r="DY6" s="1096"/>
      <c r="DZ6" s="1109"/>
      <c r="EA6" s="254"/>
    </row>
    <row r="7" spans="1:131" s="255" customFormat="1" ht="26.25" customHeight="1" thickTop="1" x14ac:dyDescent="0.15">
      <c r="A7" s="258">
        <v>1</v>
      </c>
      <c r="B7" s="1151" t="s">
        <v>381</v>
      </c>
      <c r="C7" s="1152"/>
      <c r="D7" s="1152"/>
      <c r="E7" s="1152"/>
      <c r="F7" s="1152"/>
      <c r="G7" s="1152"/>
      <c r="H7" s="1152"/>
      <c r="I7" s="1152"/>
      <c r="J7" s="1152"/>
      <c r="K7" s="1152"/>
      <c r="L7" s="1152"/>
      <c r="M7" s="1152"/>
      <c r="N7" s="1152"/>
      <c r="O7" s="1152"/>
      <c r="P7" s="1153"/>
      <c r="Q7" s="1211">
        <v>5672</v>
      </c>
      <c r="R7" s="1212"/>
      <c r="S7" s="1212"/>
      <c r="T7" s="1212"/>
      <c r="U7" s="1212"/>
      <c r="V7" s="1212">
        <v>5570</v>
      </c>
      <c r="W7" s="1212"/>
      <c r="X7" s="1212"/>
      <c r="Y7" s="1212"/>
      <c r="Z7" s="1212"/>
      <c r="AA7" s="1212">
        <v>102</v>
      </c>
      <c r="AB7" s="1212"/>
      <c r="AC7" s="1212"/>
      <c r="AD7" s="1212"/>
      <c r="AE7" s="1213"/>
      <c r="AF7" s="1214">
        <v>102</v>
      </c>
      <c r="AG7" s="1215"/>
      <c r="AH7" s="1215"/>
      <c r="AI7" s="1215"/>
      <c r="AJ7" s="1216"/>
      <c r="AK7" s="1198">
        <v>0</v>
      </c>
      <c r="AL7" s="1199"/>
      <c r="AM7" s="1199"/>
      <c r="AN7" s="1199"/>
      <c r="AO7" s="1199"/>
      <c r="AP7" s="1199">
        <v>7512</v>
      </c>
      <c r="AQ7" s="1199"/>
      <c r="AR7" s="1199"/>
      <c r="AS7" s="1199"/>
      <c r="AT7" s="1199"/>
      <c r="AU7" s="1200"/>
      <c r="AV7" s="1200"/>
      <c r="AW7" s="1200"/>
      <c r="AX7" s="1200"/>
      <c r="AY7" s="1201"/>
      <c r="AZ7" s="252"/>
      <c r="BA7" s="252"/>
      <c r="BB7" s="252"/>
      <c r="BC7" s="252"/>
      <c r="BD7" s="252"/>
      <c r="BE7" s="253"/>
      <c r="BF7" s="253"/>
      <c r="BG7" s="253"/>
      <c r="BH7" s="253"/>
      <c r="BI7" s="253"/>
      <c r="BJ7" s="253"/>
      <c r="BK7" s="253"/>
      <c r="BL7" s="253"/>
      <c r="BM7" s="253"/>
      <c r="BN7" s="253"/>
      <c r="BO7" s="253"/>
      <c r="BP7" s="253"/>
      <c r="BQ7" s="259">
        <v>1</v>
      </c>
      <c r="BR7" s="260" t="s">
        <v>575</v>
      </c>
      <c r="BS7" s="1202" t="s">
        <v>572</v>
      </c>
      <c r="BT7" s="1203"/>
      <c r="BU7" s="1203"/>
      <c r="BV7" s="1203"/>
      <c r="BW7" s="1203"/>
      <c r="BX7" s="1203"/>
      <c r="BY7" s="1203"/>
      <c r="BZ7" s="1203"/>
      <c r="CA7" s="1203"/>
      <c r="CB7" s="1203"/>
      <c r="CC7" s="1203"/>
      <c r="CD7" s="1203"/>
      <c r="CE7" s="1203"/>
      <c r="CF7" s="1203"/>
      <c r="CG7" s="1204"/>
      <c r="CH7" s="1192">
        <v>0</v>
      </c>
      <c r="CI7" s="1193"/>
      <c r="CJ7" s="1193"/>
      <c r="CK7" s="1193"/>
      <c r="CL7" s="1194"/>
      <c r="CM7" s="1192">
        <v>198</v>
      </c>
      <c r="CN7" s="1193"/>
      <c r="CO7" s="1193"/>
      <c r="CP7" s="1193"/>
      <c r="CQ7" s="1194"/>
      <c r="CR7" s="1192">
        <v>5</v>
      </c>
      <c r="CS7" s="1193"/>
      <c r="CT7" s="1193"/>
      <c r="CU7" s="1193"/>
      <c r="CV7" s="1194"/>
      <c r="CW7" s="1192" t="s">
        <v>576</v>
      </c>
      <c r="CX7" s="1193"/>
      <c r="CY7" s="1193"/>
      <c r="CZ7" s="1193"/>
      <c r="DA7" s="1194"/>
      <c r="DB7" s="1195" t="s">
        <v>576</v>
      </c>
      <c r="DC7" s="1196"/>
      <c r="DD7" s="1196"/>
      <c r="DE7" s="1196"/>
      <c r="DF7" s="1197"/>
      <c r="DG7" s="1195" t="s">
        <v>576</v>
      </c>
      <c r="DH7" s="1196"/>
      <c r="DI7" s="1196"/>
      <c r="DJ7" s="1196"/>
      <c r="DK7" s="1197"/>
      <c r="DL7" s="1195" t="s">
        <v>576</v>
      </c>
      <c r="DM7" s="1196"/>
      <c r="DN7" s="1196"/>
      <c r="DO7" s="1196"/>
      <c r="DP7" s="1197"/>
      <c r="DQ7" s="1195" t="s">
        <v>576</v>
      </c>
      <c r="DR7" s="1196"/>
      <c r="DS7" s="1196"/>
      <c r="DT7" s="1196"/>
      <c r="DU7" s="1197"/>
      <c r="DV7" s="1222"/>
      <c r="DW7" s="1223"/>
      <c r="DX7" s="1223"/>
      <c r="DY7" s="1223"/>
      <c r="DZ7" s="1224"/>
      <c r="EA7" s="254"/>
    </row>
    <row r="8" spans="1:131" s="255" customFormat="1" ht="26.25" customHeight="1" x14ac:dyDescent="0.15">
      <c r="A8" s="261">
        <v>2</v>
      </c>
      <c r="B8" s="1128"/>
      <c r="C8" s="1129"/>
      <c r="D8" s="1129"/>
      <c r="E8" s="1129"/>
      <c r="F8" s="1129"/>
      <c r="G8" s="1129"/>
      <c r="H8" s="1129"/>
      <c r="I8" s="1129"/>
      <c r="J8" s="1129"/>
      <c r="K8" s="1129"/>
      <c r="L8" s="1129"/>
      <c r="M8" s="1129"/>
      <c r="N8" s="1129"/>
      <c r="O8" s="1129"/>
      <c r="P8" s="1130"/>
      <c r="Q8" s="1134"/>
      <c r="R8" s="1135"/>
      <c r="S8" s="1135"/>
      <c r="T8" s="1135"/>
      <c r="U8" s="1135"/>
      <c r="V8" s="1135"/>
      <c r="W8" s="1135"/>
      <c r="X8" s="1135"/>
      <c r="Y8" s="1135"/>
      <c r="Z8" s="1135"/>
      <c r="AA8" s="1135"/>
      <c r="AB8" s="1135"/>
      <c r="AC8" s="1135"/>
      <c r="AD8" s="1135"/>
      <c r="AE8" s="1136"/>
      <c r="AF8" s="1110"/>
      <c r="AG8" s="1111"/>
      <c r="AH8" s="1111"/>
      <c r="AI8" s="1111"/>
      <c r="AJ8" s="1112"/>
      <c r="AK8" s="1187"/>
      <c r="AL8" s="1188"/>
      <c r="AM8" s="1188"/>
      <c r="AN8" s="1188"/>
      <c r="AO8" s="1188"/>
      <c r="AP8" s="1188"/>
      <c r="AQ8" s="1188"/>
      <c r="AR8" s="1188"/>
      <c r="AS8" s="1188"/>
      <c r="AT8" s="1188"/>
      <c r="AU8" s="1185"/>
      <c r="AV8" s="1185"/>
      <c r="AW8" s="1185"/>
      <c r="AX8" s="1185"/>
      <c r="AY8" s="1186"/>
      <c r="AZ8" s="252"/>
      <c r="BA8" s="252"/>
      <c r="BB8" s="252"/>
      <c r="BC8" s="252"/>
      <c r="BD8" s="252"/>
      <c r="BE8" s="253"/>
      <c r="BF8" s="253"/>
      <c r="BG8" s="253"/>
      <c r="BH8" s="253"/>
      <c r="BI8" s="253"/>
      <c r="BJ8" s="253"/>
      <c r="BK8" s="253"/>
      <c r="BL8" s="253"/>
      <c r="BM8" s="253"/>
      <c r="BN8" s="253"/>
      <c r="BO8" s="253"/>
      <c r="BP8" s="253"/>
      <c r="BQ8" s="262">
        <v>2</v>
      </c>
      <c r="BR8" s="263"/>
      <c r="BS8" s="1105" t="s">
        <v>573</v>
      </c>
      <c r="BT8" s="1106"/>
      <c r="BU8" s="1106"/>
      <c r="BV8" s="1106"/>
      <c r="BW8" s="1106"/>
      <c r="BX8" s="1106"/>
      <c r="BY8" s="1106"/>
      <c r="BZ8" s="1106"/>
      <c r="CA8" s="1106"/>
      <c r="CB8" s="1106"/>
      <c r="CC8" s="1106"/>
      <c r="CD8" s="1106"/>
      <c r="CE8" s="1106"/>
      <c r="CF8" s="1106"/>
      <c r="CG8" s="1107"/>
      <c r="CH8" s="1189">
        <v>-10</v>
      </c>
      <c r="CI8" s="1190"/>
      <c r="CJ8" s="1190"/>
      <c r="CK8" s="1190"/>
      <c r="CL8" s="1191"/>
      <c r="CM8" s="1189">
        <v>109</v>
      </c>
      <c r="CN8" s="1190"/>
      <c r="CO8" s="1190"/>
      <c r="CP8" s="1190"/>
      <c r="CQ8" s="1191"/>
      <c r="CR8" s="1189">
        <v>10</v>
      </c>
      <c r="CS8" s="1190"/>
      <c r="CT8" s="1190"/>
      <c r="CU8" s="1190"/>
      <c r="CV8" s="1191"/>
      <c r="CW8" s="1189">
        <v>2</v>
      </c>
      <c r="CX8" s="1190"/>
      <c r="CY8" s="1190"/>
      <c r="CZ8" s="1190"/>
      <c r="DA8" s="1191"/>
      <c r="DB8" s="1080" t="s">
        <v>576</v>
      </c>
      <c r="DC8" s="1081"/>
      <c r="DD8" s="1081"/>
      <c r="DE8" s="1081"/>
      <c r="DF8" s="1082"/>
      <c r="DG8" s="1080" t="s">
        <v>576</v>
      </c>
      <c r="DH8" s="1081"/>
      <c r="DI8" s="1081"/>
      <c r="DJ8" s="1081"/>
      <c r="DK8" s="1082"/>
      <c r="DL8" s="1080" t="s">
        <v>576</v>
      </c>
      <c r="DM8" s="1081"/>
      <c r="DN8" s="1081"/>
      <c r="DO8" s="1081"/>
      <c r="DP8" s="1082"/>
      <c r="DQ8" s="1080" t="s">
        <v>576</v>
      </c>
      <c r="DR8" s="1081"/>
      <c r="DS8" s="1081"/>
      <c r="DT8" s="1081"/>
      <c r="DU8" s="1082"/>
      <c r="DV8" s="1083"/>
      <c r="DW8" s="1084"/>
      <c r="DX8" s="1084"/>
      <c r="DY8" s="1084"/>
      <c r="DZ8" s="1085"/>
      <c r="EA8" s="254"/>
    </row>
    <row r="9" spans="1:131" s="255" customFormat="1" ht="26.25" customHeight="1" x14ac:dyDescent="0.15">
      <c r="A9" s="261">
        <v>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10"/>
      <c r="AG9" s="1111"/>
      <c r="AH9" s="1111"/>
      <c r="AI9" s="1111"/>
      <c r="AJ9" s="1112"/>
      <c r="AK9" s="1187"/>
      <c r="AL9" s="1188"/>
      <c r="AM9" s="1188"/>
      <c r="AN9" s="1188"/>
      <c r="AO9" s="1188"/>
      <c r="AP9" s="1188"/>
      <c r="AQ9" s="1188"/>
      <c r="AR9" s="1188"/>
      <c r="AS9" s="1188"/>
      <c r="AT9" s="1188"/>
      <c r="AU9" s="1185"/>
      <c r="AV9" s="1185"/>
      <c r="AW9" s="1185"/>
      <c r="AX9" s="1185"/>
      <c r="AY9" s="1186"/>
      <c r="AZ9" s="252"/>
      <c r="BA9" s="252"/>
      <c r="BB9" s="252"/>
      <c r="BC9" s="252"/>
      <c r="BD9" s="252"/>
      <c r="BE9" s="253"/>
      <c r="BF9" s="253"/>
      <c r="BG9" s="253"/>
      <c r="BH9" s="253"/>
      <c r="BI9" s="253"/>
      <c r="BJ9" s="253"/>
      <c r="BK9" s="253"/>
      <c r="BL9" s="253"/>
      <c r="BM9" s="253"/>
      <c r="BN9" s="253"/>
      <c r="BO9" s="253"/>
      <c r="BP9" s="253"/>
      <c r="BQ9" s="262">
        <v>3</v>
      </c>
      <c r="BR9" s="263"/>
      <c r="BS9" s="1105" t="s">
        <v>574</v>
      </c>
      <c r="BT9" s="1106"/>
      <c r="BU9" s="1106"/>
      <c r="BV9" s="1106"/>
      <c r="BW9" s="1106"/>
      <c r="BX9" s="1106"/>
      <c r="BY9" s="1106"/>
      <c r="BZ9" s="1106"/>
      <c r="CA9" s="1106"/>
      <c r="CB9" s="1106"/>
      <c r="CC9" s="1106"/>
      <c r="CD9" s="1106"/>
      <c r="CE9" s="1106"/>
      <c r="CF9" s="1106"/>
      <c r="CG9" s="1107"/>
      <c r="CH9" s="1080">
        <v>86</v>
      </c>
      <c r="CI9" s="1081"/>
      <c r="CJ9" s="1081"/>
      <c r="CK9" s="1081"/>
      <c r="CL9" s="1082"/>
      <c r="CM9" s="1080">
        <v>288</v>
      </c>
      <c r="CN9" s="1081"/>
      <c r="CO9" s="1081"/>
      <c r="CP9" s="1081"/>
      <c r="CQ9" s="1082"/>
      <c r="CR9" s="1080">
        <v>50</v>
      </c>
      <c r="CS9" s="1081"/>
      <c r="CT9" s="1081"/>
      <c r="CU9" s="1081"/>
      <c r="CV9" s="1082"/>
      <c r="CW9" s="1080" t="s">
        <v>576</v>
      </c>
      <c r="CX9" s="1081"/>
      <c r="CY9" s="1081"/>
      <c r="CZ9" s="1081"/>
      <c r="DA9" s="1082"/>
      <c r="DB9" s="1080" t="s">
        <v>576</v>
      </c>
      <c r="DC9" s="1081"/>
      <c r="DD9" s="1081"/>
      <c r="DE9" s="1081"/>
      <c r="DF9" s="1082"/>
      <c r="DG9" s="1080" t="s">
        <v>576</v>
      </c>
      <c r="DH9" s="1081"/>
      <c r="DI9" s="1081"/>
      <c r="DJ9" s="1081"/>
      <c r="DK9" s="1082"/>
      <c r="DL9" s="1080" t="s">
        <v>576</v>
      </c>
      <c r="DM9" s="1081"/>
      <c r="DN9" s="1081"/>
      <c r="DO9" s="1081"/>
      <c r="DP9" s="1082"/>
      <c r="DQ9" s="1080" t="s">
        <v>576</v>
      </c>
      <c r="DR9" s="1081"/>
      <c r="DS9" s="1081"/>
      <c r="DT9" s="1081"/>
      <c r="DU9" s="1082"/>
      <c r="DV9" s="1083"/>
      <c r="DW9" s="1084"/>
      <c r="DX9" s="1084"/>
      <c r="DY9" s="1084"/>
      <c r="DZ9" s="1085"/>
      <c r="EA9" s="254"/>
    </row>
    <row r="10" spans="1:131" s="255" customFormat="1" ht="26.25" customHeight="1" x14ac:dyDescent="0.15">
      <c r="A10" s="261">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87"/>
      <c r="AL10" s="1188"/>
      <c r="AM10" s="1188"/>
      <c r="AN10" s="1188"/>
      <c r="AO10" s="1188"/>
      <c r="AP10" s="1188"/>
      <c r="AQ10" s="1188"/>
      <c r="AR10" s="1188"/>
      <c r="AS10" s="1188"/>
      <c r="AT10" s="1188"/>
      <c r="AU10" s="1185"/>
      <c r="AV10" s="1185"/>
      <c r="AW10" s="1185"/>
      <c r="AX10" s="1185"/>
      <c r="AY10" s="1186"/>
      <c r="AZ10" s="252"/>
      <c r="BA10" s="252"/>
      <c r="BB10" s="252"/>
      <c r="BC10" s="252"/>
      <c r="BD10" s="252"/>
      <c r="BE10" s="253"/>
      <c r="BF10" s="253"/>
      <c r="BG10" s="253"/>
      <c r="BH10" s="253"/>
      <c r="BI10" s="253"/>
      <c r="BJ10" s="253"/>
      <c r="BK10" s="253"/>
      <c r="BL10" s="253"/>
      <c r="BM10" s="253"/>
      <c r="BN10" s="253"/>
      <c r="BO10" s="253"/>
      <c r="BP10" s="253"/>
      <c r="BQ10" s="262">
        <v>4</v>
      </c>
      <c r="BR10" s="263"/>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4"/>
    </row>
    <row r="11" spans="1:131" s="255" customFormat="1" ht="26.25" customHeight="1" x14ac:dyDescent="0.15">
      <c r="A11" s="261">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87"/>
      <c r="AL11" s="1188"/>
      <c r="AM11" s="1188"/>
      <c r="AN11" s="1188"/>
      <c r="AO11" s="1188"/>
      <c r="AP11" s="1188"/>
      <c r="AQ11" s="1188"/>
      <c r="AR11" s="1188"/>
      <c r="AS11" s="1188"/>
      <c r="AT11" s="1188"/>
      <c r="AU11" s="1185"/>
      <c r="AV11" s="1185"/>
      <c r="AW11" s="1185"/>
      <c r="AX11" s="1185"/>
      <c r="AY11" s="1186"/>
      <c r="AZ11" s="252"/>
      <c r="BA11" s="252"/>
      <c r="BB11" s="252"/>
      <c r="BC11" s="252"/>
      <c r="BD11" s="252"/>
      <c r="BE11" s="253"/>
      <c r="BF11" s="253"/>
      <c r="BG11" s="253"/>
      <c r="BH11" s="253"/>
      <c r="BI11" s="253"/>
      <c r="BJ11" s="253"/>
      <c r="BK11" s="253"/>
      <c r="BL11" s="253"/>
      <c r="BM11" s="253"/>
      <c r="BN11" s="253"/>
      <c r="BO11" s="253"/>
      <c r="BP11" s="253"/>
      <c r="BQ11" s="262">
        <v>5</v>
      </c>
      <c r="BR11" s="263"/>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4"/>
    </row>
    <row r="12" spans="1:131" s="255" customFormat="1" ht="26.25" customHeight="1" x14ac:dyDescent="0.15">
      <c r="A12" s="261">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87"/>
      <c r="AL12" s="1188"/>
      <c r="AM12" s="1188"/>
      <c r="AN12" s="1188"/>
      <c r="AO12" s="1188"/>
      <c r="AP12" s="1188"/>
      <c r="AQ12" s="1188"/>
      <c r="AR12" s="1188"/>
      <c r="AS12" s="1188"/>
      <c r="AT12" s="1188"/>
      <c r="AU12" s="1185"/>
      <c r="AV12" s="1185"/>
      <c r="AW12" s="1185"/>
      <c r="AX12" s="1185"/>
      <c r="AY12" s="1186"/>
      <c r="AZ12" s="252"/>
      <c r="BA12" s="252"/>
      <c r="BB12" s="252"/>
      <c r="BC12" s="252"/>
      <c r="BD12" s="252"/>
      <c r="BE12" s="253"/>
      <c r="BF12" s="253"/>
      <c r="BG12" s="253"/>
      <c r="BH12" s="253"/>
      <c r="BI12" s="253"/>
      <c r="BJ12" s="253"/>
      <c r="BK12" s="253"/>
      <c r="BL12" s="253"/>
      <c r="BM12" s="253"/>
      <c r="BN12" s="253"/>
      <c r="BO12" s="253"/>
      <c r="BP12" s="253"/>
      <c r="BQ12" s="262">
        <v>6</v>
      </c>
      <c r="BR12" s="263"/>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4"/>
    </row>
    <row r="13" spans="1:131" s="255" customFormat="1" ht="26.25" customHeight="1" x14ac:dyDescent="0.15">
      <c r="A13" s="261">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87"/>
      <c r="AL13" s="1188"/>
      <c r="AM13" s="1188"/>
      <c r="AN13" s="1188"/>
      <c r="AO13" s="1188"/>
      <c r="AP13" s="1188"/>
      <c r="AQ13" s="1188"/>
      <c r="AR13" s="1188"/>
      <c r="AS13" s="1188"/>
      <c r="AT13" s="1188"/>
      <c r="AU13" s="1185"/>
      <c r="AV13" s="1185"/>
      <c r="AW13" s="1185"/>
      <c r="AX13" s="1185"/>
      <c r="AY13" s="1186"/>
      <c r="AZ13" s="252"/>
      <c r="BA13" s="252"/>
      <c r="BB13" s="252"/>
      <c r="BC13" s="252"/>
      <c r="BD13" s="252"/>
      <c r="BE13" s="253"/>
      <c r="BF13" s="253"/>
      <c r="BG13" s="253"/>
      <c r="BH13" s="253"/>
      <c r="BI13" s="253"/>
      <c r="BJ13" s="253"/>
      <c r="BK13" s="253"/>
      <c r="BL13" s="253"/>
      <c r="BM13" s="253"/>
      <c r="BN13" s="253"/>
      <c r="BO13" s="253"/>
      <c r="BP13" s="253"/>
      <c r="BQ13" s="262">
        <v>7</v>
      </c>
      <c r="BR13" s="263"/>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4"/>
    </row>
    <row r="14" spans="1:131" s="255" customFormat="1" ht="26.25" customHeight="1" x14ac:dyDescent="0.15">
      <c r="A14" s="261">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87"/>
      <c r="AL14" s="1188"/>
      <c r="AM14" s="1188"/>
      <c r="AN14" s="1188"/>
      <c r="AO14" s="1188"/>
      <c r="AP14" s="1188"/>
      <c r="AQ14" s="1188"/>
      <c r="AR14" s="1188"/>
      <c r="AS14" s="1188"/>
      <c r="AT14" s="1188"/>
      <c r="AU14" s="1185"/>
      <c r="AV14" s="1185"/>
      <c r="AW14" s="1185"/>
      <c r="AX14" s="1185"/>
      <c r="AY14" s="1186"/>
      <c r="AZ14" s="252"/>
      <c r="BA14" s="252"/>
      <c r="BB14" s="252"/>
      <c r="BC14" s="252"/>
      <c r="BD14" s="252"/>
      <c r="BE14" s="253"/>
      <c r="BF14" s="253"/>
      <c r="BG14" s="253"/>
      <c r="BH14" s="253"/>
      <c r="BI14" s="253"/>
      <c r="BJ14" s="253"/>
      <c r="BK14" s="253"/>
      <c r="BL14" s="253"/>
      <c r="BM14" s="253"/>
      <c r="BN14" s="253"/>
      <c r="BO14" s="253"/>
      <c r="BP14" s="253"/>
      <c r="BQ14" s="262">
        <v>8</v>
      </c>
      <c r="BR14" s="263"/>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4"/>
    </row>
    <row r="15" spans="1:131" s="255" customFormat="1" ht="26.25" customHeight="1" x14ac:dyDescent="0.15">
      <c r="A15" s="261">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87"/>
      <c r="AL15" s="1188"/>
      <c r="AM15" s="1188"/>
      <c r="AN15" s="1188"/>
      <c r="AO15" s="1188"/>
      <c r="AP15" s="1188"/>
      <c r="AQ15" s="1188"/>
      <c r="AR15" s="1188"/>
      <c r="AS15" s="1188"/>
      <c r="AT15" s="1188"/>
      <c r="AU15" s="1185"/>
      <c r="AV15" s="1185"/>
      <c r="AW15" s="1185"/>
      <c r="AX15" s="1185"/>
      <c r="AY15" s="1186"/>
      <c r="AZ15" s="252"/>
      <c r="BA15" s="252"/>
      <c r="BB15" s="252"/>
      <c r="BC15" s="252"/>
      <c r="BD15" s="252"/>
      <c r="BE15" s="253"/>
      <c r="BF15" s="253"/>
      <c r="BG15" s="253"/>
      <c r="BH15" s="253"/>
      <c r="BI15" s="253"/>
      <c r="BJ15" s="253"/>
      <c r="BK15" s="253"/>
      <c r="BL15" s="253"/>
      <c r="BM15" s="253"/>
      <c r="BN15" s="253"/>
      <c r="BO15" s="253"/>
      <c r="BP15" s="253"/>
      <c r="BQ15" s="262">
        <v>9</v>
      </c>
      <c r="BR15" s="263"/>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4"/>
    </row>
    <row r="16" spans="1:131" s="255" customFormat="1" ht="26.25" customHeight="1" x14ac:dyDescent="0.15">
      <c r="A16" s="261">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87"/>
      <c r="AL16" s="1188"/>
      <c r="AM16" s="1188"/>
      <c r="AN16" s="1188"/>
      <c r="AO16" s="1188"/>
      <c r="AP16" s="1188"/>
      <c r="AQ16" s="1188"/>
      <c r="AR16" s="1188"/>
      <c r="AS16" s="1188"/>
      <c r="AT16" s="1188"/>
      <c r="AU16" s="1185"/>
      <c r="AV16" s="1185"/>
      <c r="AW16" s="1185"/>
      <c r="AX16" s="1185"/>
      <c r="AY16" s="1186"/>
      <c r="AZ16" s="252"/>
      <c r="BA16" s="252"/>
      <c r="BB16" s="252"/>
      <c r="BC16" s="252"/>
      <c r="BD16" s="252"/>
      <c r="BE16" s="253"/>
      <c r="BF16" s="253"/>
      <c r="BG16" s="253"/>
      <c r="BH16" s="253"/>
      <c r="BI16" s="253"/>
      <c r="BJ16" s="253"/>
      <c r="BK16" s="253"/>
      <c r="BL16" s="253"/>
      <c r="BM16" s="253"/>
      <c r="BN16" s="253"/>
      <c r="BO16" s="253"/>
      <c r="BP16" s="253"/>
      <c r="BQ16" s="262">
        <v>10</v>
      </c>
      <c r="BR16" s="263"/>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4"/>
    </row>
    <row r="17" spans="1:131" s="255" customFormat="1" ht="26.25" customHeight="1" x14ac:dyDescent="0.15">
      <c r="A17" s="261">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87"/>
      <c r="AL17" s="1188"/>
      <c r="AM17" s="1188"/>
      <c r="AN17" s="1188"/>
      <c r="AO17" s="1188"/>
      <c r="AP17" s="1188"/>
      <c r="AQ17" s="1188"/>
      <c r="AR17" s="1188"/>
      <c r="AS17" s="1188"/>
      <c r="AT17" s="1188"/>
      <c r="AU17" s="1185"/>
      <c r="AV17" s="1185"/>
      <c r="AW17" s="1185"/>
      <c r="AX17" s="1185"/>
      <c r="AY17" s="1186"/>
      <c r="AZ17" s="252"/>
      <c r="BA17" s="252"/>
      <c r="BB17" s="252"/>
      <c r="BC17" s="252"/>
      <c r="BD17" s="252"/>
      <c r="BE17" s="253"/>
      <c r="BF17" s="253"/>
      <c r="BG17" s="253"/>
      <c r="BH17" s="253"/>
      <c r="BI17" s="253"/>
      <c r="BJ17" s="253"/>
      <c r="BK17" s="253"/>
      <c r="BL17" s="253"/>
      <c r="BM17" s="253"/>
      <c r="BN17" s="253"/>
      <c r="BO17" s="253"/>
      <c r="BP17" s="253"/>
      <c r="BQ17" s="262">
        <v>11</v>
      </c>
      <c r="BR17" s="263"/>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4"/>
    </row>
    <row r="18" spans="1:131" s="255" customFormat="1" ht="26.25" customHeight="1" x14ac:dyDescent="0.15">
      <c r="A18" s="261">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87"/>
      <c r="AL18" s="1188"/>
      <c r="AM18" s="1188"/>
      <c r="AN18" s="1188"/>
      <c r="AO18" s="1188"/>
      <c r="AP18" s="1188"/>
      <c r="AQ18" s="1188"/>
      <c r="AR18" s="1188"/>
      <c r="AS18" s="1188"/>
      <c r="AT18" s="1188"/>
      <c r="AU18" s="1185"/>
      <c r="AV18" s="1185"/>
      <c r="AW18" s="1185"/>
      <c r="AX18" s="1185"/>
      <c r="AY18" s="1186"/>
      <c r="AZ18" s="252"/>
      <c r="BA18" s="252"/>
      <c r="BB18" s="252"/>
      <c r="BC18" s="252"/>
      <c r="BD18" s="252"/>
      <c r="BE18" s="253"/>
      <c r="BF18" s="253"/>
      <c r="BG18" s="253"/>
      <c r="BH18" s="253"/>
      <c r="BI18" s="253"/>
      <c r="BJ18" s="253"/>
      <c r="BK18" s="253"/>
      <c r="BL18" s="253"/>
      <c r="BM18" s="253"/>
      <c r="BN18" s="253"/>
      <c r="BO18" s="253"/>
      <c r="BP18" s="253"/>
      <c r="BQ18" s="262">
        <v>12</v>
      </c>
      <c r="BR18" s="263"/>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4"/>
    </row>
    <row r="19" spans="1:131" s="255" customFormat="1" ht="26.25" customHeight="1" x14ac:dyDescent="0.15">
      <c r="A19" s="261">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87"/>
      <c r="AL19" s="1188"/>
      <c r="AM19" s="1188"/>
      <c r="AN19" s="1188"/>
      <c r="AO19" s="1188"/>
      <c r="AP19" s="1188"/>
      <c r="AQ19" s="1188"/>
      <c r="AR19" s="1188"/>
      <c r="AS19" s="1188"/>
      <c r="AT19" s="1188"/>
      <c r="AU19" s="1185"/>
      <c r="AV19" s="1185"/>
      <c r="AW19" s="1185"/>
      <c r="AX19" s="1185"/>
      <c r="AY19" s="1186"/>
      <c r="AZ19" s="252"/>
      <c r="BA19" s="252"/>
      <c r="BB19" s="252"/>
      <c r="BC19" s="252"/>
      <c r="BD19" s="252"/>
      <c r="BE19" s="253"/>
      <c r="BF19" s="253"/>
      <c r="BG19" s="253"/>
      <c r="BH19" s="253"/>
      <c r="BI19" s="253"/>
      <c r="BJ19" s="253"/>
      <c r="BK19" s="253"/>
      <c r="BL19" s="253"/>
      <c r="BM19" s="253"/>
      <c r="BN19" s="253"/>
      <c r="BO19" s="253"/>
      <c r="BP19" s="253"/>
      <c r="BQ19" s="262">
        <v>13</v>
      </c>
      <c r="BR19" s="263"/>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4"/>
    </row>
    <row r="20" spans="1:131" s="255" customFormat="1" ht="26.25" customHeight="1" x14ac:dyDescent="0.15">
      <c r="A20" s="261">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87"/>
      <c r="AL20" s="1188"/>
      <c r="AM20" s="1188"/>
      <c r="AN20" s="1188"/>
      <c r="AO20" s="1188"/>
      <c r="AP20" s="1188"/>
      <c r="AQ20" s="1188"/>
      <c r="AR20" s="1188"/>
      <c r="AS20" s="1188"/>
      <c r="AT20" s="1188"/>
      <c r="AU20" s="1185"/>
      <c r="AV20" s="1185"/>
      <c r="AW20" s="1185"/>
      <c r="AX20" s="1185"/>
      <c r="AY20" s="1186"/>
      <c r="AZ20" s="252"/>
      <c r="BA20" s="252"/>
      <c r="BB20" s="252"/>
      <c r="BC20" s="252"/>
      <c r="BD20" s="252"/>
      <c r="BE20" s="253"/>
      <c r="BF20" s="253"/>
      <c r="BG20" s="253"/>
      <c r="BH20" s="253"/>
      <c r="BI20" s="253"/>
      <c r="BJ20" s="253"/>
      <c r="BK20" s="253"/>
      <c r="BL20" s="253"/>
      <c r="BM20" s="253"/>
      <c r="BN20" s="253"/>
      <c r="BO20" s="253"/>
      <c r="BP20" s="253"/>
      <c r="BQ20" s="262">
        <v>14</v>
      </c>
      <c r="BR20" s="263"/>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4"/>
    </row>
    <row r="21" spans="1:131" s="255" customFormat="1" ht="26.25" customHeight="1" thickBot="1" x14ac:dyDescent="0.2">
      <c r="A21" s="261">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87"/>
      <c r="AL21" s="1188"/>
      <c r="AM21" s="1188"/>
      <c r="AN21" s="1188"/>
      <c r="AO21" s="1188"/>
      <c r="AP21" s="1188"/>
      <c r="AQ21" s="1188"/>
      <c r="AR21" s="1188"/>
      <c r="AS21" s="1188"/>
      <c r="AT21" s="1188"/>
      <c r="AU21" s="1185"/>
      <c r="AV21" s="1185"/>
      <c r="AW21" s="1185"/>
      <c r="AX21" s="1185"/>
      <c r="AY21" s="1186"/>
      <c r="AZ21" s="252"/>
      <c r="BA21" s="252"/>
      <c r="BB21" s="252"/>
      <c r="BC21" s="252"/>
      <c r="BD21" s="252"/>
      <c r="BE21" s="253"/>
      <c r="BF21" s="253"/>
      <c r="BG21" s="253"/>
      <c r="BH21" s="253"/>
      <c r="BI21" s="253"/>
      <c r="BJ21" s="253"/>
      <c r="BK21" s="253"/>
      <c r="BL21" s="253"/>
      <c r="BM21" s="253"/>
      <c r="BN21" s="253"/>
      <c r="BO21" s="253"/>
      <c r="BP21" s="253"/>
      <c r="BQ21" s="262">
        <v>15</v>
      </c>
      <c r="BR21" s="263"/>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4"/>
    </row>
    <row r="22" spans="1:131" s="255" customFormat="1" ht="26.25" customHeight="1" x14ac:dyDescent="0.15">
      <c r="A22" s="261">
        <v>16</v>
      </c>
      <c r="B22" s="1128"/>
      <c r="C22" s="1129"/>
      <c r="D22" s="1129"/>
      <c r="E22" s="1129"/>
      <c r="F22" s="1129"/>
      <c r="G22" s="1129"/>
      <c r="H22" s="1129"/>
      <c r="I22" s="1129"/>
      <c r="J22" s="1129"/>
      <c r="K22" s="1129"/>
      <c r="L22" s="1129"/>
      <c r="M22" s="1129"/>
      <c r="N22" s="1129"/>
      <c r="O22" s="1129"/>
      <c r="P22" s="1130"/>
      <c r="Q22" s="1182"/>
      <c r="R22" s="1183"/>
      <c r="S22" s="1183"/>
      <c r="T22" s="1183"/>
      <c r="U22" s="1183"/>
      <c r="V22" s="1183"/>
      <c r="W22" s="1183"/>
      <c r="X22" s="1183"/>
      <c r="Y22" s="1183"/>
      <c r="Z22" s="1183"/>
      <c r="AA22" s="1183"/>
      <c r="AB22" s="1183"/>
      <c r="AC22" s="1183"/>
      <c r="AD22" s="1183"/>
      <c r="AE22" s="1184"/>
      <c r="AF22" s="1110"/>
      <c r="AG22" s="1111"/>
      <c r="AH22" s="1111"/>
      <c r="AI22" s="1111"/>
      <c r="AJ22" s="1112"/>
      <c r="AK22" s="1178"/>
      <c r="AL22" s="1179"/>
      <c r="AM22" s="1179"/>
      <c r="AN22" s="1179"/>
      <c r="AO22" s="1179"/>
      <c r="AP22" s="1179"/>
      <c r="AQ22" s="1179"/>
      <c r="AR22" s="1179"/>
      <c r="AS22" s="1179"/>
      <c r="AT22" s="1179"/>
      <c r="AU22" s="1180"/>
      <c r="AV22" s="1180"/>
      <c r="AW22" s="1180"/>
      <c r="AX22" s="1180"/>
      <c r="AY22" s="1181"/>
      <c r="AZ22" s="1126" t="s">
        <v>382</v>
      </c>
      <c r="BA22" s="1126"/>
      <c r="BB22" s="1126"/>
      <c r="BC22" s="1126"/>
      <c r="BD22" s="1127"/>
      <c r="BE22" s="253"/>
      <c r="BF22" s="253"/>
      <c r="BG22" s="253"/>
      <c r="BH22" s="253"/>
      <c r="BI22" s="253"/>
      <c r="BJ22" s="253"/>
      <c r="BK22" s="253"/>
      <c r="BL22" s="253"/>
      <c r="BM22" s="253"/>
      <c r="BN22" s="253"/>
      <c r="BO22" s="253"/>
      <c r="BP22" s="253"/>
      <c r="BQ22" s="262">
        <v>16</v>
      </c>
      <c r="BR22" s="263"/>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69">
        <f>Q7</f>
        <v>5672</v>
      </c>
      <c r="R23" s="1170"/>
      <c r="S23" s="1170"/>
      <c r="T23" s="1170"/>
      <c r="U23" s="1170"/>
      <c r="V23" s="1170">
        <f>V7</f>
        <v>5570</v>
      </c>
      <c r="W23" s="1170"/>
      <c r="X23" s="1170"/>
      <c r="Y23" s="1170"/>
      <c r="Z23" s="1170"/>
      <c r="AA23" s="1170">
        <f>AA7</f>
        <v>102</v>
      </c>
      <c r="AB23" s="1170"/>
      <c r="AC23" s="1170"/>
      <c r="AD23" s="1170"/>
      <c r="AE23" s="1171"/>
      <c r="AF23" s="1172">
        <v>102</v>
      </c>
      <c r="AG23" s="1170"/>
      <c r="AH23" s="1170"/>
      <c r="AI23" s="1170"/>
      <c r="AJ23" s="1173"/>
      <c r="AK23" s="1174"/>
      <c r="AL23" s="1175"/>
      <c r="AM23" s="1175"/>
      <c r="AN23" s="1175"/>
      <c r="AO23" s="1175"/>
      <c r="AP23" s="1170">
        <f>AP7</f>
        <v>7512</v>
      </c>
      <c r="AQ23" s="1170"/>
      <c r="AR23" s="1170"/>
      <c r="AS23" s="1170"/>
      <c r="AT23" s="1170"/>
      <c r="AU23" s="1176"/>
      <c r="AV23" s="1176"/>
      <c r="AW23" s="1176"/>
      <c r="AX23" s="1176"/>
      <c r="AY23" s="1177"/>
      <c r="AZ23" s="1166" t="s">
        <v>128</v>
      </c>
      <c r="BA23" s="1167"/>
      <c r="BB23" s="1167"/>
      <c r="BC23" s="1167"/>
      <c r="BD23" s="1168"/>
      <c r="BE23" s="253"/>
      <c r="BF23" s="253"/>
      <c r="BG23" s="253"/>
      <c r="BH23" s="253"/>
      <c r="BI23" s="253"/>
      <c r="BJ23" s="253"/>
      <c r="BK23" s="253"/>
      <c r="BL23" s="253"/>
      <c r="BM23" s="253"/>
      <c r="BN23" s="253"/>
      <c r="BO23" s="253"/>
      <c r="BP23" s="253"/>
      <c r="BQ23" s="262">
        <v>17</v>
      </c>
      <c r="BR23" s="263"/>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4"/>
    </row>
    <row r="24" spans="1:131" s="255" customFormat="1" ht="26.25" customHeight="1" x14ac:dyDescent="0.15">
      <c r="A24" s="1165" t="s">
        <v>385</v>
      </c>
      <c r="B24" s="1165"/>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c r="Z24" s="1165"/>
      <c r="AA24" s="1165"/>
      <c r="AB24" s="1165"/>
      <c r="AC24" s="1165"/>
      <c r="AD24" s="1165"/>
      <c r="AE24" s="1165"/>
      <c r="AF24" s="1165"/>
      <c r="AG24" s="1165"/>
      <c r="AH24" s="1165"/>
      <c r="AI24" s="1165"/>
      <c r="AJ24" s="1165"/>
      <c r="AK24" s="1165"/>
      <c r="AL24" s="1165"/>
      <c r="AM24" s="1165"/>
      <c r="AN24" s="1165"/>
      <c r="AO24" s="1165"/>
      <c r="AP24" s="1165"/>
      <c r="AQ24" s="1165"/>
      <c r="AR24" s="1165"/>
      <c r="AS24" s="1165"/>
      <c r="AT24" s="1165"/>
      <c r="AU24" s="1165"/>
      <c r="AV24" s="1165"/>
      <c r="AW24" s="1165"/>
      <c r="AX24" s="1165"/>
      <c r="AY24" s="1165"/>
      <c r="AZ24" s="252"/>
      <c r="BA24" s="252"/>
      <c r="BB24" s="252"/>
      <c r="BC24" s="252"/>
      <c r="BD24" s="252"/>
      <c r="BE24" s="253"/>
      <c r="BF24" s="253"/>
      <c r="BG24" s="253"/>
      <c r="BH24" s="253"/>
      <c r="BI24" s="253"/>
      <c r="BJ24" s="253"/>
      <c r="BK24" s="253"/>
      <c r="BL24" s="253"/>
      <c r="BM24" s="253"/>
      <c r="BN24" s="253"/>
      <c r="BO24" s="253"/>
      <c r="BP24" s="253"/>
      <c r="BQ24" s="262">
        <v>18</v>
      </c>
      <c r="BR24" s="263"/>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4"/>
    </row>
    <row r="25" spans="1:131" s="247" customFormat="1" ht="26.25" customHeight="1" thickBot="1" x14ac:dyDescent="0.2">
      <c r="A25" s="1164" t="s">
        <v>386</v>
      </c>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4"/>
      <c r="AP25" s="1164"/>
      <c r="AQ25" s="1164"/>
      <c r="AR25" s="1164"/>
      <c r="AS25" s="1164"/>
      <c r="AT25" s="1164"/>
      <c r="AU25" s="1164"/>
      <c r="AV25" s="1164"/>
      <c r="AW25" s="1164"/>
      <c r="AX25" s="1164"/>
      <c r="AY25" s="1164"/>
      <c r="AZ25" s="1164"/>
      <c r="BA25" s="1164"/>
      <c r="BB25" s="1164"/>
      <c r="BC25" s="1164"/>
      <c r="BD25" s="1164"/>
      <c r="BE25" s="1164"/>
      <c r="BF25" s="1164"/>
      <c r="BG25" s="1164"/>
      <c r="BH25" s="1164"/>
      <c r="BI25" s="1164"/>
      <c r="BJ25" s="252"/>
      <c r="BK25" s="252"/>
      <c r="BL25" s="252"/>
      <c r="BM25" s="252"/>
      <c r="BN25" s="252"/>
      <c r="BO25" s="265"/>
      <c r="BP25" s="265"/>
      <c r="BQ25" s="262">
        <v>19</v>
      </c>
      <c r="BR25" s="263"/>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6"/>
    </row>
    <row r="26" spans="1:131" s="247" customFormat="1" ht="26.25" customHeight="1" x14ac:dyDescent="0.15">
      <c r="A26" s="1086" t="s">
        <v>364</v>
      </c>
      <c r="B26" s="1087"/>
      <c r="C26" s="1087"/>
      <c r="D26" s="1087"/>
      <c r="E26" s="1087"/>
      <c r="F26" s="1087"/>
      <c r="G26" s="1087"/>
      <c r="H26" s="1087"/>
      <c r="I26" s="1087"/>
      <c r="J26" s="1087"/>
      <c r="K26" s="1087"/>
      <c r="L26" s="1087"/>
      <c r="M26" s="1087"/>
      <c r="N26" s="1087"/>
      <c r="O26" s="1087"/>
      <c r="P26" s="1088"/>
      <c r="Q26" s="1092" t="s">
        <v>387</v>
      </c>
      <c r="R26" s="1093"/>
      <c r="S26" s="1093"/>
      <c r="T26" s="1093"/>
      <c r="U26" s="1094"/>
      <c r="V26" s="1092" t="s">
        <v>388</v>
      </c>
      <c r="W26" s="1093"/>
      <c r="X26" s="1093"/>
      <c r="Y26" s="1093"/>
      <c r="Z26" s="1094"/>
      <c r="AA26" s="1092" t="s">
        <v>389</v>
      </c>
      <c r="AB26" s="1093"/>
      <c r="AC26" s="1093"/>
      <c r="AD26" s="1093"/>
      <c r="AE26" s="1093"/>
      <c r="AF26" s="1160" t="s">
        <v>390</v>
      </c>
      <c r="AG26" s="1099"/>
      <c r="AH26" s="1099"/>
      <c r="AI26" s="1099"/>
      <c r="AJ26" s="1161"/>
      <c r="AK26" s="1093" t="s">
        <v>391</v>
      </c>
      <c r="AL26" s="1093"/>
      <c r="AM26" s="1093"/>
      <c r="AN26" s="1093"/>
      <c r="AO26" s="1094"/>
      <c r="AP26" s="1092" t="s">
        <v>392</v>
      </c>
      <c r="AQ26" s="1093"/>
      <c r="AR26" s="1093"/>
      <c r="AS26" s="1093"/>
      <c r="AT26" s="1094"/>
      <c r="AU26" s="1092" t="s">
        <v>393</v>
      </c>
      <c r="AV26" s="1093"/>
      <c r="AW26" s="1093"/>
      <c r="AX26" s="1093"/>
      <c r="AY26" s="1094"/>
      <c r="AZ26" s="1092" t="s">
        <v>394</v>
      </c>
      <c r="BA26" s="1093"/>
      <c r="BB26" s="1093"/>
      <c r="BC26" s="1093"/>
      <c r="BD26" s="1094"/>
      <c r="BE26" s="1092" t="s">
        <v>371</v>
      </c>
      <c r="BF26" s="1093"/>
      <c r="BG26" s="1093"/>
      <c r="BH26" s="1093"/>
      <c r="BI26" s="1108"/>
      <c r="BJ26" s="252"/>
      <c r="BK26" s="252"/>
      <c r="BL26" s="252"/>
      <c r="BM26" s="252"/>
      <c r="BN26" s="252"/>
      <c r="BO26" s="265"/>
      <c r="BP26" s="265"/>
      <c r="BQ26" s="262">
        <v>20</v>
      </c>
      <c r="BR26" s="263"/>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6"/>
    </row>
    <row r="27" spans="1:131" s="247"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62"/>
      <c r="AG27" s="1102"/>
      <c r="AH27" s="1102"/>
      <c r="AI27" s="1102"/>
      <c r="AJ27" s="116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2"/>
      <c r="BK27" s="252"/>
      <c r="BL27" s="252"/>
      <c r="BM27" s="252"/>
      <c r="BN27" s="252"/>
      <c r="BO27" s="265"/>
      <c r="BP27" s="265"/>
      <c r="BQ27" s="262">
        <v>21</v>
      </c>
      <c r="BR27" s="263"/>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6"/>
    </row>
    <row r="28" spans="1:131" s="247" customFormat="1" ht="26.25" customHeight="1" thickTop="1" x14ac:dyDescent="0.15">
      <c r="A28" s="266">
        <v>1</v>
      </c>
      <c r="B28" s="1151" t="s">
        <v>395</v>
      </c>
      <c r="C28" s="1152"/>
      <c r="D28" s="1152"/>
      <c r="E28" s="1152"/>
      <c r="F28" s="1152"/>
      <c r="G28" s="1152"/>
      <c r="H28" s="1152"/>
      <c r="I28" s="1152"/>
      <c r="J28" s="1152"/>
      <c r="K28" s="1152"/>
      <c r="L28" s="1152"/>
      <c r="M28" s="1152"/>
      <c r="N28" s="1152"/>
      <c r="O28" s="1152"/>
      <c r="P28" s="1153"/>
      <c r="Q28" s="1154">
        <v>1149</v>
      </c>
      <c r="R28" s="1155"/>
      <c r="S28" s="1155"/>
      <c r="T28" s="1155"/>
      <c r="U28" s="1155"/>
      <c r="V28" s="1155">
        <v>1138</v>
      </c>
      <c r="W28" s="1155"/>
      <c r="X28" s="1155"/>
      <c r="Y28" s="1155"/>
      <c r="Z28" s="1155"/>
      <c r="AA28" s="1155">
        <v>11</v>
      </c>
      <c r="AB28" s="1155"/>
      <c r="AC28" s="1155"/>
      <c r="AD28" s="1155"/>
      <c r="AE28" s="1156"/>
      <c r="AF28" s="1157">
        <v>11</v>
      </c>
      <c r="AG28" s="1155"/>
      <c r="AH28" s="1155"/>
      <c r="AI28" s="1155"/>
      <c r="AJ28" s="1158"/>
      <c r="AK28" s="1159">
        <v>136</v>
      </c>
      <c r="AL28" s="1147"/>
      <c r="AM28" s="1147"/>
      <c r="AN28" s="1147"/>
      <c r="AO28" s="1147"/>
      <c r="AP28" s="1147" t="s">
        <v>576</v>
      </c>
      <c r="AQ28" s="1147"/>
      <c r="AR28" s="1147"/>
      <c r="AS28" s="1147"/>
      <c r="AT28" s="1147"/>
      <c r="AU28" s="1147" t="s">
        <v>576</v>
      </c>
      <c r="AV28" s="1147"/>
      <c r="AW28" s="1147"/>
      <c r="AX28" s="1147"/>
      <c r="AY28" s="1147"/>
      <c r="AZ28" s="1148" t="s">
        <v>576</v>
      </c>
      <c r="BA28" s="1148"/>
      <c r="BB28" s="1148"/>
      <c r="BC28" s="1148"/>
      <c r="BD28" s="1148"/>
      <c r="BE28" s="1149"/>
      <c r="BF28" s="1149"/>
      <c r="BG28" s="1149"/>
      <c r="BH28" s="1149"/>
      <c r="BI28" s="1150"/>
      <c r="BJ28" s="252"/>
      <c r="BK28" s="252"/>
      <c r="BL28" s="252"/>
      <c r="BM28" s="252"/>
      <c r="BN28" s="252"/>
      <c r="BO28" s="265"/>
      <c r="BP28" s="265"/>
      <c r="BQ28" s="262">
        <v>22</v>
      </c>
      <c r="BR28" s="263"/>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6"/>
    </row>
    <row r="29" spans="1:131" s="247" customFormat="1" ht="26.25" customHeight="1" x14ac:dyDescent="0.15">
      <c r="A29" s="266">
        <v>2</v>
      </c>
      <c r="B29" s="1128" t="s">
        <v>396</v>
      </c>
      <c r="C29" s="1129"/>
      <c r="D29" s="1129"/>
      <c r="E29" s="1129"/>
      <c r="F29" s="1129"/>
      <c r="G29" s="1129"/>
      <c r="H29" s="1129"/>
      <c r="I29" s="1129"/>
      <c r="J29" s="1129"/>
      <c r="K29" s="1129"/>
      <c r="L29" s="1129"/>
      <c r="M29" s="1129"/>
      <c r="N29" s="1129"/>
      <c r="O29" s="1129"/>
      <c r="P29" s="1130"/>
      <c r="Q29" s="1141">
        <v>1268</v>
      </c>
      <c r="R29" s="1142"/>
      <c r="S29" s="1142"/>
      <c r="T29" s="1142"/>
      <c r="U29" s="1142"/>
      <c r="V29" s="1142">
        <v>1256</v>
      </c>
      <c r="W29" s="1142"/>
      <c r="X29" s="1142"/>
      <c r="Y29" s="1142"/>
      <c r="Z29" s="1142"/>
      <c r="AA29" s="1142">
        <v>12</v>
      </c>
      <c r="AB29" s="1142"/>
      <c r="AC29" s="1142"/>
      <c r="AD29" s="1142"/>
      <c r="AE29" s="1143"/>
      <c r="AF29" s="1144">
        <v>12</v>
      </c>
      <c r="AG29" s="1145"/>
      <c r="AH29" s="1145"/>
      <c r="AI29" s="1145"/>
      <c r="AJ29" s="1146"/>
      <c r="AK29" s="1137">
        <v>202</v>
      </c>
      <c r="AL29" s="1072"/>
      <c r="AM29" s="1072"/>
      <c r="AN29" s="1072"/>
      <c r="AO29" s="1072"/>
      <c r="AP29" s="1072" t="s">
        <v>576</v>
      </c>
      <c r="AQ29" s="1072"/>
      <c r="AR29" s="1072"/>
      <c r="AS29" s="1072"/>
      <c r="AT29" s="1072"/>
      <c r="AU29" s="1072" t="s">
        <v>576</v>
      </c>
      <c r="AV29" s="1072"/>
      <c r="AW29" s="1072"/>
      <c r="AX29" s="1072"/>
      <c r="AY29" s="1072"/>
      <c r="AZ29" s="1138" t="s">
        <v>576</v>
      </c>
      <c r="BA29" s="1138"/>
      <c r="BB29" s="1138"/>
      <c r="BC29" s="1138"/>
      <c r="BD29" s="1138"/>
      <c r="BE29" s="1139"/>
      <c r="BF29" s="1139"/>
      <c r="BG29" s="1139"/>
      <c r="BH29" s="1139"/>
      <c r="BI29" s="1140"/>
      <c r="BJ29" s="252"/>
      <c r="BK29" s="252"/>
      <c r="BL29" s="252"/>
      <c r="BM29" s="252"/>
      <c r="BN29" s="252"/>
      <c r="BO29" s="265"/>
      <c r="BP29" s="265"/>
      <c r="BQ29" s="262">
        <v>23</v>
      </c>
      <c r="BR29" s="263"/>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6"/>
    </row>
    <row r="30" spans="1:131" s="247" customFormat="1" ht="26.25" customHeight="1" x14ac:dyDescent="0.15">
      <c r="A30" s="266">
        <v>3</v>
      </c>
      <c r="B30" s="1128" t="s">
        <v>397</v>
      </c>
      <c r="C30" s="1129"/>
      <c r="D30" s="1129"/>
      <c r="E30" s="1129"/>
      <c r="F30" s="1129"/>
      <c r="G30" s="1129"/>
      <c r="H30" s="1129"/>
      <c r="I30" s="1129"/>
      <c r="J30" s="1129"/>
      <c r="K30" s="1129"/>
      <c r="L30" s="1129"/>
      <c r="M30" s="1129"/>
      <c r="N30" s="1129"/>
      <c r="O30" s="1129"/>
      <c r="P30" s="1130"/>
      <c r="Q30" s="1141">
        <v>90</v>
      </c>
      <c r="R30" s="1142"/>
      <c r="S30" s="1142"/>
      <c r="T30" s="1142"/>
      <c r="U30" s="1142"/>
      <c r="V30" s="1142">
        <v>91</v>
      </c>
      <c r="W30" s="1142"/>
      <c r="X30" s="1142"/>
      <c r="Y30" s="1142"/>
      <c r="Z30" s="1142"/>
      <c r="AA30" s="1142">
        <v>0</v>
      </c>
      <c r="AB30" s="1142"/>
      <c r="AC30" s="1142"/>
      <c r="AD30" s="1142"/>
      <c r="AE30" s="1143"/>
      <c r="AF30" s="1144">
        <v>0</v>
      </c>
      <c r="AG30" s="1145"/>
      <c r="AH30" s="1145"/>
      <c r="AI30" s="1145"/>
      <c r="AJ30" s="1146"/>
      <c r="AK30" s="1137">
        <v>38</v>
      </c>
      <c r="AL30" s="1072"/>
      <c r="AM30" s="1072"/>
      <c r="AN30" s="1072"/>
      <c r="AO30" s="1072"/>
      <c r="AP30" s="1072" t="s">
        <v>576</v>
      </c>
      <c r="AQ30" s="1072"/>
      <c r="AR30" s="1072"/>
      <c r="AS30" s="1072"/>
      <c r="AT30" s="1072"/>
      <c r="AU30" s="1072" t="s">
        <v>576</v>
      </c>
      <c r="AV30" s="1072"/>
      <c r="AW30" s="1072"/>
      <c r="AX30" s="1072"/>
      <c r="AY30" s="1072"/>
      <c r="AZ30" s="1138" t="s">
        <v>576</v>
      </c>
      <c r="BA30" s="1138"/>
      <c r="BB30" s="1138"/>
      <c r="BC30" s="1138"/>
      <c r="BD30" s="1138"/>
      <c r="BE30" s="1139"/>
      <c r="BF30" s="1139"/>
      <c r="BG30" s="1139"/>
      <c r="BH30" s="1139"/>
      <c r="BI30" s="1140"/>
      <c r="BJ30" s="252"/>
      <c r="BK30" s="252"/>
      <c r="BL30" s="252"/>
      <c r="BM30" s="252"/>
      <c r="BN30" s="252"/>
      <c r="BO30" s="265"/>
      <c r="BP30" s="265"/>
      <c r="BQ30" s="262">
        <v>24</v>
      </c>
      <c r="BR30" s="263"/>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6"/>
    </row>
    <row r="31" spans="1:131" s="247" customFormat="1" ht="26.25" customHeight="1" x14ac:dyDescent="0.15">
      <c r="A31" s="266">
        <v>4</v>
      </c>
      <c r="B31" s="1128" t="s">
        <v>398</v>
      </c>
      <c r="C31" s="1129"/>
      <c r="D31" s="1129"/>
      <c r="E31" s="1129"/>
      <c r="F31" s="1129"/>
      <c r="G31" s="1129"/>
      <c r="H31" s="1129"/>
      <c r="I31" s="1129"/>
      <c r="J31" s="1129"/>
      <c r="K31" s="1129"/>
      <c r="L31" s="1129"/>
      <c r="M31" s="1129"/>
      <c r="N31" s="1129"/>
      <c r="O31" s="1129"/>
      <c r="P31" s="1130"/>
      <c r="Q31" s="1141">
        <v>231</v>
      </c>
      <c r="R31" s="1142"/>
      <c r="S31" s="1142"/>
      <c r="T31" s="1142"/>
      <c r="U31" s="1142"/>
      <c r="V31" s="1142">
        <v>228</v>
      </c>
      <c r="W31" s="1142"/>
      <c r="X31" s="1142"/>
      <c r="Y31" s="1142"/>
      <c r="Z31" s="1142"/>
      <c r="AA31" s="1142">
        <v>3</v>
      </c>
      <c r="AB31" s="1142"/>
      <c r="AC31" s="1142"/>
      <c r="AD31" s="1142"/>
      <c r="AE31" s="1143"/>
      <c r="AF31" s="1144">
        <v>92</v>
      </c>
      <c r="AG31" s="1145"/>
      <c r="AH31" s="1145"/>
      <c r="AI31" s="1145"/>
      <c r="AJ31" s="1146"/>
      <c r="AK31" s="1137">
        <v>37</v>
      </c>
      <c r="AL31" s="1072"/>
      <c r="AM31" s="1072"/>
      <c r="AN31" s="1072"/>
      <c r="AO31" s="1072"/>
      <c r="AP31" s="1072">
        <v>1740</v>
      </c>
      <c r="AQ31" s="1072"/>
      <c r="AR31" s="1072"/>
      <c r="AS31" s="1072"/>
      <c r="AT31" s="1072"/>
      <c r="AU31" s="1072">
        <v>501</v>
      </c>
      <c r="AV31" s="1072"/>
      <c r="AW31" s="1072"/>
      <c r="AX31" s="1072"/>
      <c r="AY31" s="1072"/>
      <c r="AZ31" s="1138" t="s">
        <v>576</v>
      </c>
      <c r="BA31" s="1138"/>
      <c r="BB31" s="1138"/>
      <c r="BC31" s="1138"/>
      <c r="BD31" s="1138"/>
      <c r="BE31" s="1139" t="s">
        <v>399</v>
      </c>
      <c r="BF31" s="1139"/>
      <c r="BG31" s="1139"/>
      <c r="BH31" s="1139"/>
      <c r="BI31" s="1140"/>
      <c r="BJ31" s="252"/>
      <c r="BK31" s="252"/>
      <c r="BL31" s="252"/>
      <c r="BM31" s="252"/>
      <c r="BN31" s="252"/>
      <c r="BO31" s="265"/>
      <c r="BP31" s="265"/>
      <c r="BQ31" s="262">
        <v>25</v>
      </c>
      <c r="BR31" s="263"/>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6"/>
    </row>
    <row r="32" spans="1:131" s="247" customFormat="1" ht="26.25" customHeight="1" x14ac:dyDescent="0.15">
      <c r="A32" s="266">
        <v>5</v>
      </c>
      <c r="B32" s="1128" t="s">
        <v>400</v>
      </c>
      <c r="C32" s="1129"/>
      <c r="D32" s="1129"/>
      <c r="E32" s="1129"/>
      <c r="F32" s="1129"/>
      <c r="G32" s="1129"/>
      <c r="H32" s="1129"/>
      <c r="I32" s="1129"/>
      <c r="J32" s="1129"/>
      <c r="K32" s="1129"/>
      <c r="L32" s="1129"/>
      <c r="M32" s="1129"/>
      <c r="N32" s="1129"/>
      <c r="O32" s="1129"/>
      <c r="P32" s="1130"/>
      <c r="Q32" s="1141">
        <v>1096</v>
      </c>
      <c r="R32" s="1142"/>
      <c r="S32" s="1142"/>
      <c r="T32" s="1142"/>
      <c r="U32" s="1142"/>
      <c r="V32" s="1142">
        <v>1073</v>
      </c>
      <c r="W32" s="1142"/>
      <c r="X32" s="1142"/>
      <c r="Y32" s="1142"/>
      <c r="Z32" s="1142"/>
      <c r="AA32" s="1142">
        <v>23</v>
      </c>
      <c r="AB32" s="1142"/>
      <c r="AC32" s="1142"/>
      <c r="AD32" s="1142"/>
      <c r="AE32" s="1143"/>
      <c r="AF32" s="1144">
        <v>345</v>
      </c>
      <c r="AG32" s="1145"/>
      <c r="AH32" s="1145"/>
      <c r="AI32" s="1145"/>
      <c r="AJ32" s="1146"/>
      <c r="AK32" s="1137">
        <v>369</v>
      </c>
      <c r="AL32" s="1072"/>
      <c r="AM32" s="1072"/>
      <c r="AN32" s="1072"/>
      <c r="AO32" s="1072"/>
      <c r="AP32" s="1072">
        <v>214</v>
      </c>
      <c r="AQ32" s="1072"/>
      <c r="AR32" s="1072"/>
      <c r="AS32" s="1072"/>
      <c r="AT32" s="1072"/>
      <c r="AU32" s="1072">
        <v>102</v>
      </c>
      <c r="AV32" s="1072"/>
      <c r="AW32" s="1072"/>
      <c r="AX32" s="1072"/>
      <c r="AY32" s="1072"/>
      <c r="AZ32" s="1138" t="s">
        <v>576</v>
      </c>
      <c r="BA32" s="1138"/>
      <c r="BB32" s="1138"/>
      <c r="BC32" s="1138"/>
      <c r="BD32" s="1138"/>
      <c r="BE32" s="1139" t="s">
        <v>399</v>
      </c>
      <c r="BF32" s="1139"/>
      <c r="BG32" s="1139"/>
      <c r="BH32" s="1139"/>
      <c r="BI32" s="1140"/>
      <c r="BJ32" s="252"/>
      <c r="BK32" s="252"/>
      <c r="BL32" s="252"/>
      <c r="BM32" s="252"/>
      <c r="BN32" s="252"/>
      <c r="BO32" s="265"/>
      <c r="BP32" s="265"/>
      <c r="BQ32" s="262">
        <v>26</v>
      </c>
      <c r="BR32" s="263"/>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6"/>
    </row>
    <row r="33" spans="1:131" s="247" customFormat="1" ht="26.25" customHeight="1" x14ac:dyDescent="0.15">
      <c r="A33" s="266">
        <v>6</v>
      </c>
      <c r="B33" s="1128" t="s">
        <v>401</v>
      </c>
      <c r="C33" s="1129"/>
      <c r="D33" s="1129"/>
      <c r="E33" s="1129"/>
      <c r="F33" s="1129"/>
      <c r="G33" s="1129"/>
      <c r="H33" s="1129"/>
      <c r="I33" s="1129"/>
      <c r="J33" s="1129"/>
      <c r="K33" s="1129"/>
      <c r="L33" s="1129"/>
      <c r="M33" s="1129"/>
      <c r="N33" s="1129"/>
      <c r="O33" s="1129"/>
      <c r="P33" s="1130"/>
      <c r="Q33" s="1141">
        <v>312</v>
      </c>
      <c r="R33" s="1142"/>
      <c r="S33" s="1142"/>
      <c r="T33" s="1142"/>
      <c r="U33" s="1142"/>
      <c r="V33" s="1142">
        <v>311</v>
      </c>
      <c r="W33" s="1142"/>
      <c r="X33" s="1142"/>
      <c r="Y33" s="1142"/>
      <c r="Z33" s="1142"/>
      <c r="AA33" s="1142">
        <v>1</v>
      </c>
      <c r="AB33" s="1142"/>
      <c r="AC33" s="1142"/>
      <c r="AD33" s="1142"/>
      <c r="AE33" s="1143"/>
      <c r="AF33" s="1144">
        <v>1</v>
      </c>
      <c r="AG33" s="1145"/>
      <c r="AH33" s="1145"/>
      <c r="AI33" s="1145"/>
      <c r="AJ33" s="1146"/>
      <c r="AK33" s="1137">
        <v>140</v>
      </c>
      <c r="AL33" s="1072"/>
      <c r="AM33" s="1072"/>
      <c r="AN33" s="1072"/>
      <c r="AO33" s="1072"/>
      <c r="AP33" s="1072">
        <v>2205</v>
      </c>
      <c r="AQ33" s="1072"/>
      <c r="AR33" s="1072"/>
      <c r="AS33" s="1072"/>
      <c r="AT33" s="1072"/>
      <c r="AU33" s="1072">
        <v>2205</v>
      </c>
      <c r="AV33" s="1072"/>
      <c r="AW33" s="1072"/>
      <c r="AX33" s="1072"/>
      <c r="AY33" s="1072"/>
      <c r="AZ33" s="1138" t="s">
        <v>576</v>
      </c>
      <c r="BA33" s="1138"/>
      <c r="BB33" s="1138"/>
      <c r="BC33" s="1138"/>
      <c r="BD33" s="1138"/>
      <c r="BE33" s="1139" t="s">
        <v>402</v>
      </c>
      <c r="BF33" s="1139"/>
      <c r="BG33" s="1139"/>
      <c r="BH33" s="1139"/>
      <c r="BI33" s="1140"/>
      <c r="BJ33" s="252"/>
      <c r="BK33" s="252"/>
      <c r="BL33" s="252"/>
      <c r="BM33" s="252"/>
      <c r="BN33" s="252"/>
      <c r="BO33" s="265"/>
      <c r="BP33" s="265"/>
      <c r="BQ33" s="262">
        <v>27</v>
      </c>
      <c r="BR33" s="263"/>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6"/>
    </row>
    <row r="34" spans="1:131" s="247" customFormat="1" ht="26.25" customHeight="1" x14ac:dyDescent="0.15">
      <c r="A34" s="266">
        <v>7</v>
      </c>
      <c r="B34" s="1128"/>
      <c r="C34" s="1129"/>
      <c r="D34" s="1129"/>
      <c r="E34" s="1129"/>
      <c r="F34" s="1129"/>
      <c r="G34" s="1129"/>
      <c r="H34" s="1129"/>
      <c r="I34" s="1129"/>
      <c r="J34" s="1129"/>
      <c r="K34" s="1129"/>
      <c r="L34" s="1129"/>
      <c r="M34" s="1129"/>
      <c r="N34" s="1129"/>
      <c r="O34" s="1129"/>
      <c r="P34" s="1130"/>
      <c r="Q34" s="1134"/>
      <c r="R34" s="1135"/>
      <c r="S34" s="1135"/>
      <c r="T34" s="1135"/>
      <c r="U34" s="1135"/>
      <c r="V34" s="1135"/>
      <c r="W34" s="1135"/>
      <c r="X34" s="1135"/>
      <c r="Y34" s="1135"/>
      <c r="Z34" s="1135"/>
      <c r="AA34" s="1135"/>
      <c r="AB34" s="1135"/>
      <c r="AC34" s="1135"/>
      <c r="AD34" s="1135"/>
      <c r="AE34" s="1136"/>
      <c r="AF34" s="1110"/>
      <c r="AG34" s="1111"/>
      <c r="AH34" s="1111"/>
      <c r="AI34" s="1111"/>
      <c r="AJ34" s="1112"/>
      <c r="AK34" s="1069"/>
      <c r="AL34" s="1060"/>
      <c r="AM34" s="1060"/>
      <c r="AN34" s="1060"/>
      <c r="AO34" s="1060"/>
      <c r="AP34" s="1060"/>
      <c r="AQ34" s="1060"/>
      <c r="AR34" s="1060"/>
      <c r="AS34" s="1060"/>
      <c r="AT34" s="1060"/>
      <c r="AU34" s="1060"/>
      <c r="AV34" s="1060"/>
      <c r="AW34" s="1060"/>
      <c r="AX34" s="1060"/>
      <c r="AY34" s="1060"/>
      <c r="AZ34" s="1133"/>
      <c r="BA34" s="1133"/>
      <c r="BB34" s="1133"/>
      <c r="BC34" s="1133"/>
      <c r="BD34" s="1133"/>
      <c r="BE34" s="1123"/>
      <c r="BF34" s="1123"/>
      <c r="BG34" s="1123"/>
      <c r="BH34" s="1123"/>
      <c r="BI34" s="1124"/>
      <c r="BJ34" s="252"/>
      <c r="BK34" s="252"/>
      <c r="BL34" s="252"/>
      <c r="BM34" s="252"/>
      <c r="BN34" s="252"/>
      <c r="BO34" s="265"/>
      <c r="BP34" s="265"/>
      <c r="BQ34" s="262">
        <v>28</v>
      </c>
      <c r="BR34" s="263"/>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6"/>
    </row>
    <row r="35" spans="1:131" s="247" customFormat="1" ht="26.25" customHeight="1" x14ac:dyDescent="0.15">
      <c r="A35" s="266">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10"/>
      <c r="AG35" s="1111"/>
      <c r="AH35" s="1111"/>
      <c r="AI35" s="1111"/>
      <c r="AJ35" s="1112"/>
      <c r="AK35" s="1069"/>
      <c r="AL35" s="1060"/>
      <c r="AM35" s="1060"/>
      <c r="AN35" s="1060"/>
      <c r="AO35" s="1060"/>
      <c r="AP35" s="1060"/>
      <c r="AQ35" s="1060"/>
      <c r="AR35" s="1060"/>
      <c r="AS35" s="1060"/>
      <c r="AT35" s="1060"/>
      <c r="AU35" s="1060"/>
      <c r="AV35" s="1060"/>
      <c r="AW35" s="1060"/>
      <c r="AX35" s="1060"/>
      <c r="AY35" s="1060"/>
      <c r="AZ35" s="1133"/>
      <c r="BA35" s="1133"/>
      <c r="BB35" s="1133"/>
      <c r="BC35" s="1133"/>
      <c r="BD35" s="1133"/>
      <c r="BE35" s="1123"/>
      <c r="BF35" s="1123"/>
      <c r="BG35" s="1123"/>
      <c r="BH35" s="1123"/>
      <c r="BI35" s="1124"/>
      <c r="BJ35" s="252"/>
      <c r="BK35" s="252"/>
      <c r="BL35" s="252"/>
      <c r="BM35" s="252"/>
      <c r="BN35" s="252"/>
      <c r="BO35" s="265"/>
      <c r="BP35" s="265"/>
      <c r="BQ35" s="262">
        <v>29</v>
      </c>
      <c r="BR35" s="263"/>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6"/>
    </row>
    <row r="36" spans="1:131" s="247" customFormat="1" ht="26.25" customHeight="1" x14ac:dyDescent="0.15">
      <c r="A36" s="266">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10"/>
      <c r="AG36" s="1111"/>
      <c r="AH36" s="1111"/>
      <c r="AI36" s="1111"/>
      <c r="AJ36" s="1112"/>
      <c r="AK36" s="1069"/>
      <c r="AL36" s="1060"/>
      <c r="AM36" s="1060"/>
      <c r="AN36" s="1060"/>
      <c r="AO36" s="1060"/>
      <c r="AP36" s="1060"/>
      <c r="AQ36" s="1060"/>
      <c r="AR36" s="1060"/>
      <c r="AS36" s="1060"/>
      <c r="AT36" s="1060"/>
      <c r="AU36" s="1060"/>
      <c r="AV36" s="1060"/>
      <c r="AW36" s="1060"/>
      <c r="AX36" s="1060"/>
      <c r="AY36" s="1060"/>
      <c r="AZ36" s="1133"/>
      <c r="BA36" s="1133"/>
      <c r="BB36" s="1133"/>
      <c r="BC36" s="1133"/>
      <c r="BD36" s="1133"/>
      <c r="BE36" s="1123"/>
      <c r="BF36" s="1123"/>
      <c r="BG36" s="1123"/>
      <c r="BH36" s="1123"/>
      <c r="BI36" s="1124"/>
      <c r="BJ36" s="252"/>
      <c r="BK36" s="252"/>
      <c r="BL36" s="252"/>
      <c r="BM36" s="252"/>
      <c r="BN36" s="252"/>
      <c r="BO36" s="265"/>
      <c r="BP36" s="265"/>
      <c r="BQ36" s="262">
        <v>30</v>
      </c>
      <c r="BR36" s="263"/>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6"/>
    </row>
    <row r="37" spans="1:131" s="247" customFormat="1" ht="26.25" customHeight="1" x14ac:dyDescent="0.15">
      <c r="A37" s="266">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69"/>
      <c r="AL37" s="1060"/>
      <c r="AM37" s="1060"/>
      <c r="AN37" s="1060"/>
      <c r="AO37" s="1060"/>
      <c r="AP37" s="1060"/>
      <c r="AQ37" s="1060"/>
      <c r="AR37" s="1060"/>
      <c r="AS37" s="1060"/>
      <c r="AT37" s="1060"/>
      <c r="AU37" s="1060"/>
      <c r="AV37" s="1060"/>
      <c r="AW37" s="1060"/>
      <c r="AX37" s="1060"/>
      <c r="AY37" s="1060"/>
      <c r="AZ37" s="1133"/>
      <c r="BA37" s="1133"/>
      <c r="BB37" s="1133"/>
      <c r="BC37" s="1133"/>
      <c r="BD37" s="1133"/>
      <c r="BE37" s="1123"/>
      <c r="BF37" s="1123"/>
      <c r="BG37" s="1123"/>
      <c r="BH37" s="1123"/>
      <c r="BI37" s="1124"/>
      <c r="BJ37" s="252"/>
      <c r="BK37" s="252"/>
      <c r="BL37" s="252"/>
      <c r="BM37" s="252"/>
      <c r="BN37" s="252"/>
      <c r="BO37" s="265"/>
      <c r="BP37" s="265"/>
      <c r="BQ37" s="262">
        <v>31</v>
      </c>
      <c r="BR37" s="263"/>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6"/>
    </row>
    <row r="38" spans="1:131" s="247" customFormat="1" ht="26.25" customHeight="1" x14ac:dyDescent="0.15">
      <c r="A38" s="266">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69"/>
      <c r="AL38" s="1060"/>
      <c r="AM38" s="1060"/>
      <c r="AN38" s="1060"/>
      <c r="AO38" s="1060"/>
      <c r="AP38" s="1060"/>
      <c r="AQ38" s="1060"/>
      <c r="AR38" s="1060"/>
      <c r="AS38" s="1060"/>
      <c r="AT38" s="1060"/>
      <c r="AU38" s="1060"/>
      <c r="AV38" s="1060"/>
      <c r="AW38" s="1060"/>
      <c r="AX38" s="1060"/>
      <c r="AY38" s="1060"/>
      <c r="AZ38" s="1133"/>
      <c r="BA38" s="1133"/>
      <c r="BB38" s="1133"/>
      <c r="BC38" s="1133"/>
      <c r="BD38" s="1133"/>
      <c r="BE38" s="1123"/>
      <c r="BF38" s="1123"/>
      <c r="BG38" s="1123"/>
      <c r="BH38" s="1123"/>
      <c r="BI38" s="1124"/>
      <c r="BJ38" s="252"/>
      <c r="BK38" s="252"/>
      <c r="BL38" s="252"/>
      <c r="BM38" s="252"/>
      <c r="BN38" s="252"/>
      <c r="BO38" s="265"/>
      <c r="BP38" s="265"/>
      <c r="BQ38" s="262">
        <v>32</v>
      </c>
      <c r="BR38" s="263"/>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6"/>
    </row>
    <row r="39" spans="1:131" s="247" customFormat="1" ht="26.25" customHeight="1" x14ac:dyDescent="0.15">
      <c r="A39" s="266">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69"/>
      <c r="AL39" s="1060"/>
      <c r="AM39" s="1060"/>
      <c r="AN39" s="1060"/>
      <c r="AO39" s="1060"/>
      <c r="AP39" s="1060"/>
      <c r="AQ39" s="1060"/>
      <c r="AR39" s="1060"/>
      <c r="AS39" s="1060"/>
      <c r="AT39" s="1060"/>
      <c r="AU39" s="1060"/>
      <c r="AV39" s="1060"/>
      <c r="AW39" s="1060"/>
      <c r="AX39" s="1060"/>
      <c r="AY39" s="1060"/>
      <c r="AZ39" s="1133"/>
      <c r="BA39" s="1133"/>
      <c r="BB39" s="1133"/>
      <c r="BC39" s="1133"/>
      <c r="BD39" s="1133"/>
      <c r="BE39" s="1123"/>
      <c r="BF39" s="1123"/>
      <c r="BG39" s="1123"/>
      <c r="BH39" s="1123"/>
      <c r="BI39" s="1124"/>
      <c r="BJ39" s="252"/>
      <c r="BK39" s="252"/>
      <c r="BL39" s="252"/>
      <c r="BM39" s="252"/>
      <c r="BN39" s="252"/>
      <c r="BO39" s="265"/>
      <c r="BP39" s="265"/>
      <c r="BQ39" s="262">
        <v>33</v>
      </c>
      <c r="BR39" s="263"/>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6"/>
    </row>
    <row r="40" spans="1:131" s="247" customFormat="1" ht="26.25" customHeight="1" x14ac:dyDescent="0.15">
      <c r="A40" s="261">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69"/>
      <c r="AL40" s="1060"/>
      <c r="AM40" s="1060"/>
      <c r="AN40" s="1060"/>
      <c r="AO40" s="1060"/>
      <c r="AP40" s="1060"/>
      <c r="AQ40" s="1060"/>
      <c r="AR40" s="1060"/>
      <c r="AS40" s="1060"/>
      <c r="AT40" s="1060"/>
      <c r="AU40" s="1060"/>
      <c r="AV40" s="1060"/>
      <c r="AW40" s="1060"/>
      <c r="AX40" s="1060"/>
      <c r="AY40" s="1060"/>
      <c r="AZ40" s="1133"/>
      <c r="BA40" s="1133"/>
      <c r="BB40" s="1133"/>
      <c r="BC40" s="1133"/>
      <c r="BD40" s="1133"/>
      <c r="BE40" s="1123"/>
      <c r="BF40" s="1123"/>
      <c r="BG40" s="1123"/>
      <c r="BH40" s="1123"/>
      <c r="BI40" s="1124"/>
      <c r="BJ40" s="252"/>
      <c r="BK40" s="252"/>
      <c r="BL40" s="252"/>
      <c r="BM40" s="252"/>
      <c r="BN40" s="252"/>
      <c r="BO40" s="265"/>
      <c r="BP40" s="265"/>
      <c r="BQ40" s="262">
        <v>34</v>
      </c>
      <c r="BR40" s="263"/>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6"/>
    </row>
    <row r="41" spans="1:131" s="247" customFormat="1" ht="26.25" customHeight="1" x14ac:dyDescent="0.15">
      <c r="A41" s="261">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69"/>
      <c r="AL41" s="1060"/>
      <c r="AM41" s="1060"/>
      <c r="AN41" s="1060"/>
      <c r="AO41" s="1060"/>
      <c r="AP41" s="1060"/>
      <c r="AQ41" s="1060"/>
      <c r="AR41" s="1060"/>
      <c r="AS41" s="1060"/>
      <c r="AT41" s="1060"/>
      <c r="AU41" s="1060"/>
      <c r="AV41" s="1060"/>
      <c r="AW41" s="1060"/>
      <c r="AX41" s="1060"/>
      <c r="AY41" s="1060"/>
      <c r="AZ41" s="1133"/>
      <c r="BA41" s="1133"/>
      <c r="BB41" s="1133"/>
      <c r="BC41" s="1133"/>
      <c r="BD41" s="1133"/>
      <c r="BE41" s="1123"/>
      <c r="BF41" s="1123"/>
      <c r="BG41" s="1123"/>
      <c r="BH41" s="1123"/>
      <c r="BI41" s="1124"/>
      <c r="BJ41" s="252"/>
      <c r="BK41" s="252"/>
      <c r="BL41" s="252"/>
      <c r="BM41" s="252"/>
      <c r="BN41" s="252"/>
      <c r="BO41" s="265"/>
      <c r="BP41" s="265"/>
      <c r="BQ41" s="262">
        <v>35</v>
      </c>
      <c r="BR41" s="263"/>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6"/>
    </row>
    <row r="42" spans="1:131" s="247" customFormat="1" ht="26.25" customHeight="1" x14ac:dyDescent="0.15">
      <c r="A42" s="261">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69"/>
      <c r="AL42" s="1060"/>
      <c r="AM42" s="1060"/>
      <c r="AN42" s="1060"/>
      <c r="AO42" s="1060"/>
      <c r="AP42" s="1060"/>
      <c r="AQ42" s="1060"/>
      <c r="AR42" s="1060"/>
      <c r="AS42" s="1060"/>
      <c r="AT42" s="1060"/>
      <c r="AU42" s="1060"/>
      <c r="AV42" s="1060"/>
      <c r="AW42" s="1060"/>
      <c r="AX42" s="1060"/>
      <c r="AY42" s="1060"/>
      <c r="AZ42" s="1133"/>
      <c r="BA42" s="1133"/>
      <c r="BB42" s="1133"/>
      <c r="BC42" s="1133"/>
      <c r="BD42" s="1133"/>
      <c r="BE42" s="1123"/>
      <c r="BF42" s="1123"/>
      <c r="BG42" s="1123"/>
      <c r="BH42" s="1123"/>
      <c r="BI42" s="1124"/>
      <c r="BJ42" s="252"/>
      <c r="BK42" s="252"/>
      <c r="BL42" s="252"/>
      <c r="BM42" s="252"/>
      <c r="BN42" s="252"/>
      <c r="BO42" s="265"/>
      <c r="BP42" s="265"/>
      <c r="BQ42" s="262">
        <v>36</v>
      </c>
      <c r="BR42" s="263"/>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6"/>
    </row>
    <row r="43" spans="1:131" s="247" customFormat="1" ht="26.25" customHeight="1" x14ac:dyDescent="0.15">
      <c r="A43" s="261">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69"/>
      <c r="AL43" s="1060"/>
      <c r="AM43" s="1060"/>
      <c r="AN43" s="1060"/>
      <c r="AO43" s="1060"/>
      <c r="AP43" s="1060"/>
      <c r="AQ43" s="1060"/>
      <c r="AR43" s="1060"/>
      <c r="AS43" s="1060"/>
      <c r="AT43" s="1060"/>
      <c r="AU43" s="1060"/>
      <c r="AV43" s="1060"/>
      <c r="AW43" s="1060"/>
      <c r="AX43" s="1060"/>
      <c r="AY43" s="1060"/>
      <c r="AZ43" s="1133"/>
      <c r="BA43" s="1133"/>
      <c r="BB43" s="1133"/>
      <c r="BC43" s="1133"/>
      <c r="BD43" s="1133"/>
      <c r="BE43" s="1123"/>
      <c r="BF43" s="1123"/>
      <c r="BG43" s="1123"/>
      <c r="BH43" s="1123"/>
      <c r="BI43" s="1124"/>
      <c r="BJ43" s="252"/>
      <c r="BK43" s="252"/>
      <c r="BL43" s="252"/>
      <c r="BM43" s="252"/>
      <c r="BN43" s="252"/>
      <c r="BO43" s="265"/>
      <c r="BP43" s="265"/>
      <c r="BQ43" s="262">
        <v>37</v>
      </c>
      <c r="BR43" s="263"/>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6"/>
    </row>
    <row r="44" spans="1:131" s="247" customFormat="1" ht="26.25" customHeight="1" x14ac:dyDescent="0.15">
      <c r="A44" s="261">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69"/>
      <c r="AL44" s="1060"/>
      <c r="AM44" s="1060"/>
      <c r="AN44" s="1060"/>
      <c r="AO44" s="1060"/>
      <c r="AP44" s="1060"/>
      <c r="AQ44" s="1060"/>
      <c r="AR44" s="1060"/>
      <c r="AS44" s="1060"/>
      <c r="AT44" s="1060"/>
      <c r="AU44" s="1060"/>
      <c r="AV44" s="1060"/>
      <c r="AW44" s="1060"/>
      <c r="AX44" s="1060"/>
      <c r="AY44" s="1060"/>
      <c r="AZ44" s="1133"/>
      <c r="BA44" s="1133"/>
      <c r="BB44" s="1133"/>
      <c r="BC44" s="1133"/>
      <c r="BD44" s="1133"/>
      <c r="BE44" s="1123"/>
      <c r="BF44" s="1123"/>
      <c r="BG44" s="1123"/>
      <c r="BH44" s="1123"/>
      <c r="BI44" s="1124"/>
      <c r="BJ44" s="252"/>
      <c r="BK44" s="252"/>
      <c r="BL44" s="252"/>
      <c r="BM44" s="252"/>
      <c r="BN44" s="252"/>
      <c r="BO44" s="265"/>
      <c r="BP44" s="265"/>
      <c r="BQ44" s="262">
        <v>38</v>
      </c>
      <c r="BR44" s="263"/>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6"/>
    </row>
    <row r="45" spans="1:131" s="247" customFormat="1" ht="26.25" customHeight="1" x14ac:dyDescent="0.15">
      <c r="A45" s="261">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69"/>
      <c r="AL45" s="1060"/>
      <c r="AM45" s="1060"/>
      <c r="AN45" s="1060"/>
      <c r="AO45" s="1060"/>
      <c r="AP45" s="1060"/>
      <c r="AQ45" s="1060"/>
      <c r="AR45" s="1060"/>
      <c r="AS45" s="1060"/>
      <c r="AT45" s="1060"/>
      <c r="AU45" s="1060"/>
      <c r="AV45" s="1060"/>
      <c r="AW45" s="1060"/>
      <c r="AX45" s="1060"/>
      <c r="AY45" s="1060"/>
      <c r="AZ45" s="1133"/>
      <c r="BA45" s="1133"/>
      <c r="BB45" s="1133"/>
      <c r="BC45" s="1133"/>
      <c r="BD45" s="1133"/>
      <c r="BE45" s="1123"/>
      <c r="BF45" s="1123"/>
      <c r="BG45" s="1123"/>
      <c r="BH45" s="1123"/>
      <c r="BI45" s="1124"/>
      <c r="BJ45" s="252"/>
      <c r="BK45" s="252"/>
      <c r="BL45" s="252"/>
      <c r="BM45" s="252"/>
      <c r="BN45" s="252"/>
      <c r="BO45" s="265"/>
      <c r="BP45" s="265"/>
      <c r="BQ45" s="262">
        <v>39</v>
      </c>
      <c r="BR45" s="263"/>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6"/>
    </row>
    <row r="46" spans="1:131" s="247" customFormat="1" ht="26.25" customHeight="1" x14ac:dyDescent="0.15">
      <c r="A46" s="261">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69"/>
      <c r="AL46" s="1060"/>
      <c r="AM46" s="1060"/>
      <c r="AN46" s="1060"/>
      <c r="AO46" s="1060"/>
      <c r="AP46" s="1060"/>
      <c r="AQ46" s="1060"/>
      <c r="AR46" s="1060"/>
      <c r="AS46" s="1060"/>
      <c r="AT46" s="1060"/>
      <c r="AU46" s="1060"/>
      <c r="AV46" s="1060"/>
      <c r="AW46" s="1060"/>
      <c r="AX46" s="1060"/>
      <c r="AY46" s="1060"/>
      <c r="AZ46" s="1133"/>
      <c r="BA46" s="1133"/>
      <c r="BB46" s="1133"/>
      <c r="BC46" s="1133"/>
      <c r="BD46" s="1133"/>
      <c r="BE46" s="1123"/>
      <c r="BF46" s="1123"/>
      <c r="BG46" s="1123"/>
      <c r="BH46" s="1123"/>
      <c r="BI46" s="1124"/>
      <c r="BJ46" s="252"/>
      <c r="BK46" s="252"/>
      <c r="BL46" s="252"/>
      <c r="BM46" s="252"/>
      <c r="BN46" s="252"/>
      <c r="BO46" s="265"/>
      <c r="BP46" s="265"/>
      <c r="BQ46" s="262">
        <v>40</v>
      </c>
      <c r="BR46" s="263"/>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6"/>
    </row>
    <row r="47" spans="1:131" s="247" customFormat="1" ht="26.25" customHeight="1" x14ac:dyDescent="0.15">
      <c r="A47" s="261">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69"/>
      <c r="AL47" s="1060"/>
      <c r="AM47" s="1060"/>
      <c r="AN47" s="1060"/>
      <c r="AO47" s="1060"/>
      <c r="AP47" s="1060"/>
      <c r="AQ47" s="1060"/>
      <c r="AR47" s="1060"/>
      <c r="AS47" s="1060"/>
      <c r="AT47" s="1060"/>
      <c r="AU47" s="1060"/>
      <c r="AV47" s="1060"/>
      <c r="AW47" s="1060"/>
      <c r="AX47" s="1060"/>
      <c r="AY47" s="1060"/>
      <c r="AZ47" s="1133"/>
      <c r="BA47" s="1133"/>
      <c r="BB47" s="1133"/>
      <c r="BC47" s="1133"/>
      <c r="BD47" s="1133"/>
      <c r="BE47" s="1123"/>
      <c r="BF47" s="1123"/>
      <c r="BG47" s="1123"/>
      <c r="BH47" s="1123"/>
      <c r="BI47" s="1124"/>
      <c r="BJ47" s="252"/>
      <c r="BK47" s="252"/>
      <c r="BL47" s="252"/>
      <c r="BM47" s="252"/>
      <c r="BN47" s="252"/>
      <c r="BO47" s="265"/>
      <c r="BP47" s="265"/>
      <c r="BQ47" s="262">
        <v>41</v>
      </c>
      <c r="BR47" s="263"/>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6"/>
    </row>
    <row r="48" spans="1:131" s="247" customFormat="1" ht="26.25" customHeight="1" x14ac:dyDescent="0.15">
      <c r="A48" s="261">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69"/>
      <c r="AL48" s="1060"/>
      <c r="AM48" s="1060"/>
      <c r="AN48" s="1060"/>
      <c r="AO48" s="1060"/>
      <c r="AP48" s="1060"/>
      <c r="AQ48" s="1060"/>
      <c r="AR48" s="1060"/>
      <c r="AS48" s="1060"/>
      <c r="AT48" s="1060"/>
      <c r="AU48" s="1060"/>
      <c r="AV48" s="1060"/>
      <c r="AW48" s="1060"/>
      <c r="AX48" s="1060"/>
      <c r="AY48" s="1060"/>
      <c r="AZ48" s="1133"/>
      <c r="BA48" s="1133"/>
      <c r="BB48" s="1133"/>
      <c r="BC48" s="1133"/>
      <c r="BD48" s="1133"/>
      <c r="BE48" s="1123"/>
      <c r="BF48" s="1123"/>
      <c r="BG48" s="1123"/>
      <c r="BH48" s="1123"/>
      <c r="BI48" s="1124"/>
      <c r="BJ48" s="252"/>
      <c r="BK48" s="252"/>
      <c r="BL48" s="252"/>
      <c r="BM48" s="252"/>
      <c r="BN48" s="252"/>
      <c r="BO48" s="265"/>
      <c r="BP48" s="265"/>
      <c r="BQ48" s="262">
        <v>42</v>
      </c>
      <c r="BR48" s="263"/>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6"/>
    </row>
    <row r="49" spans="1:131" s="247" customFormat="1" ht="26.25" customHeight="1" x14ac:dyDescent="0.15">
      <c r="A49" s="261">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69"/>
      <c r="AL49" s="1060"/>
      <c r="AM49" s="1060"/>
      <c r="AN49" s="1060"/>
      <c r="AO49" s="1060"/>
      <c r="AP49" s="1060"/>
      <c r="AQ49" s="1060"/>
      <c r="AR49" s="1060"/>
      <c r="AS49" s="1060"/>
      <c r="AT49" s="1060"/>
      <c r="AU49" s="1060"/>
      <c r="AV49" s="1060"/>
      <c r="AW49" s="1060"/>
      <c r="AX49" s="1060"/>
      <c r="AY49" s="1060"/>
      <c r="AZ49" s="1133"/>
      <c r="BA49" s="1133"/>
      <c r="BB49" s="1133"/>
      <c r="BC49" s="1133"/>
      <c r="BD49" s="1133"/>
      <c r="BE49" s="1123"/>
      <c r="BF49" s="1123"/>
      <c r="BG49" s="1123"/>
      <c r="BH49" s="1123"/>
      <c r="BI49" s="1124"/>
      <c r="BJ49" s="252"/>
      <c r="BK49" s="252"/>
      <c r="BL49" s="252"/>
      <c r="BM49" s="252"/>
      <c r="BN49" s="252"/>
      <c r="BO49" s="265"/>
      <c r="BP49" s="265"/>
      <c r="BQ49" s="262">
        <v>43</v>
      </c>
      <c r="BR49" s="263"/>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6"/>
    </row>
    <row r="50" spans="1:131" s="247" customFormat="1" ht="26.25" customHeight="1" x14ac:dyDescent="0.15">
      <c r="A50" s="261">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52"/>
      <c r="BK50" s="252"/>
      <c r="BL50" s="252"/>
      <c r="BM50" s="252"/>
      <c r="BN50" s="252"/>
      <c r="BO50" s="265"/>
      <c r="BP50" s="265"/>
      <c r="BQ50" s="262">
        <v>44</v>
      </c>
      <c r="BR50" s="263"/>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6"/>
    </row>
    <row r="51" spans="1:131" s="247" customFormat="1" ht="26.25" customHeight="1" x14ac:dyDescent="0.15">
      <c r="A51" s="261">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52"/>
      <c r="BK51" s="252"/>
      <c r="BL51" s="252"/>
      <c r="BM51" s="252"/>
      <c r="BN51" s="252"/>
      <c r="BO51" s="265"/>
      <c r="BP51" s="265"/>
      <c r="BQ51" s="262">
        <v>45</v>
      </c>
      <c r="BR51" s="263"/>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6"/>
    </row>
    <row r="52" spans="1:131" s="247" customFormat="1" ht="26.25" customHeight="1" x14ac:dyDescent="0.15">
      <c r="A52" s="261">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52"/>
      <c r="BK52" s="252"/>
      <c r="BL52" s="252"/>
      <c r="BM52" s="252"/>
      <c r="BN52" s="252"/>
      <c r="BO52" s="265"/>
      <c r="BP52" s="265"/>
      <c r="BQ52" s="262">
        <v>46</v>
      </c>
      <c r="BR52" s="263"/>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6"/>
    </row>
    <row r="53" spans="1:131" s="247" customFormat="1" ht="26.25" customHeight="1" x14ac:dyDescent="0.15">
      <c r="A53" s="261">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52"/>
      <c r="BK53" s="252"/>
      <c r="BL53" s="252"/>
      <c r="BM53" s="252"/>
      <c r="BN53" s="252"/>
      <c r="BO53" s="265"/>
      <c r="BP53" s="265"/>
      <c r="BQ53" s="262">
        <v>47</v>
      </c>
      <c r="BR53" s="263"/>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6"/>
    </row>
    <row r="54" spans="1:131" s="247" customFormat="1" ht="26.25" customHeight="1" x14ac:dyDescent="0.15">
      <c r="A54" s="261">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52"/>
      <c r="BK54" s="252"/>
      <c r="BL54" s="252"/>
      <c r="BM54" s="252"/>
      <c r="BN54" s="252"/>
      <c r="BO54" s="265"/>
      <c r="BP54" s="265"/>
      <c r="BQ54" s="262">
        <v>48</v>
      </c>
      <c r="BR54" s="263"/>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6"/>
    </row>
    <row r="55" spans="1:131" s="247" customFormat="1" ht="26.25" customHeight="1" x14ac:dyDescent="0.15">
      <c r="A55" s="261">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52"/>
      <c r="BK55" s="252"/>
      <c r="BL55" s="252"/>
      <c r="BM55" s="252"/>
      <c r="BN55" s="252"/>
      <c r="BO55" s="265"/>
      <c r="BP55" s="265"/>
      <c r="BQ55" s="262">
        <v>49</v>
      </c>
      <c r="BR55" s="263"/>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6"/>
    </row>
    <row r="56" spans="1:131" s="247" customFormat="1" ht="26.25" customHeight="1" x14ac:dyDescent="0.15">
      <c r="A56" s="261">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52"/>
      <c r="BK56" s="252"/>
      <c r="BL56" s="252"/>
      <c r="BM56" s="252"/>
      <c r="BN56" s="252"/>
      <c r="BO56" s="265"/>
      <c r="BP56" s="265"/>
      <c r="BQ56" s="262">
        <v>50</v>
      </c>
      <c r="BR56" s="263"/>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6"/>
    </row>
    <row r="57" spans="1:131" s="247" customFormat="1" ht="26.25" customHeight="1" x14ac:dyDescent="0.15">
      <c r="A57" s="261">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52"/>
      <c r="BK57" s="252"/>
      <c r="BL57" s="252"/>
      <c r="BM57" s="252"/>
      <c r="BN57" s="252"/>
      <c r="BO57" s="265"/>
      <c r="BP57" s="265"/>
      <c r="BQ57" s="262">
        <v>51</v>
      </c>
      <c r="BR57" s="263"/>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6"/>
    </row>
    <row r="58" spans="1:131" s="247" customFormat="1" ht="26.25" customHeight="1" x14ac:dyDescent="0.15">
      <c r="A58" s="261">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52"/>
      <c r="BK58" s="252"/>
      <c r="BL58" s="252"/>
      <c r="BM58" s="252"/>
      <c r="BN58" s="252"/>
      <c r="BO58" s="265"/>
      <c r="BP58" s="265"/>
      <c r="BQ58" s="262">
        <v>52</v>
      </c>
      <c r="BR58" s="263"/>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6"/>
    </row>
    <row r="59" spans="1:131" s="247" customFormat="1" ht="26.25" customHeight="1" x14ac:dyDescent="0.15">
      <c r="A59" s="261">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52"/>
      <c r="BK59" s="252"/>
      <c r="BL59" s="252"/>
      <c r="BM59" s="252"/>
      <c r="BN59" s="252"/>
      <c r="BO59" s="265"/>
      <c r="BP59" s="265"/>
      <c r="BQ59" s="262">
        <v>53</v>
      </c>
      <c r="BR59" s="263"/>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6"/>
    </row>
    <row r="60" spans="1:131" s="247" customFormat="1" ht="26.25" customHeight="1" x14ac:dyDescent="0.15">
      <c r="A60" s="261">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52"/>
      <c r="BK60" s="252"/>
      <c r="BL60" s="252"/>
      <c r="BM60" s="252"/>
      <c r="BN60" s="252"/>
      <c r="BO60" s="265"/>
      <c r="BP60" s="265"/>
      <c r="BQ60" s="262">
        <v>54</v>
      </c>
      <c r="BR60" s="263"/>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6"/>
    </row>
    <row r="61" spans="1:131" s="247" customFormat="1" ht="26.25" customHeight="1" thickBot="1" x14ac:dyDescent="0.2">
      <c r="A61" s="261">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52"/>
      <c r="BK61" s="252"/>
      <c r="BL61" s="252"/>
      <c r="BM61" s="252"/>
      <c r="BN61" s="252"/>
      <c r="BO61" s="265"/>
      <c r="BP61" s="265"/>
      <c r="BQ61" s="262">
        <v>55</v>
      </c>
      <c r="BR61" s="263"/>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6"/>
    </row>
    <row r="62" spans="1:131" s="247" customFormat="1" ht="26.25" customHeight="1" x14ac:dyDescent="0.15">
      <c r="A62" s="261">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403</v>
      </c>
      <c r="BK62" s="1126"/>
      <c r="BL62" s="1126"/>
      <c r="BM62" s="1126"/>
      <c r="BN62" s="1127"/>
      <c r="BO62" s="265"/>
      <c r="BP62" s="265"/>
      <c r="BQ62" s="262">
        <v>56</v>
      </c>
      <c r="BR62" s="263"/>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6"/>
    </row>
    <row r="63" spans="1:131" s="247" customFormat="1" ht="26.25" customHeight="1" thickBot="1" x14ac:dyDescent="0.2">
      <c r="A63" s="264" t="s">
        <v>383</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9"/>
      <c r="AF63" s="1120">
        <v>460</v>
      </c>
      <c r="AG63" s="1048"/>
      <c r="AH63" s="1048"/>
      <c r="AI63" s="1048"/>
      <c r="AJ63" s="1121"/>
      <c r="AK63" s="1122"/>
      <c r="AL63" s="1052"/>
      <c r="AM63" s="1052"/>
      <c r="AN63" s="1052"/>
      <c r="AO63" s="1052"/>
      <c r="AP63" s="1048">
        <f>SUM(AP28:AT33)</f>
        <v>4159</v>
      </c>
      <c r="AQ63" s="1048"/>
      <c r="AR63" s="1048"/>
      <c r="AS63" s="1048"/>
      <c r="AT63" s="1048"/>
      <c r="AU63" s="1048">
        <f>SUM(AU28:AY33)</f>
        <v>2808</v>
      </c>
      <c r="AV63" s="1048"/>
      <c r="AW63" s="1048"/>
      <c r="AX63" s="1048"/>
      <c r="AY63" s="1048"/>
      <c r="AZ63" s="1116"/>
      <c r="BA63" s="1116"/>
      <c r="BB63" s="1116"/>
      <c r="BC63" s="1116"/>
      <c r="BD63" s="1116"/>
      <c r="BE63" s="1049"/>
      <c r="BF63" s="1049"/>
      <c r="BG63" s="1049"/>
      <c r="BH63" s="1049"/>
      <c r="BI63" s="1050"/>
      <c r="BJ63" s="1117" t="s">
        <v>128</v>
      </c>
      <c r="BK63" s="1040"/>
      <c r="BL63" s="1040"/>
      <c r="BM63" s="1040"/>
      <c r="BN63" s="1118"/>
      <c r="BO63" s="265"/>
      <c r="BP63" s="265"/>
      <c r="BQ63" s="262">
        <v>57</v>
      </c>
      <c r="BR63" s="263"/>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6"/>
    </row>
    <row r="66" spans="1:131" s="247" customFormat="1" ht="26.25" customHeight="1" x14ac:dyDescent="0.15">
      <c r="A66" s="1086" t="s">
        <v>406</v>
      </c>
      <c r="B66" s="1087"/>
      <c r="C66" s="1087"/>
      <c r="D66" s="1087"/>
      <c r="E66" s="1087"/>
      <c r="F66" s="1087"/>
      <c r="G66" s="1087"/>
      <c r="H66" s="1087"/>
      <c r="I66" s="1087"/>
      <c r="J66" s="1087"/>
      <c r="K66" s="1087"/>
      <c r="L66" s="1087"/>
      <c r="M66" s="1087"/>
      <c r="N66" s="1087"/>
      <c r="O66" s="1087"/>
      <c r="P66" s="1088"/>
      <c r="Q66" s="1092" t="s">
        <v>407</v>
      </c>
      <c r="R66" s="1093"/>
      <c r="S66" s="1093"/>
      <c r="T66" s="1093"/>
      <c r="U66" s="1094"/>
      <c r="V66" s="1092" t="s">
        <v>408</v>
      </c>
      <c r="W66" s="1093"/>
      <c r="X66" s="1093"/>
      <c r="Y66" s="1093"/>
      <c r="Z66" s="1094"/>
      <c r="AA66" s="1092" t="s">
        <v>389</v>
      </c>
      <c r="AB66" s="1093"/>
      <c r="AC66" s="1093"/>
      <c r="AD66" s="1093"/>
      <c r="AE66" s="1094"/>
      <c r="AF66" s="1098" t="s">
        <v>409</v>
      </c>
      <c r="AG66" s="1099"/>
      <c r="AH66" s="1099"/>
      <c r="AI66" s="1099"/>
      <c r="AJ66" s="1100"/>
      <c r="AK66" s="1092" t="s">
        <v>391</v>
      </c>
      <c r="AL66" s="1087"/>
      <c r="AM66" s="1087"/>
      <c r="AN66" s="1087"/>
      <c r="AO66" s="1088"/>
      <c r="AP66" s="1092" t="s">
        <v>392</v>
      </c>
      <c r="AQ66" s="1093"/>
      <c r="AR66" s="1093"/>
      <c r="AS66" s="1093"/>
      <c r="AT66" s="1094"/>
      <c r="AU66" s="1092" t="s">
        <v>410</v>
      </c>
      <c r="AV66" s="1093"/>
      <c r="AW66" s="1093"/>
      <c r="AX66" s="1093"/>
      <c r="AY66" s="1094"/>
      <c r="AZ66" s="1092" t="s">
        <v>371</v>
      </c>
      <c r="BA66" s="1093"/>
      <c r="BB66" s="1093"/>
      <c r="BC66" s="1093"/>
      <c r="BD66" s="1108"/>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6" t="s">
        <v>566</v>
      </c>
      <c r="C68" s="1077"/>
      <c r="D68" s="1077"/>
      <c r="E68" s="1077"/>
      <c r="F68" s="1077"/>
      <c r="G68" s="1077"/>
      <c r="H68" s="1077"/>
      <c r="I68" s="1077"/>
      <c r="J68" s="1077"/>
      <c r="K68" s="1077"/>
      <c r="L68" s="1077"/>
      <c r="M68" s="1077"/>
      <c r="N68" s="1077"/>
      <c r="O68" s="1077"/>
      <c r="P68" s="1078"/>
      <c r="Q68" s="1079">
        <v>6095</v>
      </c>
      <c r="R68" s="1073"/>
      <c r="S68" s="1073"/>
      <c r="T68" s="1073"/>
      <c r="U68" s="1073"/>
      <c r="V68" s="1073">
        <v>5926</v>
      </c>
      <c r="W68" s="1073"/>
      <c r="X68" s="1073"/>
      <c r="Y68" s="1073"/>
      <c r="Z68" s="1073"/>
      <c r="AA68" s="1073">
        <v>169</v>
      </c>
      <c r="AB68" s="1073"/>
      <c r="AC68" s="1073"/>
      <c r="AD68" s="1073"/>
      <c r="AE68" s="1073"/>
      <c r="AF68" s="1073">
        <v>169</v>
      </c>
      <c r="AG68" s="1073"/>
      <c r="AH68" s="1073"/>
      <c r="AI68" s="1073"/>
      <c r="AJ68" s="1073"/>
      <c r="AK68" s="1073" t="s">
        <v>576</v>
      </c>
      <c r="AL68" s="1073"/>
      <c r="AM68" s="1073"/>
      <c r="AN68" s="1073"/>
      <c r="AO68" s="1073"/>
      <c r="AP68" s="1073">
        <v>2561</v>
      </c>
      <c r="AQ68" s="1073"/>
      <c r="AR68" s="1073"/>
      <c r="AS68" s="1073"/>
      <c r="AT68" s="1073"/>
      <c r="AU68" s="1073">
        <v>141</v>
      </c>
      <c r="AV68" s="1073"/>
      <c r="AW68" s="1073"/>
      <c r="AX68" s="1073"/>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567</v>
      </c>
      <c r="C69" s="1064"/>
      <c r="D69" s="1064"/>
      <c r="E69" s="1064"/>
      <c r="F69" s="1064"/>
      <c r="G69" s="1064"/>
      <c r="H69" s="1064"/>
      <c r="I69" s="1064"/>
      <c r="J69" s="1064"/>
      <c r="K69" s="1064"/>
      <c r="L69" s="1064"/>
      <c r="M69" s="1064"/>
      <c r="N69" s="1064"/>
      <c r="O69" s="1064"/>
      <c r="P69" s="1065"/>
      <c r="Q69" s="1071">
        <v>887</v>
      </c>
      <c r="R69" s="1072"/>
      <c r="S69" s="1072"/>
      <c r="T69" s="1072"/>
      <c r="U69" s="1072"/>
      <c r="V69" s="1072">
        <v>870</v>
      </c>
      <c r="W69" s="1072"/>
      <c r="X69" s="1072"/>
      <c r="Y69" s="1072"/>
      <c r="Z69" s="1072"/>
      <c r="AA69" s="1072">
        <v>17</v>
      </c>
      <c r="AB69" s="1072"/>
      <c r="AC69" s="1072"/>
      <c r="AD69" s="1072"/>
      <c r="AE69" s="1072"/>
      <c r="AF69" s="1072">
        <v>17</v>
      </c>
      <c r="AG69" s="1072"/>
      <c r="AH69" s="1072"/>
      <c r="AI69" s="1072"/>
      <c r="AJ69" s="1072"/>
      <c r="AK69" s="1072" t="s">
        <v>576</v>
      </c>
      <c r="AL69" s="1072"/>
      <c r="AM69" s="1072"/>
      <c r="AN69" s="1072"/>
      <c r="AO69" s="1072"/>
      <c r="AP69" s="1072" t="s">
        <v>576</v>
      </c>
      <c r="AQ69" s="1072"/>
      <c r="AR69" s="1072"/>
      <c r="AS69" s="1072"/>
      <c r="AT69" s="1072"/>
      <c r="AU69" s="1072" t="s">
        <v>576</v>
      </c>
      <c r="AV69" s="1072"/>
      <c r="AW69" s="1072"/>
      <c r="AX69" s="1072"/>
      <c r="AY69" s="1072"/>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568</v>
      </c>
      <c r="C70" s="1064"/>
      <c r="D70" s="1064"/>
      <c r="E70" s="1064"/>
      <c r="F70" s="1064"/>
      <c r="G70" s="1064"/>
      <c r="H70" s="1064"/>
      <c r="I70" s="1064"/>
      <c r="J70" s="1064"/>
      <c r="K70" s="1064"/>
      <c r="L70" s="1064"/>
      <c r="M70" s="1064"/>
      <c r="N70" s="1064"/>
      <c r="O70" s="1064"/>
      <c r="P70" s="1065"/>
      <c r="Q70" s="1071">
        <v>510</v>
      </c>
      <c r="R70" s="1072"/>
      <c r="S70" s="1072"/>
      <c r="T70" s="1072"/>
      <c r="U70" s="1072"/>
      <c r="V70" s="1072">
        <v>474</v>
      </c>
      <c r="W70" s="1072"/>
      <c r="X70" s="1072"/>
      <c r="Y70" s="1072"/>
      <c r="Z70" s="1072"/>
      <c r="AA70" s="1072">
        <v>35</v>
      </c>
      <c r="AB70" s="1072"/>
      <c r="AC70" s="1072"/>
      <c r="AD70" s="1072"/>
      <c r="AE70" s="1072"/>
      <c r="AF70" s="1072">
        <v>35</v>
      </c>
      <c r="AG70" s="1072"/>
      <c r="AH70" s="1072"/>
      <c r="AI70" s="1072"/>
      <c r="AJ70" s="1072"/>
      <c r="AK70" s="1072" t="s">
        <v>576</v>
      </c>
      <c r="AL70" s="1072"/>
      <c r="AM70" s="1072"/>
      <c r="AN70" s="1072"/>
      <c r="AO70" s="1072"/>
      <c r="AP70" s="1072" t="s">
        <v>576</v>
      </c>
      <c r="AQ70" s="1072"/>
      <c r="AR70" s="1072"/>
      <c r="AS70" s="1072"/>
      <c r="AT70" s="1072"/>
      <c r="AU70" s="1072" t="s">
        <v>577</v>
      </c>
      <c r="AV70" s="1072"/>
      <c r="AW70" s="1072"/>
      <c r="AX70" s="1072"/>
      <c r="AY70" s="1072"/>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569</v>
      </c>
      <c r="C71" s="1064"/>
      <c r="D71" s="1064"/>
      <c r="E71" s="1064"/>
      <c r="F71" s="1064"/>
      <c r="G71" s="1064"/>
      <c r="H71" s="1064"/>
      <c r="I71" s="1064"/>
      <c r="J71" s="1064"/>
      <c r="K71" s="1064"/>
      <c r="L71" s="1064"/>
      <c r="M71" s="1064"/>
      <c r="N71" s="1064"/>
      <c r="O71" s="1064"/>
      <c r="P71" s="1065"/>
      <c r="Q71" s="1071">
        <v>169461</v>
      </c>
      <c r="R71" s="1072"/>
      <c r="S71" s="1072"/>
      <c r="T71" s="1072"/>
      <c r="U71" s="1072"/>
      <c r="V71" s="1072">
        <v>164687</v>
      </c>
      <c r="W71" s="1072"/>
      <c r="X71" s="1072"/>
      <c r="Y71" s="1072"/>
      <c r="Z71" s="1072"/>
      <c r="AA71" s="1072">
        <v>4774</v>
      </c>
      <c r="AB71" s="1072"/>
      <c r="AC71" s="1072"/>
      <c r="AD71" s="1072"/>
      <c r="AE71" s="1072"/>
      <c r="AF71" s="1072">
        <v>4771</v>
      </c>
      <c r="AG71" s="1072"/>
      <c r="AH71" s="1072"/>
      <c r="AI71" s="1072"/>
      <c r="AJ71" s="1072"/>
      <c r="AK71" s="1072" t="s">
        <v>576</v>
      </c>
      <c r="AL71" s="1072"/>
      <c r="AM71" s="1072"/>
      <c r="AN71" s="1072"/>
      <c r="AO71" s="1072"/>
      <c r="AP71" s="1072" t="s">
        <v>576</v>
      </c>
      <c r="AQ71" s="1072"/>
      <c r="AR71" s="1072"/>
      <c r="AS71" s="1072"/>
      <c r="AT71" s="1072"/>
      <c r="AU71" s="1072" t="s">
        <v>576</v>
      </c>
      <c r="AV71" s="1072"/>
      <c r="AW71" s="1072"/>
      <c r="AX71" s="1072"/>
      <c r="AY71" s="1072"/>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570</v>
      </c>
      <c r="C72" s="1064"/>
      <c r="D72" s="1064"/>
      <c r="E72" s="1064"/>
      <c r="F72" s="1064"/>
      <c r="G72" s="1064"/>
      <c r="H72" s="1064"/>
      <c r="I72" s="1064"/>
      <c r="J72" s="1064"/>
      <c r="K72" s="1064"/>
      <c r="L72" s="1064"/>
      <c r="M72" s="1064"/>
      <c r="N72" s="1064"/>
      <c r="O72" s="1064"/>
      <c r="P72" s="1065"/>
      <c r="Q72" s="1071">
        <v>9725</v>
      </c>
      <c r="R72" s="1072"/>
      <c r="S72" s="1072"/>
      <c r="T72" s="1072"/>
      <c r="U72" s="1072"/>
      <c r="V72" s="1072">
        <v>8703</v>
      </c>
      <c r="W72" s="1072"/>
      <c r="X72" s="1072"/>
      <c r="Y72" s="1072"/>
      <c r="Z72" s="1072"/>
      <c r="AA72" s="1072">
        <v>1021</v>
      </c>
      <c r="AB72" s="1072"/>
      <c r="AC72" s="1072"/>
      <c r="AD72" s="1072"/>
      <c r="AE72" s="1072"/>
      <c r="AF72" s="1072">
        <v>1021</v>
      </c>
      <c r="AG72" s="1072"/>
      <c r="AH72" s="1072"/>
      <c r="AI72" s="1072"/>
      <c r="AJ72" s="1072"/>
      <c r="AK72" s="1072" t="s">
        <v>576</v>
      </c>
      <c r="AL72" s="1072"/>
      <c r="AM72" s="1072"/>
      <c r="AN72" s="1072"/>
      <c r="AO72" s="1072"/>
      <c r="AP72" s="1072" t="s">
        <v>576</v>
      </c>
      <c r="AQ72" s="1072"/>
      <c r="AR72" s="1072"/>
      <c r="AS72" s="1072"/>
      <c r="AT72" s="1072"/>
      <c r="AU72" s="1072" t="s">
        <v>576</v>
      </c>
      <c r="AV72" s="1072"/>
      <c r="AW72" s="1072"/>
      <c r="AX72" s="1072"/>
      <c r="AY72" s="1072"/>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571</v>
      </c>
      <c r="C73" s="1064"/>
      <c r="D73" s="1064"/>
      <c r="E73" s="1064"/>
      <c r="F73" s="1064"/>
      <c r="G73" s="1064"/>
      <c r="H73" s="1064"/>
      <c r="I73" s="1064"/>
      <c r="J73" s="1064"/>
      <c r="K73" s="1064"/>
      <c r="L73" s="1064"/>
      <c r="M73" s="1064"/>
      <c r="N73" s="1064"/>
      <c r="O73" s="1064"/>
      <c r="P73" s="1065"/>
      <c r="Q73" s="1071">
        <v>177</v>
      </c>
      <c r="R73" s="1072"/>
      <c r="S73" s="1072"/>
      <c r="T73" s="1072"/>
      <c r="U73" s="1072"/>
      <c r="V73" s="1072">
        <v>173</v>
      </c>
      <c r="W73" s="1072"/>
      <c r="X73" s="1072"/>
      <c r="Y73" s="1072"/>
      <c r="Z73" s="1072"/>
      <c r="AA73" s="1072">
        <v>4</v>
      </c>
      <c r="AB73" s="1072"/>
      <c r="AC73" s="1072"/>
      <c r="AD73" s="1072"/>
      <c r="AE73" s="1072"/>
      <c r="AF73" s="1072">
        <v>4</v>
      </c>
      <c r="AG73" s="1072"/>
      <c r="AH73" s="1072"/>
      <c r="AI73" s="1072"/>
      <c r="AJ73" s="1072"/>
      <c r="AK73" s="1072" t="s">
        <v>577</v>
      </c>
      <c r="AL73" s="1072"/>
      <c r="AM73" s="1072"/>
      <c r="AN73" s="1072"/>
      <c r="AO73" s="1072"/>
      <c r="AP73" s="1072" t="s">
        <v>577</v>
      </c>
      <c r="AQ73" s="1072"/>
      <c r="AR73" s="1072"/>
      <c r="AS73" s="1072"/>
      <c r="AT73" s="1072"/>
      <c r="AU73" s="1072" t="s">
        <v>576</v>
      </c>
      <c r="AV73" s="1072"/>
      <c r="AW73" s="1072"/>
      <c r="AX73" s="1072"/>
      <c r="AY73" s="1072"/>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SUM(AF68:AJ73)</f>
        <v>6017</v>
      </c>
      <c r="AG88" s="1048"/>
      <c r="AH88" s="1048"/>
      <c r="AI88" s="1048"/>
      <c r="AJ88" s="1048"/>
      <c r="AK88" s="1052"/>
      <c r="AL88" s="1052"/>
      <c r="AM88" s="1052"/>
      <c r="AN88" s="1052"/>
      <c r="AO88" s="1052"/>
      <c r="AP88" s="1048">
        <f>SUM(AP68:AT73)</f>
        <v>2561</v>
      </c>
      <c r="AQ88" s="1048"/>
      <c r="AR88" s="1048"/>
      <c r="AS88" s="1048"/>
      <c r="AT88" s="1048"/>
      <c r="AU88" s="1048">
        <f>SUM(AU68:AY73)</f>
        <v>141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65</v>
      </c>
      <c r="CS102" s="1040"/>
      <c r="CT102" s="1040"/>
      <c r="CU102" s="1040"/>
      <c r="CV102" s="1041"/>
      <c r="CW102" s="1039" t="s">
        <v>576</v>
      </c>
      <c r="CX102" s="1040"/>
      <c r="CY102" s="1040"/>
      <c r="CZ102" s="1040"/>
      <c r="DA102" s="1041"/>
      <c r="DB102" s="1039" t="s">
        <v>576</v>
      </c>
      <c r="DC102" s="1040"/>
      <c r="DD102" s="1040"/>
      <c r="DE102" s="1040"/>
      <c r="DF102" s="1041"/>
      <c r="DG102" s="1039" t="s">
        <v>576</v>
      </c>
      <c r="DH102" s="1040"/>
      <c r="DI102" s="1040"/>
      <c r="DJ102" s="1040"/>
      <c r="DK102" s="1041"/>
      <c r="DL102" s="1039" t="s">
        <v>576</v>
      </c>
      <c r="DM102" s="1040"/>
      <c r="DN102" s="1040"/>
      <c r="DO102" s="1040"/>
      <c r="DP102" s="1041"/>
      <c r="DQ102" s="1039" t="s">
        <v>576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303</v>
      </c>
      <c r="AG109" s="983"/>
      <c r="AH109" s="983"/>
      <c r="AI109" s="983"/>
      <c r="AJ109" s="984"/>
      <c r="AK109" s="985" t="s">
        <v>302</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303</v>
      </c>
      <c r="BW109" s="983"/>
      <c r="BX109" s="983"/>
      <c r="BY109" s="983"/>
      <c r="BZ109" s="984"/>
      <c r="CA109" s="985" t="s">
        <v>302</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303</v>
      </c>
      <c r="DM109" s="983"/>
      <c r="DN109" s="983"/>
      <c r="DO109" s="983"/>
      <c r="DP109" s="984"/>
      <c r="DQ109" s="985" t="s">
        <v>302</v>
      </c>
      <c r="DR109" s="983"/>
      <c r="DS109" s="983"/>
      <c r="DT109" s="983"/>
      <c r="DU109" s="984"/>
      <c r="DV109" s="985" t="s">
        <v>421</v>
      </c>
      <c r="DW109" s="983"/>
      <c r="DX109" s="983"/>
      <c r="DY109" s="983"/>
      <c r="DZ109" s="1014"/>
    </row>
    <row r="110" spans="1:131" s="246" customFormat="1" ht="26.25" customHeight="1" x14ac:dyDescent="0.15">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852223</v>
      </c>
      <c r="AB110" s="976"/>
      <c r="AC110" s="976"/>
      <c r="AD110" s="976"/>
      <c r="AE110" s="977"/>
      <c r="AF110" s="978">
        <v>877964</v>
      </c>
      <c r="AG110" s="976"/>
      <c r="AH110" s="976"/>
      <c r="AI110" s="976"/>
      <c r="AJ110" s="977"/>
      <c r="AK110" s="978">
        <v>861160</v>
      </c>
      <c r="AL110" s="976"/>
      <c r="AM110" s="976"/>
      <c r="AN110" s="976"/>
      <c r="AO110" s="977"/>
      <c r="AP110" s="979">
        <v>28.1</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8020217</v>
      </c>
      <c r="BR110" s="923"/>
      <c r="BS110" s="923"/>
      <c r="BT110" s="923"/>
      <c r="BU110" s="923"/>
      <c r="BV110" s="923">
        <v>7896653</v>
      </c>
      <c r="BW110" s="923"/>
      <c r="BX110" s="923"/>
      <c r="BY110" s="923"/>
      <c r="BZ110" s="923"/>
      <c r="CA110" s="923">
        <v>7511855</v>
      </c>
      <c r="CB110" s="923"/>
      <c r="CC110" s="923"/>
      <c r="CD110" s="923"/>
      <c r="CE110" s="923"/>
      <c r="CF110" s="947">
        <v>244.8</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427</v>
      </c>
      <c r="DH110" s="923"/>
      <c r="DI110" s="923"/>
      <c r="DJ110" s="923"/>
      <c r="DK110" s="923"/>
      <c r="DL110" s="923" t="s">
        <v>427</v>
      </c>
      <c r="DM110" s="923"/>
      <c r="DN110" s="923"/>
      <c r="DO110" s="923"/>
      <c r="DP110" s="923"/>
      <c r="DQ110" s="923" t="s">
        <v>428</v>
      </c>
      <c r="DR110" s="923"/>
      <c r="DS110" s="923"/>
      <c r="DT110" s="923"/>
      <c r="DU110" s="923"/>
      <c r="DV110" s="924" t="s">
        <v>428</v>
      </c>
      <c r="DW110" s="924"/>
      <c r="DX110" s="924"/>
      <c r="DY110" s="924"/>
      <c r="DZ110" s="925"/>
    </row>
    <row r="111" spans="1:131" s="246"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428</v>
      </c>
      <c r="AG111" s="1004"/>
      <c r="AH111" s="1004"/>
      <c r="AI111" s="1004"/>
      <c r="AJ111" s="1005"/>
      <c r="AK111" s="1006" t="s">
        <v>428</v>
      </c>
      <c r="AL111" s="1004"/>
      <c r="AM111" s="1004"/>
      <c r="AN111" s="1004"/>
      <c r="AO111" s="1005"/>
      <c r="AP111" s="1007" t="s">
        <v>427</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v>33575</v>
      </c>
      <c r="BR111" s="895"/>
      <c r="BS111" s="895"/>
      <c r="BT111" s="895"/>
      <c r="BU111" s="895"/>
      <c r="BV111" s="895">
        <v>12544</v>
      </c>
      <c r="BW111" s="895"/>
      <c r="BX111" s="895"/>
      <c r="BY111" s="895"/>
      <c r="BZ111" s="895"/>
      <c r="CA111" s="895" t="s">
        <v>427</v>
      </c>
      <c r="CB111" s="895"/>
      <c r="CC111" s="895"/>
      <c r="CD111" s="895"/>
      <c r="CE111" s="895"/>
      <c r="CF111" s="956" t="s">
        <v>128</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427</v>
      </c>
      <c r="DH111" s="895"/>
      <c r="DI111" s="895"/>
      <c r="DJ111" s="895"/>
      <c r="DK111" s="895"/>
      <c r="DL111" s="895" t="s">
        <v>428</v>
      </c>
      <c r="DM111" s="895"/>
      <c r="DN111" s="895"/>
      <c r="DO111" s="895"/>
      <c r="DP111" s="895"/>
      <c r="DQ111" s="895" t="s">
        <v>427</v>
      </c>
      <c r="DR111" s="895"/>
      <c r="DS111" s="895"/>
      <c r="DT111" s="895"/>
      <c r="DU111" s="895"/>
      <c r="DV111" s="872" t="s">
        <v>428</v>
      </c>
      <c r="DW111" s="872"/>
      <c r="DX111" s="872"/>
      <c r="DY111" s="872"/>
      <c r="DZ111" s="873"/>
    </row>
    <row r="112" spans="1:131" s="246" customFormat="1" ht="26.25" customHeight="1" x14ac:dyDescent="0.15">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427</v>
      </c>
      <c r="AB112" s="858"/>
      <c r="AC112" s="858"/>
      <c r="AD112" s="858"/>
      <c r="AE112" s="859"/>
      <c r="AF112" s="860" t="s">
        <v>427</v>
      </c>
      <c r="AG112" s="858"/>
      <c r="AH112" s="858"/>
      <c r="AI112" s="858"/>
      <c r="AJ112" s="859"/>
      <c r="AK112" s="860" t="s">
        <v>427</v>
      </c>
      <c r="AL112" s="858"/>
      <c r="AM112" s="858"/>
      <c r="AN112" s="858"/>
      <c r="AO112" s="859"/>
      <c r="AP112" s="905" t="s">
        <v>427</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3164851</v>
      </c>
      <c r="BR112" s="895"/>
      <c r="BS112" s="895"/>
      <c r="BT112" s="895"/>
      <c r="BU112" s="895"/>
      <c r="BV112" s="895">
        <v>2970744</v>
      </c>
      <c r="BW112" s="895"/>
      <c r="BX112" s="895"/>
      <c r="BY112" s="895"/>
      <c r="BZ112" s="895"/>
      <c r="CA112" s="895">
        <v>2807526</v>
      </c>
      <c r="CB112" s="895"/>
      <c r="CC112" s="895"/>
      <c r="CD112" s="895"/>
      <c r="CE112" s="895"/>
      <c r="CF112" s="956">
        <v>91.5</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427</v>
      </c>
      <c r="DH112" s="895"/>
      <c r="DI112" s="895"/>
      <c r="DJ112" s="895"/>
      <c r="DK112" s="895"/>
      <c r="DL112" s="895" t="s">
        <v>427</v>
      </c>
      <c r="DM112" s="895"/>
      <c r="DN112" s="895"/>
      <c r="DO112" s="895"/>
      <c r="DP112" s="895"/>
      <c r="DQ112" s="895" t="s">
        <v>427</v>
      </c>
      <c r="DR112" s="895"/>
      <c r="DS112" s="895"/>
      <c r="DT112" s="895"/>
      <c r="DU112" s="895"/>
      <c r="DV112" s="872" t="s">
        <v>427</v>
      </c>
      <c r="DW112" s="872"/>
      <c r="DX112" s="872"/>
      <c r="DY112" s="872"/>
      <c r="DZ112" s="873"/>
    </row>
    <row r="113" spans="1:130" s="246" customFormat="1" ht="26.25" customHeight="1" x14ac:dyDescent="0.15">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173494</v>
      </c>
      <c r="AB113" s="1004"/>
      <c r="AC113" s="1004"/>
      <c r="AD113" s="1004"/>
      <c r="AE113" s="1005"/>
      <c r="AF113" s="1006">
        <v>187413</v>
      </c>
      <c r="AG113" s="1004"/>
      <c r="AH113" s="1004"/>
      <c r="AI113" s="1004"/>
      <c r="AJ113" s="1005"/>
      <c r="AK113" s="1006">
        <v>183150</v>
      </c>
      <c r="AL113" s="1004"/>
      <c r="AM113" s="1004"/>
      <c r="AN113" s="1004"/>
      <c r="AO113" s="1005"/>
      <c r="AP113" s="1007">
        <v>6</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158965</v>
      </c>
      <c r="BR113" s="895"/>
      <c r="BS113" s="895"/>
      <c r="BT113" s="895"/>
      <c r="BU113" s="895"/>
      <c r="BV113" s="895">
        <v>145772</v>
      </c>
      <c r="BW113" s="895"/>
      <c r="BX113" s="895"/>
      <c r="BY113" s="895"/>
      <c r="BZ113" s="895"/>
      <c r="CA113" s="895">
        <v>141075</v>
      </c>
      <c r="CB113" s="895"/>
      <c r="CC113" s="895"/>
      <c r="CD113" s="895"/>
      <c r="CE113" s="895"/>
      <c r="CF113" s="956">
        <v>4.5999999999999996</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427</v>
      </c>
      <c r="DH113" s="858"/>
      <c r="DI113" s="858"/>
      <c r="DJ113" s="858"/>
      <c r="DK113" s="859"/>
      <c r="DL113" s="860" t="s">
        <v>128</v>
      </c>
      <c r="DM113" s="858"/>
      <c r="DN113" s="858"/>
      <c r="DO113" s="858"/>
      <c r="DP113" s="859"/>
      <c r="DQ113" s="860" t="s">
        <v>427</v>
      </c>
      <c r="DR113" s="858"/>
      <c r="DS113" s="858"/>
      <c r="DT113" s="858"/>
      <c r="DU113" s="859"/>
      <c r="DV113" s="905" t="s">
        <v>427</v>
      </c>
      <c r="DW113" s="906"/>
      <c r="DX113" s="906"/>
      <c r="DY113" s="906"/>
      <c r="DZ113" s="907"/>
    </row>
    <row r="114" spans="1:130" s="246" customFormat="1" ht="26.25" customHeight="1" x14ac:dyDescent="0.15">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14527</v>
      </c>
      <c r="AB114" s="858"/>
      <c r="AC114" s="858"/>
      <c r="AD114" s="858"/>
      <c r="AE114" s="859"/>
      <c r="AF114" s="860">
        <v>17179</v>
      </c>
      <c r="AG114" s="858"/>
      <c r="AH114" s="858"/>
      <c r="AI114" s="858"/>
      <c r="AJ114" s="859"/>
      <c r="AK114" s="860">
        <v>15238</v>
      </c>
      <c r="AL114" s="858"/>
      <c r="AM114" s="858"/>
      <c r="AN114" s="858"/>
      <c r="AO114" s="859"/>
      <c r="AP114" s="905">
        <v>0.5</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1087035</v>
      </c>
      <c r="BR114" s="895"/>
      <c r="BS114" s="895"/>
      <c r="BT114" s="895"/>
      <c r="BU114" s="895"/>
      <c r="BV114" s="895">
        <v>1018803</v>
      </c>
      <c r="BW114" s="895"/>
      <c r="BX114" s="895"/>
      <c r="BY114" s="895"/>
      <c r="BZ114" s="895"/>
      <c r="CA114" s="895">
        <v>926538</v>
      </c>
      <c r="CB114" s="895"/>
      <c r="CC114" s="895"/>
      <c r="CD114" s="895"/>
      <c r="CE114" s="895"/>
      <c r="CF114" s="956">
        <v>30.2</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v>8492</v>
      </c>
      <c r="DH114" s="858"/>
      <c r="DI114" s="858"/>
      <c r="DJ114" s="858"/>
      <c r="DK114" s="859"/>
      <c r="DL114" s="860" t="s">
        <v>427</v>
      </c>
      <c r="DM114" s="858"/>
      <c r="DN114" s="858"/>
      <c r="DO114" s="858"/>
      <c r="DP114" s="859"/>
      <c r="DQ114" s="860" t="s">
        <v>427</v>
      </c>
      <c r="DR114" s="858"/>
      <c r="DS114" s="858"/>
      <c r="DT114" s="858"/>
      <c r="DU114" s="859"/>
      <c r="DV114" s="905" t="s">
        <v>427</v>
      </c>
      <c r="DW114" s="906"/>
      <c r="DX114" s="906"/>
      <c r="DY114" s="906"/>
      <c r="DZ114" s="907"/>
    </row>
    <row r="115" spans="1:130" s="246" customFormat="1" ht="26.25" customHeight="1" x14ac:dyDescent="0.15">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21075</v>
      </c>
      <c r="AB115" s="1004"/>
      <c r="AC115" s="1004"/>
      <c r="AD115" s="1004"/>
      <c r="AE115" s="1005"/>
      <c r="AF115" s="1006">
        <v>21044</v>
      </c>
      <c r="AG115" s="1004"/>
      <c r="AH115" s="1004"/>
      <c r="AI115" s="1004"/>
      <c r="AJ115" s="1005"/>
      <c r="AK115" s="1006">
        <v>12550</v>
      </c>
      <c r="AL115" s="1004"/>
      <c r="AM115" s="1004"/>
      <c r="AN115" s="1004"/>
      <c r="AO115" s="1005"/>
      <c r="AP115" s="1007">
        <v>0.4</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427</v>
      </c>
      <c r="BW115" s="895"/>
      <c r="BX115" s="895"/>
      <c r="BY115" s="895"/>
      <c r="BZ115" s="895"/>
      <c r="CA115" s="895" t="s">
        <v>427</v>
      </c>
      <c r="CB115" s="895"/>
      <c r="CC115" s="895"/>
      <c r="CD115" s="895"/>
      <c r="CE115" s="895"/>
      <c r="CF115" s="956" t="s">
        <v>427</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25083</v>
      </c>
      <c r="DH115" s="858"/>
      <c r="DI115" s="858"/>
      <c r="DJ115" s="858"/>
      <c r="DK115" s="859"/>
      <c r="DL115" s="860">
        <v>12544</v>
      </c>
      <c r="DM115" s="858"/>
      <c r="DN115" s="858"/>
      <c r="DO115" s="858"/>
      <c r="DP115" s="859"/>
      <c r="DQ115" s="860" t="s">
        <v>427</v>
      </c>
      <c r="DR115" s="858"/>
      <c r="DS115" s="858"/>
      <c r="DT115" s="858"/>
      <c r="DU115" s="859"/>
      <c r="DV115" s="905" t="s">
        <v>427</v>
      </c>
      <c r="DW115" s="906"/>
      <c r="DX115" s="906"/>
      <c r="DY115" s="906"/>
      <c r="DZ115" s="907"/>
    </row>
    <row r="116" spans="1:130" s="246" customFormat="1" ht="26.25" customHeight="1" x14ac:dyDescent="0.15">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48</v>
      </c>
      <c r="AB116" s="858"/>
      <c r="AC116" s="858"/>
      <c r="AD116" s="858"/>
      <c r="AE116" s="859"/>
      <c r="AF116" s="860">
        <v>15</v>
      </c>
      <c r="AG116" s="858"/>
      <c r="AH116" s="858"/>
      <c r="AI116" s="858"/>
      <c r="AJ116" s="859"/>
      <c r="AK116" s="860" t="s">
        <v>427</v>
      </c>
      <c r="AL116" s="858"/>
      <c r="AM116" s="858"/>
      <c r="AN116" s="858"/>
      <c r="AO116" s="859"/>
      <c r="AP116" s="905" t="s">
        <v>427</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427</v>
      </c>
      <c r="BR116" s="895"/>
      <c r="BS116" s="895"/>
      <c r="BT116" s="895"/>
      <c r="BU116" s="895"/>
      <c r="BV116" s="895" t="s">
        <v>427</v>
      </c>
      <c r="BW116" s="895"/>
      <c r="BX116" s="895"/>
      <c r="BY116" s="895"/>
      <c r="BZ116" s="895"/>
      <c r="CA116" s="895" t="s">
        <v>427</v>
      </c>
      <c r="CB116" s="895"/>
      <c r="CC116" s="895"/>
      <c r="CD116" s="895"/>
      <c r="CE116" s="895"/>
      <c r="CF116" s="956" t="s">
        <v>427</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427</v>
      </c>
      <c r="DH116" s="858"/>
      <c r="DI116" s="858"/>
      <c r="DJ116" s="858"/>
      <c r="DK116" s="859"/>
      <c r="DL116" s="860" t="s">
        <v>427</v>
      </c>
      <c r="DM116" s="858"/>
      <c r="DN116" s="858"/>
      <c r="DO116" s="858"/>
      <c r="DP116" s="859"/>
      <c r="DQ116" s="860" t="s">
        <v>427</v>
      </c>
      <c r="DR116" s="858"/>
      <c r="DS116" s="858"/>
      <c r="DT116" s="858"/>
      <c r="DU116" s="859"/>
      <c r="DV116" s="905" t="s">
        <v>427</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1061367</v>
      </c>
      <c r="AB117" s="990"/>
      <c r="AC117" s="990"/>
      <c r="AD117" s="990"/>
      <c r="AE117" s="991"/>
      <c r="AF117" s="992">
        <v>1103615</v>
      </c>
      <c r="AG117" s="990"/>
      <c r="AH117" s="990"/>
      <c r="AI117" s="990"/>
      <c r="AJ117" s="991"/>
      <c r="AK117" s="992">
        <v>1072098</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303</v>
      </c>
      <c r="AG118" s="983"/>
      <c r="AH118" s="983"/>
      <c r="AI118" s="983"/>
      <c r="AJ118" s="984"/>
      <c r="AK118" s="985" t="s">
        <v>302</v>
      </c>
      <c r="AL118" s="983"/>
      <c r="AM118" s="983"/>
      <c r="AN118" s="983"/>
      <c r="AO118" s="984"/>
      <c r="AP118" s="986" t="s">
        <v>421</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453</v>
      </c>
      <c r="BP119" s="959"/>
      <c r="BQ119" s="963">
        <v>12464643</v>
      </c>
      <c r="BR119" s="926"/>
      <c r="BS119" s="926"/>
      <c r="BT119" s="926"/>
      <c r="BU119" s="926"/>
      <c r="BV119" s="926">
        <v>12044516</v>
      </c>
      <c r="BW119" s="926"/>
      <c r="BX119" s="926"/>
      <c r="BY119" s="926"/>
      <c r="BZ119" s="926"/>
      <c r="CA119" s="926">
        <v>11386994</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2163024</v>
      </c>
      <c r="BR120" s="923"/>
      <c r="BS120" s="923"/>
      <c r="BT120" s="923"/>
      <c r="BU120" s="923"/>
      <c r="BV120" s="923">
        <v>2168390</v>
      </c>
      <c r="BW120" s="923"/>
      <c r="BX120" s="923"/>
      <c r="BY120" s="923"/>
      <c r="BZ120" s="923"/>
      <c r="CA120" s="923">
        <v>2114750</v>
      </c>
      <c r="CB120" s="923"/>
      <c r="CC120" s="923"/>
      <c r="CD120" s="923"/>
      <c r="CE120" s="923"/>
      <c r="CF120" s="947">
        <v>68.900000000000006</v>
      </c>
      <c r="CG120" s="948"/>
      <c r="CH120" s="948"/>
      <c r="CI120" s="948"/>
      <c r="CJ120" s="948"/>
      <c r="CK120" s="949" t="s">
        <v>457</v>
      </c>
      <c r="CL120" s="933"/>
      <c r="CM120" s="933"/>
      <c r="CN120" s="933"/>
      <c r="CO120" s="934"/>
      <c r="CP120" s="953" t="s">
        <v>401</v>
      </c>
      <c r="CQ120" s="954"/>
      <c r="CR120" s="954"/>
      <c r="CS120" s="954"/>
      <c r="CT120" s="954"/>
      <c r="CU120" s="954"/>
      <c r="CV120" s="954"/>
      <c r="CW120" s="954"/>
      <c r="CX120" s="954"/>
      <c r="CY120" s="954"/>
      <c r="CZ120" s="954"/>
      <c r="DA120" s="954"/>
      <c r="DB120" s="954"/>
      <c r="DC120" s="954"/>
      <c r="DD120" s="954"/>
      <c r="DE120" s="954"/>
      <c r="DF120" s="955"/>
      <c r="DG120" s="942">
        <v>2294968</v>
      </c>
      <c r="DH120" s="923"/>
      <c r="DI120" s="923"/>
      <c r="DJ120" s="923"/>
      <c r="DK120" s="923"/>
      <c r="DL120" s="923">
        <v>2258110</v>
      </c>
      <c r="DM120" s="923"/>
      <c r="DN120" s="923"/>
      <c r="DO120" s="923"/>
      <c r="DP120" s="923"/>
      <c r="DQ120" s="923">
        <v>2204554</v>
      </c>
      <c r="DR120" s="923"/>
      <c r="DS120" s="923"/>
      <c r="DT120" s="923"/>
      <c r="DU120" s="923"/>
      <c r="DV120" s="924">
        <v>71.8</v>
      </c>
      <c r="DW120" s="924"/>
      <c r="DX120" s="924"/>
      <c r="DY120" s="924"/>
      <c r="DZ120" s="925"/>
    </row>
    <row r="121" spans="1:130" s="246" customFormat="1" ht="26.25" customHeight="1" x14ac:dyDescent="0.15">
      <c r="A121" s="898"/>
      <c r="B121" s="899"/>
      <c r="C121" s="944" t="s">
        <v>458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459</v>
      </c>
      <c r="BA121" s="828"/>
      <c r="BB121" s="828"/>
      <c r="BC121" s="828"/>
      <c r="BD121" s="828"/>
      <c r="BE121" s="828"/>
      <c r="BF121" s="828"/>
      <c r="BG121" s="828"/>
      <c r="BH121" s="828"/>
      <c r="BI121" s="828"/>
      <c r="BJ121" s="828"/>
      <c r="BK121" s="828"/>
      <c r="BL121" s="828"/>
      <c r="BM121" s="828"/>
      <c r="BN121" s="828"/>
      <c r="BO121" s="828"/>
      <c r="BP121" s="829"/>
      <c r="BQ121" s="894">
        <v>389029</v>
      </c>
      <c r="BR121" s="895"/>
      <c r="BS121" s="895"/>
      <c r="BT121" s="895"/>
      <c r="BU121" s="895"/>
      <c r="BV121" s="895">
        <v>378177</v>
      </c>
      <c r="BW121" s="895"/>
      <c r="BX121" s="895"/>
      <c r="BY121" s="895"/>
      <c r="BZ121" s="895"/>
      <c r="CA121" s="895">
        <v>390421</v>
      </c>
      <c r="CB121" s="895"/>
      <c r="CC121" s="895"/>
      <c r="CD121" s="895"/>
      <c r="CE121" s="895"/>
      <c r="CF121" s="956">
        <v>12.7</v>
      </c>
      <c r="CG121" s="957"/>
      <c r="CH121" s="957"/>
      <c r="CI121" s="957"/>
      <c r="CJ121" s="957"/>
      <c r="CK121" s="950"/>
      <c r="CL121" s="936"/>
      <c r="CM121" s="936"/>
      <c r="CN121" s="936"/>
      <c r="CO121" s="937"/>
      <c r="CP121" s="916" t="s">
        <v>398</v>
      </c>
      <c r="CQ121" s="917"/>
      <c r="CR121" s="917"/>
      <c r="CS121" s="917"/>
      <c r="CT121" s="917"/>
      <c r="CU121" s="917"/>
      <c r="CV121" s="917"/>
      <c r="CW121" s="917"/>
      <c r="CX121" s="917"/>
      <c r="CY121" s="917"/>
      <c r="CZ121" s="917"/>
      <c r="DA121" s="917"/>
      <c r="DB121" s="917"/>
      <c r="DC121" s="917"/>
      <c r="DD121" s="917"/>
      <c r="DE121" s="917"/>
      <c r="DF121" s="918"/>
      <c r="DG121" s="894">
        <v>730738</v>
      </c>
      <c r="DH121" s="895"/>
      <c r="DI121" s="895"/>
      <c r="DJ121" s="895"/>
      <c r="DK121" s="895"/>
      <c r="DL121" s="895">
        <v>594875</v>
      </c>
      <c r="DM121" s="895"/>
      <c r="DN121" s="895"/>
      <c r="DO121" s="895"/>
      <c r="DP121" s="895"/>
      <c r="DQ121" s="895">
        <v>501156</v>
      </c>
      <c r="DR121" s="895"/>
      <c r="DS121" s="895"/>
      <c r="DT121" s="895"/>
      <c r="DU121" s="895"/>
      <c r="DV121" s="872">
        <v>16.3</v>
      </c>
      <c r="DW121" s="872"/>
      <c r="DX121" s="872"/>
      <c r="DY121" s="872"/>
      <c r="DZ121" s="873"/>
    </row>
    <row r="122" spans="1:130" s="246" customFormat="1" ht="26.25" customHeight="1" x14ac:dyDescent="0.15">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v>8479</v>
      </c>
      <c r="AB122" s="858"/>
      <c r="AC122" s="858"/>
      <c r="AD122" s="858"/>
      <c r="AE122" s="859"/>
      <c r="AF122" s="860">
        <v>8492</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460</v>
      </c>
      <c r="BA122" s="961"/>
      <c r="BB122" s="961"/>
      <c r="BC122" s="961"/>
      <c r="BD122" s="961"/>
      <c r="BE122" s="961"/>
      <c r="BF122" s="961"/>
      <c r="BG122" s="961"/>
      <c r="BH122" s="961"/>
      <c r="BI122" s="961"/>
      <c r="BJ122" s="961"/>
      <c r="BK122" s="961"/>
      <c r="BL122" s="961"/>
      <c r="BM122" s="961"/>
      <c r="BN122" s="961"/>
      <c r="BO122" s="961"/>
      <c r="BP122" s="962"/>
      <c r="BQ122" s="963">
        <v>7027273</v>
      </c>
      <c r="BR122" s="926"/>
      <c r="BS122" s="926"/>
      <c r="BT122" s="926"/>
      <c r="BU122" s="926"/>
      <c r="BV122" s="926">
        <v>6998486</v>
      </c>
      <c r="BW122" s="926"/>
      <c r="BX122" s="926"/>
      <c r="BY122" s="926"/>
      <c r="BZ122" s="926"/>
      <c r="CA122" s="926">
        <v>6661234</v>
      </c>
      <c r="CB122" s="926"/>
      <c r="CC122" s="926"/>
      <c r="CD122" s="926"/>
      <c r="CE122" s="926"/>
      <c r="CF122" s="927">
        <v>217.1</v>
      </c>
      <c r="CG122" s="928"/>
      <c r="CH122" s="928"/>
      <c r="CI122" s="928"/>
      <c r="CJ122" s="928"/>
      <c r="CK122" s="950"/>
      <c r="CL122" s="936"/>
      <c r="CM122" s="936"/>
      <c r="CN122" s="936"/>
      <c r="CO122" s="937"/>
      <c r="CP122" s="916" t="s">
        <v>461</v>
      </c>
      <c r="CQ122" s="917"/>
      <c r="CR122" s="917"/>
      <c r="CS122" s="917"/>
      <c r="CT122" s="917"/>
      <c r="CU122" s="917"/>
      <c r="CV122" s="917"/>
      <c r="CW122" s="917"/>
      <c r="CX122" s="917"/>
      <c r="CY122" s="917"/>
      <c r="CZ122" s="917"/>
      <c r="DA122" s="917"/>
      <c r="DB122" s="917"/>
      <c r="DC122" s="917"/>
      <c r="DD122" s="917"/>
      <c r="DE122" s="917"/>
      <c r="DF122" s="918"/>
      <c r="DG122" s="894">
        <v>139145</v>
      </c>
      <c r="DH122" s="895"/>
      <c r="DI122" s="895"/>
      <c r="DJ122" s="895"/>
      <c r="DK122" s="895"/>
      <c r="DL122" s="895">
        <v>117759</v>
      </c>
      <c r="DM122" s="895"/>
      <c r="DN122" s="895"/>
      <c r="DO122" s="895"/>
      <c r="DP122" s="895"/>
      <c r="DQ122" s="895">
        <v>101816</v>
      </c>
      <c r="DR122" s="895"/>
      <c r="DS122" s="895"/>
      <c r="DT122" s="895"/>
      <c r="DU122" s="895"/>
      <c r="DV122" s="872">
        <v>3.3</v>
      </c>
      <c r="DW122" s="872"/>
      <c r="DX122" s="872"/>
      <c r="DY122" s="872"/>
      <c r="DZ122" s="873"/>
    </row>
    <row r="123" spans="1:130" s="246" customFormat="1" ht="26.25" customHeight="1" x14ac:dyDescent="0.15">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462</v>
      </c>
      <c r="BP123" s="959"/>
      <c r="BQ123" s="913">
        <v>9579326</v>
      </c>
      <c r="BR123" s="914"/>
      <c r="BS123" s="914"/>
      <c r="BT123" s="914"/>
      <c r="BU123" s="914"/>
      <c r="BV123" s="914">
        <v>9545053</v>
      </c>
      <c r="BW123" s="914"/>
      <c r="BX123" s="914"/>
      <c r="BY123" s="914"/>
      <c r="BZ123" s="914"/>
      <c r="CA123" s="914">
        <v>9166405</v>
      </c>
      <c r="CB123" s="914"/>
      <c r="CC123" s="914"/>
      <c r="CD123" s="914"/>
      <c r="CE123" s="914"/>
      <c r="CF123" s="824"/>
      <c r="CG123" s="825"/>
      <c r="CH123" s="825"/>
      <c r="CI123" s="825"/>
      <c r="CJ123" s="915"/>
      <c r="CK123" s="950"/>
      <c r="CL123" s="936"/>
      <c r="CM123" s="936"/>
      <c r="CN123" s="936"/>
      <c r="CO123" s="937"/>
      <c r="CP123" s="916" t="s">
        <v>463</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128</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91.2</v>
      </c>
      <c r="BR124" s="912"/>
      <c r="BS124" s="912"/>
      <c r="BT124" s="912"/>
      <c r="BU124" s="912"/>
      <c r="BV124" s="912">
        <v>81</v>
      </c>
      <c r="BW124" s="912"/>
      <c r="BX124" s="912"/>
      <c r="BY124" s="912"/>
      <c r="BZ124" s="912"/>
      <c r="CA124" s="912">
        <v>72.3</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12558</v>
      </c>
      <c r="AB126" s="858"/>
      <c r="AC126" s="858"/>
      <c r="AD126" s="858"/>
      <c r="AE126" s="859"/>
      <c r="AF126" s="860">
        <v>12552</v>
      </c>
      <c r="AG126" s="858"/>
      <c r="AH126" s="858"/>
      <c r="AI126" s="858"/>
      <c r="AJ126" s="859"/>
      <c r="AK126" s="860">
        <v>12550</v>
      </c>
      <c r="AL126" s="858"/>
      <c r="AM126" s="858"/>
      <c r="AN126" s="858"/>
      <c r="AO126" s="859"/>
      <c r="AP126" s="905">
        <v>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38</v>
      </c>
      <c r="AB127" s="858"/>
      <c r="AC127" s="858"/>
      <c r="AD127" s="858"/>
      <c r="AE127" s="859"/>
      <c r="AF127" s="860" t="s">
        <v>128</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31196</v>
      </c>
      <c r="AB128" s="879"/>
      <c r="AC128" s="879"/>
      <c r="AD128" s="879"/>
      <c r="AE128" s="880"/>
      <c r="AF128" s="881">
        <v>31745</v>
      </c>
      <c r="AG128" s="879"/>
      <c r="AH128" s="879"/>
      <c r="AI128" s="879"/>
      <c r="AJ128" s="880"/>
      <c r="AK128" s="881">
        <v>38623</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3876838</v>
      </c>
      <c r="AB129" s="858"/>
      <c r="AC129" s="858"/>
      <c r="AD129" s="858"/>
      <c r="AE129" s="859"/>
      <c r="AF129" s="860">
        <v>3803357</v>
      </c>
      <c r="AG129" s="858"/>
      <c r="AH129" s="858"/>
      <c r="AI129" s="858"/>
      <c r="AJ129" s="859"/>
      <c r="AK129" s="860">
        <v>3783005</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715022</v>
      </c>
      <c r="AB130" s="858"/>
      <c r="AC130" s="858"/>
      <c r="AD130" s="858"/>
      <c r="AE130" s="859"/>
      <c r="AF130" s="860">
        <v>720345</v>
      </c>
      <c r="AG130" s="858"/>
      <c r="AH130" s="858"/>
      <c r="AI130" s="858"/>
      <c r="AJ130" s="859"/>
      <c r="AK130" s="860">
        <v>714525</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10.5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3161816</v>
      </c>
      <c r="AB131" s="841"/>
      <c r="AC131" s="841"/>
      <c r="AD131" s="841"/>
      <c r="AE131" s="842"/>
      <c r="AF131" s="843">
        <v>3083012</v>
      </c>
      <c r="AG131" s="841"/>
      <c r="AH131" s="841"/>
      <c r="AI131" s="841"/>
      <c r="AJ131" s="842"/>
      <c r="AK131" s="843">
        <v>3068480</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v>72.3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9.9673415530000007</v>
      </c>
      <c r="AB132" s="821"/>
      <c r="AC132" s="821"/>
      <c r="AD132" s="821"/>
      <c r="AE132" s="822"/>
      <c r="AF132" s="823">
        <v>11.40199908</v>
      </c>
      <c r="AG132" s="821"/>
      <c r="AH132" s="821"/>
      <c r="AI132" s="821"/>
      <c r="AJ132" s="822"/>
      <c r="AK132" s="823">
        <v>10.394397229999999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12.3</v>
      </c>
      <c r="AB133" s="800"/>
      <c r="AC133" s="800"/>
      <c r="AD133" s="800"/>
      <c r="AE133" s="801"/>
      <c r="AF133" s="799">
        <v>10.6</v>
      </c>
      <c r="AG133" s="800"/>
      <c r="AH133" s="800"/>
      <c r="AI133" s="800"/>
      <c r="AJ133" s="801"/>
      <c r="AK133" s="799">
        <v>10.5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PUBdgrHoWJSLcka/igBqAc2I7tSiPpCtY7KlLxnsYhTBo25iV73Bw8zrab7eNq4bPRHVokRAtWGm3zXklu+ZQ==" saltValue="5hr6p9I62eDtfMhklIpj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OEXt1S6/8LdFhZhZ/giSsoSSpBlzZJpm3mA9i47MSl5XRXLChE28WPgAWbizUWW9TvBeTIiRAdi6F10udhv2Q==" saltValue="4PLBUylFiDGUTAOn2FTZ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5DMcPYEzG+9iiwgPYdCjkRTs6aruwCX6Cq3Bu4JdxMPD1SuYh2r4redD/pit0ViCmM/vV2F8qtFE8GF2RSpLg==" saltValue="ztukMJgVUFFzRsl1Zi0TjA=="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0"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1"/>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44" t="s">
        <v>497</v>
      </c>
      <c r="AL9" s="1245"/>
      <c r="AM9" s="1245"/>
      <c r="AN9" s="1246"/>
      <c r="AO9" s="312">
        <v>848142</v>
      </c>
      <c r="AP9" s="312">
        <v>139681</v>
      </c>
      <c r="AQ9" s="313">
        <v>137457</v>
      </c>
      <c r="AR9" s="314">
        <v>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44" t="s">
        <v>498</v>
      </c>
      <c r="AL10" s="1245"/>
      <c r="AM10" s="1245"/>
      <c r="AN10" s="1246"/>
      <c r="AO10" s="315">
        <v>93154</v>
      </c>
      <c r="AP10" s="315">
        <v>15342</v>
      </c>
      <c r="AQ10" s="316">
        <v>16552</v>
      </c>
      <c r="AR10" s="317">
        <v>-7.3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44" t="s">
        <v>499</v>
      </c>
      <c r="AL11" s="1245"/>
      <c r="AM11" s="1245"/>
      <c r="AN11" s="1246"/>
      <c r="AO11" s="315">
        <v>222187</v>
      </c>
      <c r="AP11" s="315">
        <v>36592</v>
      </c>
      <c r="AQ11" s="316">
        <v>23820</v>
      </c>
      <c r="AR11" s="317">
        <v>53.6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44" t="s">
        <v>500</v>
      </c>
      <c r="AL12" s="1245"/>
      <c r="AM12" s="1245"/>
      <c r="AN12" s="1246"/>
      <c r="AO12" s="315" t="s">
        <v>501</v>
      </c>
      <c r="AP12" s="315" t="s">
        <v>501</v>
      </c>
      <c r="AQ12" s="316">
        <v>3889</v>
      </c>
      <c r="AR12" s="317" t="s">
        <v>501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44" t="s">
        <v>502</v>
      </c>
      <c r="AL13" s="1245"/>
      <c r="AM13" s="1245"/>
      <c r="AN13" s="1246"/>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44" t="s">
        <v>503</v>
      </c>
      <c r="AL14" s="1245"/>
      <c r="AM14" s="1245"/>
      <c r="AN14" s="1246"/>
      <c r="AO14" s="315" t="s">
        <v>501</v>
      </c>
      <c r="AP14" s="315" t="s">
        <v>501</v>
      </c>
      <c r="AQ14" s="316">
        <v>6581</v>
      </c>
      <c r="AR14" s="317" t="s">
        <v>501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44" t="s">
        <v>504</v>
      </c>
      <c r="AL15" s="1245"/>
      <c r="AM15" s="1245"/>
      <c r="AN15" s="1246"/>
      <c r="AO15" s="315">
        <v>7083</v>
      </c>
      <c r="AP15" s="315">
        <v>1167</v>
      </c>
      <c r="AQ15" s="316">
        <v>3467</v>
      </c>
      <c r="AR15" s="317">
        <v>-66.3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47" t="s">
        <v>505</v>
      </c>
      <c r="AL16" s="1248"/>
      <c r="AM16" s="1248"/>
      <c r="AN16" s="1249"/>
      <c r="AO16" s="315">
        <v>-95308</v>
      </c>
      <c r="AP16" s="315">
        <v>-15696</v>
      </c>
      <c r="AQ16" s="316">
        <v>-13853</v>
      </c>
      <c r="AR16" s="317">
        <v>13.3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47" t="s">
        <v>186</v>
      </c>
      <c r="AL17" s="1248"/>
      <c r="AM17" s="1248"/>
      <c r="AN17" s="1249"/>
      <c r="AO17" s="315">
        <v>1075258</v>
      </c>
      <c r="AP17" s="315">
        <v>177085</v>
      </c>
      <c r="AQ17" s="316">
        <v>177914</v>
      </c>
      <c r="AR17" s="317">
        <v>-0.5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41" t="s">
        <v>510</v>
      </c>
      <c r="AL21" s="1242"/>
      <c r="AM21" s="1242"/>
      <c r="AN21" s="1243"/>
      <c r="AO21" s="327">
        <v>14.82</v>
      </c>
      <c r="AP21" s="328">
        <v>15.77</v>
      </c>
      <c r="AQ21" s="329">
        <v>-0.95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41" t="s">
        <v>511</v>
      </c>
      <c r="AL22" s="1242"/>
      <c r="AM22" s="1242"/>
      <c r="AN22" s="1243"/>
      <c r="AO22" s="332">
        <v>97.3</v>
      </c>
      <c r="AP22" s="333">
        <v>96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0"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1"/>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2" t="s">
        <v>515</v>
      </c>
      <c r="AL32" s="1233"/>
      <c r="AM32" s="1233"/>
      <c r="AN32" s="1234"/>
      <c r="AO32" s="342">
        <v>861160</v>
      </c>
      <c r="AP32" s="342">
        <v>141825</v>
      </c>
      <c r="AQ32" s="343">
        <v>107318</v>
      </c>
      <c r="AR32" s="344">
        <v>32.200000000000003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2" t="s">
        <v>516</v>
      </c>
      <c r="AL33" s="1233"/>
      <c r="AM33" s="1233"/>
      <c r="AN33" s="1234"/>
      <c r="AO33" s="342" t="s">
        <v>501</v>
      </c>
      <c r="AP33" s="342" t="s">
        <v>501</v>
      </c>
      <c r="AQ33" s="343">
        <v>192</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2" t="s">
        <v>517</v>
      </c>
      <c r="AL34" s="1233"/>
      <c r="AM34" s="1233"/>
      <c r="AN34" s="1234"/>
      <c r="AO34" s="342" t="s">
        <v>501</v>
      </c>
      <c r="AP34" s="342" t="s">
        <v>501</v>
      </c>
      <c r="AQ34" s="343">
        <v>281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2" t="s">
        <v>518</v>
      </c>
      <c r="AL35" s="1233"/>
      <c r="AM35" s="1233"/>
      <c r="AN35" s="1234"/>
      <c r="AO35" s="342">
        <v>183150</v>
      </c>
      <c r="AP35" s="342">
        <v>30163</v>
      </c>
      <c r="AQ35" s="343">
        <v>22732</v>
      </c>
      <c r="AR35" s="344">
        <v>32.700000000000003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2" t="s">
        <v>519</v>
      </c>
      <c r="AL36" s="1233"/>
      <c r="AM36" s="1233"/>
      <c r="AN36" s="1234"/>
      <c r="AO36" s="342">
        <v>15238</v>
      </c>
      <c r="AP36" s="342">
        <v>2510</v>
      </c>
      <c r="AQ36" s="343">
        <v>3735</v>
      </c>
      <c r="AR36" s="344">
        <v>-32.799999999999997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2" t="s">
        <v>520</v>
      </c>
      <c r="AL37" s="1233"/>
      <c r="AM37" s="1233"/>
      <c r="AN37" s="1234"/>
      <c r="AO37" s="342">
        <v>12550</v>
      </c>
      <c r="AP37" s="342">
        <v>2067</v>
      </c>
      <c r="AQ37" s="343">
        <v>1596</v>
      </c>
      <c r="AR37" s="344">
        <v>29.5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5" t="s">
        <v>521</v>
      </c>
      <c r="AL38" s="1236"/>
      <c r="AM38" s="1236"/>
      <c r="AN38" s="1237"/>
      <c r="AO38" s="345" t="s">
        <v>501</v>
      </c>
      <c r="AP38" s="345" t="s">
        <v>501</v>
      </c>
      <c r="AQ38" s="346">
        <v>19</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5" t="s">
        <v>522</v>
      </c>
      <c r="AL39" s="1236"/>
      <c r="AM39" s="1236"/>
      <c r="AN39" s="1237"/>
      <c r="AO39" s="342">
        <v>-38623</v>
      </c>
      <c r="AP39" s="342">
        <v>-6361</v>
      </c>
      <c r="AQ39" s="343">
        <v>-5126</v>
      </c>
      <c r="AR39" s="344">
        <v>24.1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2" t="s">
        <v>523</v>
      </c>
      <c r="AL40" s="1233"/>
      <c r="AM40" s="1233"/>
      <c r="AN40" s="1234"/>
      <c r="AO40" s="342">
        <v>-714525</v>
      </c>
      <c r="AP40" s="342">
        <v>-117675</v>
      </c>
      <c r="AQ40" s="343">
        <v>-92432</v>
      </c>
      <c r="AR40" s="344">
        <v>27.3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8" t="s">
        <v>297</v>
      </c>
      <c r="AL41" s="1239"/>
      <c r="AM41" s="1239"/>
      <c r="AN41" s="1240"/>
      <c r="AO41" s="342">
        <v>318950</v>
      </c>
      <c r="AP41" s="342">
        <v>52528</v>
      </c>
      <c r="AQ41" s="343">
        <v>38314</v>
      </c>
      <c r="AR41" s="344">
        <v>37.1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5" t="s">
        <v>492</v>
      </c>
      <c r="AN49" s="1227" t="s">
        <v>527</v>
      </c>
      <c r="AO49" s="1228"/>
      <c r="AP49" s="1228"/>
      <c r="AQ49" s="1228"/>
      <c r="AR49" s="122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6"/>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528207</v>
      </c>
      <c r="AN51" s="364">
        <v>77144</v>
      </c>
      <c r="AO51" s="365">
        <v>-38.4</v>
      </c>
      <c r="AP51" s="366">
        <v>175675</v>
      </c>
      <c r="AQ51" s="367">
        <v>0.6</v>
      </c>
      <c r="AR51" s="368">
        <v>-39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217589</v>
      </c>
      <c r="AN52" s="372">
        <v>31779</v>
      </c>
      <c r="AO52" s="373">
        <v>-55.5</v>
      </c>
      <c r="AP52" s="374">
        <v>87698</v>
      </c>
      <c r="AQ52" s="375">
        <v>10</v>
      </c>
      <c r="AR52" s="376">
        <v>-65.5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627640</v>
      </c>
      <c r="AN53" s="364">
        <v>94425</v>
      </c>
      <c r="AO53" s="365">
        <v>22.4</v>
      </c>
      <c r="AP53" s="366">
        <v>162193</v>
      </c>
      <c r="AQ53" s="367">
        <v>-7.7</v>
      </c>
      <c r="AR53" s="368">
        <v>30.1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137318</v>
      </c>
      <c r="AN54" s="372">
        <v>20659</v>
      </c>
      <c r="AO54" s="373">
        <v>-35</v>
      </c>
      <c r="AP54" s="374">
        <v>79985</v>
      </c>
      <c r="AQ54" s="375">
        <v>-8.8000000000000007</v>
      </c>
      <c r="AR54" s="376">
        <v>-26.2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789654</v>
      </c>
      <c r="AN55" s="364">
        <v>122408</v>
      </c>
      <c r="AO55" s="365">
        <v>29.6</v>
      </c>
      <c r="AP55" s="366">
        <v>168868</v>
      </c>
      <c r="AQ55" s="367">
        <v>4.0999999999999996</v>
      </c>
      <c r="AR55" s="368">
        <v>25.5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462425</v>
      </c>
      <c r="AN56" s="372">
        <v>71683</v>
      </c>
      <c r="AO56" s="373">
        <v>247</v>
      </c>
      <c r="AP56" s="374">
        <v>79360</v>
      </c>
      <c r="AQ56" s="375">
        <v>-0.8</v>
      </c>
      <c r="AR56" s="376">
        <v>247.8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675319</v>
      </c>
      <c r="AN57" s="364">
        <v>107279</v>
      </c>
      <c r="AO57" s="365">
        <v>-12.4</v>
      </c>
      <c r="AP57" s="366">
        <v>202870</v>
      </c>
      <c r="AQ57" s="367">
        <v>20.100000000000001</v>
      </c>
      <c r="AR57" s="368">
        <v>-32.5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445988</v>
      </c>
      <c r="AN58" s="372">
        <v>70848</v>
      </c>
      <c r="AO58" s="373">
        <v>-1.2</v>
      </c>
      <c r="AP58" s="374">
        <v>79735</v>
      </c>
      <c r="AQ58" s="375">
        <v>0.5</v>
      </c>
      <c r="AR58" s="376">
        <v>-1.7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359439</v>
      </c>
      <c r="AN59" s="364">
        <v>59196</v>
      </c>
      <c r="AO59" s="365">
        <v>-44.8</v>
      </c>
      <c r="AP59" s="366">
        <v>167497</v>
      </c>
      <c r="AQ59" s="367">
        <v>-17.399999999999999</v>
      </c>
      <c r="AR59" s="368">
        <v>-27.4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130516</v>
      </c>
      <c r="AN60" s="372">
        <v>21495</v>
      </c>
      <c r="AO60" s="373">
        <v>-69.7</v>
      </c>
      <c r="AP60" s="374">
        <v>82571</v>
      </c>
      <c r="AQ60" s="375">
        <v>3.6</v>
      </c>
      <c r="AR60" s="376">
        <v>-73.3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596052</v>
      </c>
      <c r="AN61" s="379">
        <v>92090</v>
      </c>
      <c r="AO61" s="380">
        <v>-8.6999999999999993</v>
      </c>
      <c r="AP61" s="381">
        <v>175421</v>
      </c>
      <c r="AQ61" s="382">
        <v>-0.1</v>
      </c>
      <c r="AR61" s="368">
        <v>-8.6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278767</v>
      </c>
      <c r="AN62" s="372">
        <v>43293</v>
      </c>
      <c r="AO62" s="373">
        <v>17.100000000000001</v>
      </c>
      <c r="AP62" s="374">
        <v>81870</v>
      </c>
      <c r="AQ62" s="375">
        <v>0.9</v>
      </c>
      <c r="AR62" s="376">
        <v>16.2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DFDR6IzLeHyHyrQ/ZUwa5T7D6Y7UQL1qo/NJDNy6vzXkR+IADs5XGc62gOTWXOtDqu+ErqzzXUn59GiUS5jEQ==" saltValue="sq66NcQmfGCjEP3HVam/9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wJnGaIh58V3gmm7H+8BX6dLdXv/Dn6I3uNFAqzur4Xwo71Hd4HWagKV9GI/ab5Furbb0h7eASaM55w8R/RRTg==" saltValue="fLDLk1cIKzswUn9P4ATs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RYzRt9owqLpmfVLk55IqTMzIpJLz3dIm5UgpULL0TdxkLeKL2FvAETydwCCS+dHB/HHChJQTwSk8uHzdxv66g==" saltValue="uwf9aCNvwUbVPA2YJ+Z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50" t="s">
        <v>3</v>
      </c>
      <c r="D47" s="1250"/>
      <c r="E47" s="1251"/>
      <c r="F47" s="11">
        <v>31.76</v>
      </c>
      <c r="G47" s="12">
        <v>34.630000000000003</v>
      </c>
      <c r="H47" s="12">
        <v>37.31</v>
      </c>
      <c r="I47" s="12">
        <v>37.299999999999997</v>
      </c>
      <c r="J47" s="13">
        <v>33.82</v>
      </c>
    </row>
    <row r="48" spans="2:10" ht="57.75" customHeight="1" x14ac:dyDescent="0.15">
      <c r="B48" s="14"/>
      <c r="C48" s="1252" t="s">
        <v>4</v>
      </c>
      <c r="D48" s="1252"/>
      <c r="E48" s="1253"/>
      <c r="F48" s="15">
        <v>4.26</v>
      </c>
      <c r="G48" s="16">
        <v>4.2300000000000004</v>
      </c>
      <c r="H48" s="16">
        <v>4.04</v>
      </c>
      <c r="I48" s="16">
        <v>2.21</v>
      </c>
      <c r="J48" s="17">
        <v>2.7</v>
      </c>
    </row>
    <row r="49" spans="2:10" ht="57.75" customHeight="1" thickBot="1" x14ac:dyDescent="0.2">
      <c r="B49" s="18"/>
      <c r="C49" s="1254" t="s">
        <v>5</v>
      </c>
      <c r="D49" s="1254"/>
      <c r="E49" s="1255"/>
      <c r="F49" s="19">
        <v>0.82</v>
      </c>
      <c r="G49" s="20">
        <v>1.1000000000000001</v>
      </c>
      <c r="H49" s="20" t="s">
        <v>548</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v85jP8oMBaAeFeuyfmvWh/r5sDNOj2oKrY+IBNyE+PKWi9lskWq0/9bOxT884mP68JQDF+g1ME4QFpm4bahaQ==" saltValue="iVW5RoJz/kxiVAg5TqtB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2020-09-02T01:29:54Z</cp:lastPrinted>
  <dcterms:modified xsi:type="dcterms:W3CDTF">2020-09-17T01:51:41Z</dcterms:modified>
</cp:coreProperties>
</file>