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187.103\share\企画財政班\財政関係\財政状況資料集\R6\260304_0312〆_令和６年度財政状況資料集の作成\03_作業\"/>
    </mc:Choice>
  </mc:AlternateContent>
  <xr:revisionPtr revIDLastSave="0" documentId="13_ncr:1_{576F7575-4F92-46D7-AE4B-92F0D4FBE5DC}" xr6:coauthVersionLast="47" xr6:coauthVersionMax="47" xr10:uidLastSave="{00000000-0000-0000-0000-000000000000}"/>
  <bookViews>
    <workbookView xWindow="-28920" yWindow="-8865" windowWidth="29040" windowHeight="15720" firstSheet="6"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AM35" i="10"/>
  <c r="BW34" i="10"/>
  <c r="BE34" i="10"/>
  <c r="C34" i="10"/>
  <c r="C35" i="10" s="1"/>
  <c r="U34" i="10" s="1"/>
  <c r="U35" i="10" s="1"/>
  <c r="U36" i="10" s="1"/>
  <c r="CO34" i="10" l="1"/>
  <c r="CO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<sst xmlns="http://schemas.openxmlformats.org/spreadsheetml/2006/main" count="1122" uniqueCount="559">
  <si>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</si>
  <si>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</si>
  <si>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</si>
  <si>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</si>
  <si>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</si>
  <si>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</si>
  <si>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</si>
  <si>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</si>
  <si>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</si>
  <si>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</si>
  <si>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</si>
  <si>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</si>
  <si>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</si>
  <si>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</si>
  <si>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</si>
  <si>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</si>
  <si>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</si>
  <si>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</si>
  <si>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</si>
  <si>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</si>
  <si>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</si>
  <si>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</si>
  <si>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</si>
  <si>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</si>
  <si>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</si>
  <si>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</si>
  <si>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</si>
  <si>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</si>
  <si>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</si>
  <si>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</si>
  <si>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</si>
  <si>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</si>
  <si>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</si>
  <si>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</si>
  <si>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</si>
  <si>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</si>
  <si>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</si>
  <si>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</si>
  <si>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</si>
  <si>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</si>
  <si>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</si>
  <si>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</si>
  <si>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</si>
  <si>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</si>
  <si>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</si>
  <si>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</si>
  <si>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</si>
  <si>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</si>
  <si>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</si>
  <si>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</si>
  <si>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</si>
  <si>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</si>
  <si>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</si>
  <si>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</si>
  <si>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</si>
  <si>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</si>
  <si>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</si>
  <si>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</si>
  <si>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</si>
  <si>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</si>
  <si>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</si>
  <si>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</si>
  <si>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</si>
  <si>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</si>
  <si>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</si>
  <si>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</si>
  <si>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</si>
  <si>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</si>
  <si>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</si>
  <si>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</si>
  <si>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</si>
  <si>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</si>
  <si>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</si>
  <si>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</si>
  <si>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</si>
  <si>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</si>
  <si>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</si>
  <si>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</si>
  <si>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</si>
  <si>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</si>
  <si>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</si>
  <si>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</si>
  <si>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</si>
  <si>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</si>
  <si>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</si>
  <si>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</si>
  <si>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</si>
  <si>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</si>
  <si>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</si>
  <si>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</si>
  <si>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</si>
  <si>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</si>
  <si>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</si>
  <si>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</si>
  <si>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蓬田村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</si>
  <si>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</si>
  <si>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</si>
  <si>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</si>
  <si>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</si>
  <si>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</si>
  <si>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</si>
  <si>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</si>
  <si>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</si>
  <si>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</si>
  <si>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</si>
  <si>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</si>
  <si>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</si>
  <si>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</si>
  <si>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</si>
  <si>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</si>
  <si>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</si>
  <si>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</si>
  <si>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</si>
  <si>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</si>
  <si>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</si>
  <si>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</si>
  <si>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</si>
  <si>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</si>
  <si>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</si>
  <si>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</si>
  <si>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</si>
  <si>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</si>
  <si>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</si>
  <si>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</si>
  <si>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</si>
  <si>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</si>
  <si>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</si>
  <si>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</si>
  <si>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</si>
  <si>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</si>
  <si>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</si>
  <si>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</si>
  <si>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</si>
  <si>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</si>
  <si>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</si>
  <si>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</si>
  <si>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</si>
  <si>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</si>
  <si>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</si>
  <si>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</si>
  <si>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</si>
  <si>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</si>
  <si>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</si>
  <si>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</si>
  <si>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</si>
  <si>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</si>
  <si>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</si>
  <si>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</si>
  <si>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</si>
  <si>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</si>
  <si>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</si>
  <si>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</si>
  <si>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</si>
  <si>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</si>
  <si>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</si>
  <si>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</si>
  <si>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</si>
  <si>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</si>
  <si>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</si>
  <si>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</si>
  <si>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</si>
  <si>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</si>
  <si>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</si>
  <si>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</si>
  <si>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</si>
  <si>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</si>
  <si>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</si>
  <si>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</si>
  <si>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</si>
  <si>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</si>
  <si>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</si>
  <si>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</si>
  <si>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</si>
  <si>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</si>
  <si>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</si>
  <si>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</si>
  <si>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</si>
  <si>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</si>
  <si>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</si>
  <si>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</si>
  <si>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</si>
  <si>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</si>
  <si>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</si>
  <si>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</si>
  <si>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</si>
  <si>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</si>
  <si>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</si>
  <si>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</si>
  <si>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</si>
  <si>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</si>
  <si>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</si>
  <si>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</si>
  <si>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</si>
  <si>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</si>
  <si>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</si>
  <si>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</si>
  <si>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</si>
  <si>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</si>
  <si>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</si>
  <si>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</si>
  <si>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</si>
  <si>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</si>
  <si>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青森県蓬田村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</si>
  <si>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</si>
  <si>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</si>
  <si>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</si>
  <si>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</si>
  <si>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</si>
  <si>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</si>
  <si>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</si>
  <si>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</si>
  <si>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</si>
  <si>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</si>
  <si>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</si>
  <si>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</si>
  <si>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</si>
  <si>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</si>
  <si>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</si>
  <si>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</si>
  <si>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</si>
  <si>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</si>
  <si>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</si>
  <si>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</si>
  <si>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</si>
  <si>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</si>
  <si>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</si>
  <si>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</si>
  <si>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</si>
  <si>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</si>
  <si>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</si>
  <si>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</si>
  <si>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</si>
  <si>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</si>
  <si>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</si>
  <si>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</si>
  <si>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</si>
  <si>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</si>
  <si>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</si>
  <si>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</si>
  <si>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</si>
  <si>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</si>
  <si>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</si>
  <si>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</si>
  <si>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</si>
  <si>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</si>
  <si>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</si>
  <si>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</si>
  <si>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</si>
  <si>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</si>
  <si>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</si>
  <si>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</si>
  <si>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</si>
  <si>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</si>
  <si>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</si>
  <si>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</si>
  <si>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</si>
  <si>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</si>
  <si>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</si>
  <si>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</si>
  <si>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</si>
  <si>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</si>
  <si>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</si>
  <si>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</si>
  <si>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</si>
  <si>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</si>
  <si>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</si>
  <si>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</si>
  <si>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</si>
  <si>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</si>
  <si>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</si>
  <si>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</si>
  <si>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</si>
  <si>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</si>
  <si>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</si>
  <si>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</si>
  <si>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</si>
  <si>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</si>
  <si>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</si>
  <si>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</si>
  <si>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</si>
  <si>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</si>
  <si>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</si>
  <si>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</si>
  <si>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</si>
  <si>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</si>
  <si>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</si>
  <si>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</si>
  <si>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</si>
  <si>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</si>
  <si>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</si>
  <si>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</si>
  <si>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</si>
  <si>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</si>
  <si>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</si>
  <si>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</si>
  <si>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</si>
  <si>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</si>
  <si>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</si>
  <si>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</si>
  <si>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</si>
  <si>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</si>
  <si>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</si>
  <si>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</si>
  <si>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</si>
  <si>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</si>
  <si>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</si>
  <si>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</si>
  <si>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</si>
  <si>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</si>
  <si>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</si>
  <si>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</si>
  <si>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</si>
  <si>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</si>
  <si>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</si>
  <si>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</si>
  <si>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</si>
  <si>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</si>
  <si>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</si>
  <si>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</si>
  <si>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</si>
  <si>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</si>
  <si>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</si>
  <si>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</si>
  <si>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</si>
  <si>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</si>
  <si>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</si>
  <si>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</si>
  <si>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</si>
  <si>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</si>
  <si>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</si>
  <si>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</si>
  <si>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</si>
  <si>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</si>
  <si>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</si>
  <si>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</si>
  <si>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</si>
  <si>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</si>
  <si>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</si>
  <si>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</si>
  <si>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</si>
  <si>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</si>
  <si>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</si>
  <si>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</si>
  <si>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</si>
  <si>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</si>
  <si>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</si>
  <si>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</si>
  <si>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</si>
  <si>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</si>
  <si>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</si>
  <si>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</si>
  <si>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</si>
  <si>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</si>
  <si>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青森県蓬田村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</si>
  <si>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</si>
  <si>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</si>
  <si>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</si>
  <si>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</si>
  <si>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</si>
  <si>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</si>
  <si>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</si>
  <si>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</si>
  <si>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</si>
  <si>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</si>
  <si>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</si>
  <si>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</si>
  <si>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</si>
  <si>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</si>
  <si>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</si>
  <si>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</si>
  <si>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</si>
  <si>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</si>
  <si>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</si>
  <si>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</si>
  <si>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蓬田村学校給食センター特別会計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</si>
  <si>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</si>
  <si>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</si>
  <si>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</si>
  <si>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</si>
  <si>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</si>
  <si>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</si>
  <si>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</si>
  <si>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</si>
  <si>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</si>
  <si>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</si>
  <si>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</si>
  <si>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</si>
  <si>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</si>
  <si>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蓬田村国民健康保険特別会計</t>
    <phoneticPr fontId="5"/>
  </si>
  <si>
    <t>蓬田村介護保険特別会計</t>
    <phoneticPr fontId="5"/>
  </si>
  <si>
    <t>蓬田村後期高齢者医療特別会計</t>
    <phoneticPr fontId="5"/>
  </si>
  <si>
    <t>蓬田村簡易水道事業会計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</si>
  <si>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</si>
  <si>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</si>
  <si>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</si>
  <si>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</si>
  <si>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</si>
  <si>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</si>
  <si>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</si>
  <si>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</si>
  <si>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</si>
  <si>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</si>
  <si>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</si>
  <si>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</si>
  <si>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</si>
  <si>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</si>
  <si>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</si>
  <si>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</si>
  <si>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</si>
  <si>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</si>
  <si>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</si>
  <si>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</si>
  <si>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</si>
  <si>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</si>
  <si>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</si>
  <si>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</si>
  <si>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</si>
  <si>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</si>
  <si>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</si>
  <si>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</si>
  <si>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</si>
  <si>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</si>
  <si>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</si>
  <si>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</si>
  <si>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</si>
  <si>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</si>
  <si>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</si>
  <si>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</si>
  <si>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</si>
  <si>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</si>
  <si>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</si>
  <si>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</si>
  <si>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</si>
  <si>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</si>
  <si>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</si>
  <si>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</si>
  <si>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</si>
  <si>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</si>
  <si>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</si>
  <si>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</si>
  <si>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</si>
  <si>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</si>
  <si>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</si>
  <si>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</si>
  <si>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</si>
  <si>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</si>
  <si>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</si>
  <si>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</si>
  <si>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</si>
  <si>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</si>
  <si>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</si>
  <si>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</si>
  <si>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</si>
  <si>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</si>
  <si>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</si>
  <si>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</si>
  <si>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</si>
  <si>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</si>
  <si>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</si>
  <si>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</si>
  <si>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</si>
  <si>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</si>
  <si>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</si>
  <si>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</si>
  <si>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</si>
  <si>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</si>
  <si>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</si>
  <si>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</si>
  <si>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</si>
  <si>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</si>
  <si>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</si>
  <si>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</si>
  <si>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</si>
  <si>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</si>
  <si>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</si>
  <si>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</si>
  <si>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</si>
  <si>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</si>
  <si>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</si>
  <si>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</si>
  <si>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</si>
  <si>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</si>
  <si>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</si>
  <si>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</si>
  <si>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</si>
  <si>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</si>
  <si>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</si>
  <si>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</si>
  <si>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</si>
  <si>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</si>
  <si>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</si>
  <si>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</si>
  <si>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</si>
  <si>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</si>
  <si>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</si>
  <si>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</si>
  <si>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</si>
  <si>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</si>
  <si>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</si>
  <si>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</si>
  <si>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</si>
  <si>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</si>
  <si>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</si>
  <si>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</si>
  <si>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</si>
  <si>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</si>
  <si>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</si>
  <si>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</si>
  <si>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</si>
  <si>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</si>
  <si>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</si>
  <si>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</si>
  <si>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</si>
  <si>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</si>
  <si>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</si>
  <si>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</si>
  <si>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</si>
  <si>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</si>
  <si>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</si>
  <si>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</si>
  <si>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</si>
  <si>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</si>
  <si>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</si>
  <si>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</si>
  <si>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</si>
  <si>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</si>
  <si>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</si>
  <si>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</si>
  <si>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</si>
  <si>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1.37</t>
  </si>
  <si>
    <t>▲ 1.00</t>
  </si>
  <si>
    <t>▲ 15.40</t>
  </si>
  <si>
    <t>一般会計</t>
  </si>
  <si>
    <t>蓬田村簡易水道事業会計</t>
  </si>
  <si>
    <t>蓬田村介護保険特別会計</t>
  </si>
  <si>
    <t>蓬田村国民健康保険特別会計</t>
  </si>
  <si>
    <t>蓬田村学校給食センター特別会計</t>
  </si>
  <si>
    <t>蓬田村後期高齢者医療特別会計</t>
  </si>
  <si>
    <t>その他会計（赤字）</t>
  </si>
  <si>
    <t>その他会計（黒字）</t>
  </si>
  <si>
    <t>R02</t>
    <phoneticPr fontId="5"/>
  </si>
  <si>
    <t>R03</t>
    <phoneticPr fontId="5"/>
  </si>
  <si>
    <t>R04</t>
    <phoneticPr fontId="5"/>
  </si>
  <si>
    <t>R05</t>
    <phoneticPr fontId="5"/>
  </si>
  <si>
    <t>R06</t>
    <phoneticPr fontId="5"/>
  </si>
  <si>
    <t>よもぎたアシスト株式会社</t>
    <rPh sb="8" eb="12">
      <t>カブシキガイシャ</t>
    </rPh>
    <phoneticPr fontId="38"/>
  </si>
  <si>
    <t>株式会社蓬田紳装</t>
    <rPh sb="0" eb="4">
      <t>カブシキガイシャ</t>
    </rPh>
    <rPh sb="4" eb="6">
      <t>ヨモギタ</t>
    </rPh>
    <rPh sb="6" eb="8">
      <t>シンソウ</t>
    </rPh>
    <phoneticPr fontId="38"/>
  </si>
  <si>
    <t>-</t>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</si>
  <si>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</si>
  <si>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青森地域広域事務組合</t>
    <rPh sb="0" eb="2">
      <t>アオモリ</t>
    </rPh>
    <rPh sb="2" eb="4">
      <t>チイキ</t>
    </rPh>
    <rPh sb="4" eb="6">
      <t>コウイキ</t>
    </rPh>
    <rPh sb="6" eb="8">
      <t>ジム</t>
    </rPh>
    <rPh sb="8" eb="10">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</si>
  <si>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</si>
  <si>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2">
      <t>アオモリ</t>
    </rPh>
    <rPh sb="2" eb="3">
      <t>ケン</t>
    </rPh>
    <rPh sb="3" eb="5">
      <t>コウツウ</t>
    </rPh>
    <rPh sb="5" eb="7">
      <t>サイガイ</t>
    </rPh>
    <rPh sb="7" eb="9">
      <t>キョウサイ</t>
    </rPh>
    <rPh sb="9" eb="11">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</si>
  <si>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</si>
  <si>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</si>
  <si>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蓬田村公共用施設整備基金</t>
    <rPh sb="0" eb="3">
      <t>ヨモギタムラ</t>
    </rPh>
    <rPh sb="3" eb="6">
      <t>コウキョウヨウ</t>
    </rPh>
    <rPh sb="6" eb="8">
      <t>シセツ</t>
    </rPh>
    <rPh sb="8" eb="10">
      <t>セイビ</t>
    </rPh>
    <rPh sb="10" eb="12">
      <t>キキン</t>
    </rPh>
    <phoneticPr fontId="5"/>
  </si>
  <si>
    <t>蓬田村ふるさと応援基金</t>
    <rPh sb="0" eb="3">
      <t>ヨモギタムラ</t>
    </rPh>
    <rPh sb="7" eb="9">
      <t>オウエン</t>
    </rPh>
    <rPh sb="9" eb="11">
      <t>キキン</t>
    </rPh>
    <phoneticPr fontId="5"/>
  </si>
  <si>
    <t>蓬田村過疎地域持続的発展特別事業基金</t>
    <rPh sb="0" eb="3">
      <t>ヨモギタムラ</t>
    </rPh>
    <rPh sb="3" eb="5">
      <t>カソ</t>
    </rPh>
    <rPh sb="5" eb="7">
      <t>チイキ</t>
    </rPh>
    <rPh sb="7" eb="12">
      <t>ジゾクテキハッテン</t>
    </rPh>
    <rPh sb="12" eb="16">
      <t>トクベツジギョウ</t>
    </rPh>
    <rPh sb="16" eb="18">
      <t>キキン</t>
    </rPh>
    <phoneticPr fontId="5"/>
  </si>
  <si>
    <t>蓬田村地域福祉基金</t>
    <rPh sb="0" eb="3">
      <t>ヨモギタムラ</t>
    </rPh>
    <rPh sb="3" eb="7">
      <t>チイキフクシ</t>
    </rPh>
    <rPh sb="7" eb="9">
      <t>キキン</t>
    </rPh>
    <phoneticPr fontId="5"/>
  </si>
  <si>
    <t>蓬田村森林環境基金</t>
    <rPh sb="0" eb="3">
      <t>ヨモギタムラ</t>
    </rPh>
    <rPh sb="3" eb="7">
      <t>シンリンカンキョウ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</si>
</sst>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F34-4AC6-A09B-61F99472D7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97450</c:v>
                </c:pt>
                <c:pt idx="1">
                  <c:v>122107</c:v>
                </c:pt>
                <c:pt idx="2">
                  <c:v>103315</c:v>
                </c:pt>
                <c:pt idx="3">
                  <c:v>193241</c:v>
                </c:pt>
                <c:pt idx="4">
                  <c:v>923481</c:v>
                </c:pt>
              </c:numCache>
            </c:numRef>
          </c:val>
          <c:smooth val="0"/>
          <c:extLst>
            <c:ext xmlns:c16="http://schemas.microsoft.com/office/drawing/2014/chart" uri="{C3380CC4-5D6E-409C-BE32-E72D297353CC}">
              <c16:uniqueId val="{00000001-DF34-4AC6-A09B-61F99472D7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4.78</c:v>
                </c:pt>
                <c:pt idx="1">
                  <c:v>2.62</c:v>
                </c:pt>
                <c:pt idx="2">
                  <c:v>4.78</c:v>
                </c:pt>
                <c:pt idx="3">
                  <c:v>3.7</c:v>
                </c:pt>
                <c:pt idx="4">
                  <c:v>3.11</c:v>
                </c:pt>
              </c:numCache>
            </c:numRef>
          </c:val>
          <c:extLst>
            <c:ext xmlns:c16="http://schemas.microsoft.com/office/drawing/2014/chart" uri="{C3380CC4-5D6E-409C-BE32-E72D297353CC}">
              <c16:uniqueId val="{00000000-7687-4953-8B53-2A6560F53F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87.04</c:v>
                </c:pt>
                <c:pt idx="1">
                  <c:v>83.3</c:v>
                </c:pt>
                <c:pt idx="2">
                  <c:v>87.94</c:v>
                </c:pt>
                <c:pt idx="3">
                  <c:v>91.43</c:v>
                </c:pt>
                <c:pt idx="4">
                  <c:v>77.42</c:v>
                </c:pt>
              </c:numCache>
            </c:numRef>
          </c:val>
          <c:extLst>
            <c:ext xmlns:c16="http://schemas.microsoft.com/office/drawing/2014/chart" uri="{C3380CC4-5D6E-409C-BE32-E72D297353CC}">
              <c16:uniqueId val="{00000001-7687-4953-8B53-2A6560F53F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3.11</c:v>
                </c:pt>
                <c:pt idx="1">
                  <c:v>-1.37</c:v>
                </c:pt>
                <c:pt idx="2">
                  <c:v>2.1</c:v>
                </c:pt>
                <c:pt idx="3">
                  <c:v>-1</c:v>
                </c:pt>
                <c:pt idx="4">
                  <c:v>-15.4</c:v>
                </c:pt>
              </c:numCache>
            </c:numRef>
          </c:val>
          <c:smooth val="0"/>
          <c:extLst>
            <c:ext xmlns:c16="http://schemas.microsoft.com/office/drawing/2014/chart" uri="{C3380CC4-5D6E-409C-BE32-E72D297353CC}">
              <c16:uniqueId val="{00000002-7687-4953-8B53-2A6560F53F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0.3</c:v>
                </c:pt>
                <c:pt idx="4">
                  <c:v>#N/A</c:v>
                </c:pt>
                <c:pt idx="5">
                  <c:v>0.73</c:v>
                </c:pt>
                <c:pt idx="6">
                  <c:v>#N/A</c:v>
                </c:pt>
                <c:pt idx="7">
                  <c:v>0.65</c:v>
                </c:pt>
                <c:pt idx="8">
                  <c:v>0</c:v>
                </c:pt>
                <c:pt idx="9">
                  <c:v>0</c:v>
                </c:pt>
              </c:numCache>
            </c:numRef>
          </c:val>
          <c:extLst>
            <c:ext xmlns:c16="http://schemas.microsoft.com/office/drawing/2014/chart" uri="{C3380CC4-5D6E-409C-BE32-E72D297353CC}">
              <c16:uniqueId val="{00000000-6A33-4827-B075-F26A4BD202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33-4827-B075-F26A4BD202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33-4827-B075-F26A4BD202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33-4827-B075-F26A4BD202BD}"/>
            </c:ext>
          </c:extLst>
        </c:ser>
        <c:ser>
          <c:idx val="4"/>
          <c:order val="4"/>
          <c:tx>
            <c:strRef>
              <c:f>データシート!$A$31</c:f>
              <c:strCache>
                <c:ptCount val="1"/>
                <c:pt idx="0">
                  <c:v>蓬田村後期高齢者医療特別会計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0.05</c:v>
                </c:pt>
                <c:pt idx="6">
                  <c:v>#N/A</c:v>
                </c:pt>
                <c:pt idx="7">
                  <c:v>0.01</c:v>
                </c:pt>
                <c:pt idx="8">
                  <c:v>#N/A</c:v>
                </c:pt>
                <c:pt idx="9">
                  <c:v>0.01</c:v>
                </c:pt>
              </c:numCache>
            </c:numRef>
          </c:val>
          <c:extLst>
            <c:ext xmlns:c16="http://schemas.microsoft.com/office/drawing/2014/chart" uri="{C3380CC4-5D6E-409C-BE32-E72D297353CC}">
              <c16:uniqueId val="{00000004-6A33-4827-B075-F26A4BD202BD}"/>
            </c:ext>
          </c:extLst>
        </c:ser>
        <c:ser>
          <c:idx val="5"/>
          <c:order val="5"/>
          <c:tx>
            <c:strRef>
              <c:f>データシート!$A$32</c:f>
              <c:strCache>
                <c:ptCount val="1"/>
                <c:pt idx="0">
                  <c:v>蓬田村学校給食センター特別会計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5-6A33-4827-B075-F26A4BD202BD}"/>
            </c:ext>
          </c:extLst>
        </c:ser>
        <c:ser>
          <c:idx val="6"/>
          <c:order val="6"/>
          <c:tx>
            <c:strRef>
              <c:f>データシート!$A$33</c:f>
              <c:strCache>
                <c:ptCount val="1"/>
                <c:pt idx="0">
                  <c:v>蓬田村国民健康保険特別会計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0.03</c:v>
                </c:pt>
                <c:pt idx="4">
                  <c:v>#N/A</c:v>
                </c:pt>
                <c:pt idx="5">
                  <c:v>0.06</c:v>
                </c:pt>
                <c:pt idx="6">
                  <c:v>#N/A</c:v>
                </c:pt>
                <c:pt idx="7">
                  <c:v>0.08</c:v>
                </c:pt>
                <c:pt idx="8">
                  <c:v>#N/A</c:v>
                </c:pt>
                <c:pt idx="9">
                  <c:v>0.09</c:v>
                </c:pt>
              </c:numCache>
            </c:numRef>
          </c:val>
          <c:extLst>
            <c:ext xmlns:c16="http://schemas.microsoft.com/office/drawing/2014/chart" uri="{C3380CC4-5D6E-409C-BE32-E72D297353CC}">
              <c16:uniqueId val="{00000006-6A33-4827-B075-F26A4BD202BD}"/>
            </c:ext>
          </c:extLst>
        </c:ser>
        <c:ser>
          <c:idx val="7"/>
          <c:order val="7"/>
          <c:tx>
            <c:strRef>
              <c:f>データシート!$A$34</c:f>
              <c:strCache>
                <c:ptCount val="1"/>
                <c:pt idx="0">
                  <c:v>蓬田村介護保険特別会計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0.17</c:v>
                </c:pt>
                <c:pt idx="2">
                  <c:v>#N/A</c:v>
                </c:pt>
                <c:pt idx="3">
                  <c:v>0.2</c:v>
                </c:pt>
                <c:pt idx="4">
                  <c:v>#N/A</c:v>
                </c:pt>
                <c:pt idx="5">
                  <c:v>0.26</c:v>
                </c:pt>
                <c:pt idx="6">
                  <c:v>#N/A</c:v>
                </c:pt>
                <c:pt idx="7">
                  <c:v>0.22</c:v>
                </c:pt>
                <c:pt idx="8">
                  <c:v>#N/A</c:v>
                </c:pt>
                <c:pt idx="9">
                  <c:v>0.14000000000000001</c:v>
                </c:pt>
              </c:numCache>
            </c:numRef>
          </c:val>
          <c:extLst>
            <c:ext xmlns:c16="http://schemas.microsoft.com/office/drawing/2014/chart" uri="{C3380CC4-5D6E-409C-BE32-E72D297353CC}">
              <c16:uniqueId val="{00000007-6A33-4827-B075-F26A4BD202BD}"/>
            </c:ext>
          </c:extLst>
        </c:ser>
        <c:ser>
          <c:idx val="8"/>
          <c:order val="8"/>
          <c:tx>
            <c:strRef>
              <c:f>データシート!$A$35</c:f>
              <c:strCache>
                <c:ptCount val="1"/>
                <c:pt idx="0">
                  <c:v>蓬田村簡易水道事業会計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1.77</c:v>
                </c:pt>
              </c:numCache>
            </c:numRef>
          </c:val>
          <c:extLst>
            <c:ext xmlns:c16="http://schemas.microsoft.com/office/drawing/2014/chart" uri="{C3380CC4-5D6E-409C-BE32-E72D297353CC}">
              <c16:uniqueId val="{00000008-6A33-4827-B075-F26A4BD202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4.7300000000000004</c:v>
                </c:pt>
                <c:pt idx="2">
                  <c:v>#N/A</c:v>
                </c:pt>
                <c:pt idx="3">
                  <c:v>2.58</c:v>
                </c:pt>
                <c:pt idx="4">
                  <c:v>#N/A</c:v>
                </c:pt>
                <c:pt idx="5">
                  <c:v>4.74</c:v>
                </c:pt>
                <c:pt idx="6">
                  <c:v>#N/A</c:v>
                </c:pt>
                <c:pt idx="7">
                  <c:v>3.66</c:v>
                </c:pt>
                <c:pt idx="8">
                  <c:v>#N/A</c:v>
                </c:pt>
                <c:pt idx="9">
                  <c:v>3.06</c:v>
                </c:pt>
              </c:numCache>
            </c:numRef>
          </c:val>
          <c:extLst>
            <c:ext xmlns:c16="http://schemas.microsoft.com/office/drawing/2014/chart" uri="{C3380CC4-5D6E-409C-BE32-E72D297353CC}">
              <c16:uniqueId val="{00000009-6A33-4827-B075-F26A4BD202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171</c:v>
                </c:pt>
                <c:pt idx="5">
                  <c:v>173</c:v>
                </c:pt>
                <c:pt idx="8">
                  <c:v>173</c:v>
                </c:pt>
                <c:pt idx="11">
                  <c:v>165</c:v>
                </c:pt>
                <c:pt idx="14">
                  <c:v>167</c:v>
                </c:pt>
              </c:numCache>
            </c:numRef>
          </c:val>
          <c:extLst>
            <c:ext xmlns:c16="http://schemas.microsoft.com/office/drawing/2014/chart" uri="{C3380CC4-5D6E-409C-BE32-E72D297353CC}">
              <c16:uniqueId val="{00000000-5E61-406B-9C7D-B02311C6B6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61-406B-9C7D-B02311C6B6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61-406B-9C7D-B02311C6B6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5</c:v>
                </c:pt>
                <c:pt idx="9">
                  <c:v>5</c:v>
                </c:pt>
                <c:pt idx="12">
                  <c:v>11</c:v>
                </c:pt>
              </c:numCache>
            </c:numRef>
          </c:val>
          <c:extLst>
            <c:ext xmlns:c16="http://schemas.microsoft.com/office/drawing/2014/chart" uri="{C3380CC4-5D6E-409C-BE32-E72D297353CC}">
              <c16:uniqueId val="{00000003-5E61-406B-9C7D-B02311C6B6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c:v>
                </c:pt>
                <c:pt idx="3">
                  <c:v>46</c:v>
                </c:pt>
                <c:pt idx="6">
                  <c:v>49</c:v>
                </c:pt>
                <c:pt idx="9">
                  <c:v>48</c:v>
                </c:pt>
                <c:pt idx="12">
                  <c:v>50</c:v>
                </c:pt>
              </c:numCache>
            </c:numRef>
          </c:val>
          <c:extLst>
            <c:ext xmlns:c16="http://schemas.microsoft.com/office/drawing/2014/chart" uri="{C3380CC4-5D6E-409C-BE32-E72D297353CC}">
              <c16:uniqueId val="{00000004-5E61-406B-9C7D-B02311C6B6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61-406B-9C7D-B02311C6B6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61-406B-9C7D-B02311C6B6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176</c:v>
                </c:pt>
                <c:pt idx="3">
                  <c:v>191</c:v>
                </c:pt>
                <c:pt idx="6">
                  <c:v>216</c:v>
                </c:pt>
                <c:pt idx="9">
                  <c:v>213</c:v>
                </c:pt>
                <c:pt idx="12">
                  <c:v>211</c:v>
                </c:pt>
              </c:numCache>
            </c:numRef>
          </c:val>
          <c:extLst>
            <c:ext xmlns:c16="http://schemas.microsoft.com/office/drawing/2014/chart" uri="{C3380CC4-5D6E-409C-BE32-E72D297353CC}">
              <c16:uniqueId val="{00000007-5E61-406B-9C7D-B02311C6B6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c:v>
                </c:pt>
                <c:pt idx="2">
                  <c:v>#N/A</c:v>
                </c:pt>
                <c:pt idx="3">
                  <c:v>#N/A</c:v>
                </c:pt>
                <c:pt idx="4">
                  <c:v>69</c:v>
                </c:pt>
                <c:pt idx="5">
                  <c:v>#N/A</c:v>
                </c:pt>
                <c:pt idx="6">
                  <c:v>#N/A</c:v>
                </c:pt>
                <c:pt idx="7">
                  <c:v>97</c:v>
                </c:pt>
                <c:pt idx="8">
                  <c:v>#N/A</c:v>
                </c:pt>
                <c:pt idx="9">
                  <c:v>#N/A</c:v>
                </c:pt>
                <c:pt idx="10">
                  <c:v>101</c:v>
                </c:pt>
                <c:pt idx="11">
                  <c:v>#N/A</c:v>
                </c:pt>
                <c:pt idx="12">
                  <c:v>#N/A</c:v>
                </c:pt>
                <c:pt idx="13">
                  <c:v>105</c:v>
                </c:pt>
                <c:pt idx="14">
                  <c:v>#N/A</c:v>
                </c:pt>
              </c:numCache>
            </c:numRef>
          </c:val>
          <c:smooth val="0"/>
          <c:extLst>
            <c:ext xmlns:c16="http://schemas.microsoft.com/office/drawing/2014/chart" uri="{C3380CC4-5D6E-409C-BE32-E72D297353CC}">
              <c16:uniqueId val="{00000008-5E61-406B-9C7D-B02311C6B6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1690</c:v>
                </c:pt>
                <c:pt idx="5">
                  <c:v>1607</c:v>
                </c:pt>
                <c:pt idx="8">
                  <c:v>1555</c:v>
                </c:pt>
                <c:pt idx="11">
                  <c:v>1573</c:v>
                </c:pt>
                <c:pt idx="14">
                  <c:v>2269</c:v>
                </c:pt>
              </c:numCache>
            </c:numRef>
          </c:val>
          <c:extLst>
            <c:ext xmlns:c16="http://schemas.microsoft.com/office/drawing/2014/chart" uri="{C3380CC4-5D6E-409C-BE32-E72D297353CC}">
              <c16:uniqueId val="{00000000-6952-41DE-A898-C2B0C6E0F1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952-41DE-A898-C2B0C6E0F1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2681</c:v>
                </c:pt>
                <c:pt idx="5">
                  <c:v>3046</c:v>
                </c:pt>
                <c:pt idx="8">
                  <c:v>3277</c:v>
                </c:pt>
                <c:pt idx="11">
                  <c:v>3558</c:v>
                </c:pt>
                <c:pt idx="14">
                  <c:v>3037</c:v>
                </c:pt>
              </c:numCache>
            </c:numRef>
          </c:val>
          <c:extLst>
            <c:ext xmlns:c16="http://schemas.microsoft.com/office/drawing/2014/chart" uri="{C3380CC4-5D6E-409C-BE32-E72D297353CC}">
              <c16:uniqueId val="{00000002-6952-41DE-A898-C2B0C6E0F1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52-41DE-A898-C2B0C6E0F1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52-41DE-A898-C2B0C6E0F1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52-41DE-A898-C2B0C6E0F1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299</c:v>
                </c:pt>
                <c:pt idx="3">
                  <c:v>296</c:v>
                </c:pt>
                <c:pt idx="6">
                  <c:v>284</c:v>
                </c:pt>
                <c:pt idx="9">
                  <c:v>291</c:v>
                </c:pt>
                <c:pt idx="12">
                  <c:v>271</c:v>
                </c:pt>
              </c:numCache>
            </c:numRef>
          </c:val>
          <c:extLst>
            <c:ext xmlns:c16="http://schemas.microsoft.com/office/drawing/2014/chart" uri="{C3380CC4-5D6E-409C-BE32-E72D297353CC}">
              <c16:uniqueId val="{00000006-6952-41DE-A898-C2B0C6E0F1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c:v>
                </c:pt>
                <c:pt idx="3">
                  <c:v>28</c:v>
                </c:pt>
                <c:pt idx="6">
                  <c:v>25</c:v>
                </c:pt>
                <c:pt idx="9">
                  <c:v>26</c:v>
                </c:pt>
                <c:pt idx="12">
                  <c:v>24</c:v>
                </c:pt>
              </c:numCache>
            </c:numRef>
          </c:val>
          <c:extLst>
            <c:ext xmlns:c16="http://schemas.microsoft.com/office/drawing/2014/chart" uri="{C3380CC4-5D6E-409C-BE32-E72D297353CC}">
              <c16:uniqueId val="{00000007-6952-41DE-A898-C2B0C6E0F1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321</c:v>
                </c:pt>
                <c:pt idx="3">
                  <c:v>289</c:v>
                </c:pt>
                <c:pt idx="6">
                  <c:v>276</c:v>
                </c:pt>
                <c:pt idx="9">
                  <c:v>257</c:v>
                </c:pt>
                <c:pt idx="12">
                  <c:v>219</c:v>
                </c:pt>
              </c:numCache>
            </c:numRef>
          </c:val>
          <c:extLst>
            <c:ext xmlns:c16="http://schemas.microsoft.com/office/drawing/2014/chart" uri="{C3380CC4-5D6E-409C-BE32-E72D297353CC}">
              <c16:uniqueId val="{00000008-6952-41DE-A898-C2B0C6E0F1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52-41DE-A898-C2B0C6E0F1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1833</c:v>
                </c:pt>
                <c:pt idx="3">
                  <c:v>1749</c:v>
                </c:pt>
                <c:pt idx="6">
                  <c:v>1659</c:v>
                </c:pt>
                <c:pt idx="9">
                  <c:v>1737</c:v>
                </c:pt>
                <c:pt idx="12">
                  <c:v>2813</c:v>
                </c:pt>
              </c:numCache>
            </c:numRef>
          </c:val>
          <c:extLst>
            <c:ext xmlns:c16="http://schemas.microsoft.com/office/drawing/2014/chart" uri="{C3380CC4-5D6E-409C-BE32-E72D297353CC}">
              <c16:uniqueId val="{0000000A-6952-41DE-A898-C2B0C6E0F1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52-41DE-A898-C2B0C6E0F1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1470</c:v>
                </c:pt>
                <c:pt idx="1">
                  <c:v>1535</c:v>
                </c:pt>
                <c:pt idx="2">
                  <c:v>1326</c:v>
                </c:pt>
              </c:numCache>
            </c:numRef>
          </c:val>
          <c:extLst>
            <c:ext xmlns:c16="http://schemas.microsoft.com/office/drawing/2014/chart" uri="{C3380CC4-5D6E-409C-BE32-E72D297353CC}">
              <c16:uniqueId val="{00000000-A7F9-4C2E-BEF4-BB2855DDD8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130</c:v>
                </c:pt>
                <c:pt idx="1">
                  <c:v>142</c:v>
                </c:pt>
                <c:pt idx="2">
                  <c:v>140</c:v>
                </c:pt>
              </c:numCache>
            </c:numRef>
          </c:val>
          <c:extLst>
            <c:ext xmlns:c16="http://schemas.microsoft.com/office/drawing/2014/chart" uri="{C3380CC4-5D6E-409C-BE32-E72D297353CC}">
              <c16:uniqueId val="{00000001-A7F9-4C2E-BEF4-BB2855DDD8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1548</c:v>
                </c:pt>
                <c:pt idx="1">
                  <c:v>1727</c:v>
                </c:pt>
                <c:pt idx="2">
                  <c:v>1523</c:v>
                </c:pt>
              </c:numCache>
            </c:numRef>
          </c:val>
          <c:extLst>
            <c:ext xmlns:c16="http://schemas.microsoft.com/office/drawing/2014/chart" uri="{C3380CC4-5D6E-409C-BE32-E72D297353CC}">
              <c16:uniqueId val="{00000002-A7F9-4C2E-BEF4-BB2855DDD8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％で、前年度比</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単年度で比較すると、元利償還金等は前年度比</a:t>
          </a:r>
          <a:r>
            <a:rPr kumimoji="1" lang="en-US" altLang="ja-JP" sz="1200">
              <a:latin typeface="ＭＳ ゴシック" pitchFamily="49" charset="-128"/>
              <a:ea typeface="ＭＳ ゴシック" pitchFamily="49" charset="-128"/>
            </a:rPr>
            <a:t>6,261</a:t>
          </a:r>
          <a:r>
            <a:rPr kumimoji="1" lang="ja-JP" altLang="en-US" sz="1200">
              <a:latin typeface="ＭＳ ゴシック" pitchFamily="49" charset="-128"/>
              <a:ea typeface="ＭＳ ゴシック" pitchFamily="49" charset="-128"/>
            </a:rPr>
            <a:t>千円増、算入公債費等は</a:t>
          </a:r>
          <a:r>
            <a:rPr kumimoji="1" lang="en-US" altLang="ja-JP" sz="1200">
              <a:latin typeface="ＭＳ ゴシック" pitchFamily="49" charset="-128"/>
              <a:ea typeface="ＭＳ ゴシック" pitchFamily="49" charset="-128"/>
            </a:rPr>
            <a:t>2,633</a:t>
          </a:r>
          <a:r>
            <a:rPr kumimoji="1" lang="ja-JP" altLang="en-US" sz="1200">
              <a:latin typeface="ＭＳ ゴシック" pitchFamily="49" charset="-128"/>
              <a:ea typeface="ＭＳ ゴシック" pitchFamily="49" charset="-128"/>
            </a:rPr>
            <a:t>千円増、標準財政規模は</a:t>
          </a:r>
          <a:r>
            <a:rPr kumimoji="1" lang="en-US" altLang="ja-JP" sz="1200">
              <a:latin typeface="ＭＳ ゴシック" pitchFamily="49" charset="-128"/>
              <a:ea typeface="ＭＳ ゴシック" pitchFamily="49" charset="-128"/>
            </a:rPr>
            <a:t>33,939</a:t>
          </a:r>
          <a:r>
            <a:rPr kumimoji="1" lang="ja-JP" altLang="en-US" sz="1200">
              <a:latin typeface="ＭＳ ゴシック" pitchFamily="49" charset="-128"/>
              <a:ea typeface="ＭＳ ゴシック" pitchFamily="49" charset="-128"/>
            </a:rPr>
            <a:t>千円増となり、結果として</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今年度も新庁舎建設事業等への財源として地方債を借り入れていることから、比率は悪化傾向にある。</a:t>
          </a:r>
        </a:p>
        <a:p>
          <a:r>
            <a:rPr kumimoji="1" lang="ja-JP" altLang="en-US" sz="1200">
              <a:latin typeface="ＭＳ ゴシック" pitchFamily="49" charset="-128"/>
              <a:ea typeface="ＭＳ ゴシック" pitchFamily="49" charset="-128"/>
            </a:rPr>
            <a:t>　今後は、新規借入の際に交付税措置率の高い地方債に絞ることで、比率悪化を最小限に抑えるよう努める。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満期一括償還地方債に係る償還額が無いため、減債基金残高及び減債基金積立相当額に該当する金額はない。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将来負担比率は</a:t>
          </a:r>
          <a:r>
            <a:rPr kumimoji="1" lang="en-US" altLang="ja-JP" sz="1200">
              <a:latin typeface="ＭＳ ゴシック" pitchFamily="49" charset="-128"/>
              <a:ea typeface="ＭＳ ゴシック" pitchFamily="49" charset="-128"/>
            </a:rPr>
            <a:t>0.0</a:t>
          </a:r>
          <a:r>
            <a:rPr kumimoji="1" lang="ja-JP" altLang="en-US" sz="1200">
              <a:latin typeface="ＭＳ ゴシック" pitchFamily="49" charset="-128"/>
              <a:ea typeface="ＭＳ ゴシック" pitchFamily="49" charset="-128"/>
            </a:rPr>
            <a:t>％（比率算定上は△</a:t>
          </a:r>
          <a:r>
            <a:rPr kumimoji="1" lang="en-US" altLang="ja-JP" sz="1200">
              <a:latin typeface="ＭＳ ゴシック" pitchFamily="49" charset="-128"/>
              <a:ea typeface="ＭＳ ゴシック" pitchFamily="49" charset="-128"/>
            </a:rPr>
            <a:t>128.0</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58.3</a:t>
          </a:r>
          <a:r>
            <a:rPr kumimoji="1" lang="ja-JP" altLang="en-US" sz="1200">
              <a:latin typeface="ＭＳ ゴシック" pitchFamily="49" charset="-128"/>
              <a:ea typeface="ＭＳ ゴシック" pitchFamily="49" charset="-128"/>
            </a:rPr>
            <a:t>ポイント増）と、平成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年度以降の早期健全化基準</a:t>
          </a:r>
          <a:r>
            <a:rPr kumimoji="1" lang="en-US" altLang="ja-JP" sz="1200">
              <a:latin typeface="ＭＳ ゴシック" pitchFamily="49" charset="-128"/>
              <a:ea typeface="ＭＳ ゴシック" pitchFamily="49" charset="-128"/>
            </a:rPr>
            <a:t>350.0</a:t>
          </a:r>
          <a:r>
            <a:rPr kumimoji="1" lang="ja-JP" altLang="en-US" sz="1200">
              <a:latin typeface="ＭＳ ゴシック" pitchFamily="49" charset="-128"/>
              <a:ea typeface="ＭＳ ゴシック" pitchFamily="49" charset="-128"/>
            </a:rPr>
            <a:t>％を大きく下回る水準を維持している。</a:t>
          </a:r>
        </a:p>
        <a:p>
          <a:r>
            <a:rPr kumimoji="1" lang="ja-JP" altLang="en-US" sz="1200">
              <a:latin typeface="ＭＳ ゴシック" pitchFamily="49" charset="-128"/>
              <a:ea typeface="ＭＳ ゴシック" pitchFamily="49" charset="-128"/>
            </a:rPr>
            <a:t>　償還金に充当可能な基金残高</a:t>
          </a:r>
          <a:r>
            <a:rPr kumimoji="1" lang="en-US" altLang="ja-JP" sz="1200">
              <a:latin typeface="ＭＳ ゴシック" pitchFamily="49" charset="-128"/>
              <a:ea typeface="ＭＳ ゴシック" pitchFamily="49" charset="-128"/>
            </a:rPr>
            <a:t>3,037,176</a:t>
          </a:r>
          <a:r>
            <a:rPr kumimoji="1" lang="ja-JP" altLang="en-US" sz="1200">
              <a:latin typeface="ＭＳ ゴシック" pitchFamily="49" charset="-128"/>
              <a:ea typeface="ＭＳ ゴシック" pitchFamily="49" charset="-128"/>
            </a:rPr>
            <a:t>千円が前年度比</a:t>
          </a:r>
          <a:r>
            <a:rPr kumimoji="1" lang="en-US" altLang="ja-JP" sz="1200">
              <a:latin typeface="ＭＳ ゴシック" pitchFamily="49" charset="-128"/>
              <a:ea typeface="ＭＳ ゴシック" pitchFamily="49" charset="-128"/>
            </a:rPr>
            <a:t>520,493</a:t>
          </a:r>
          <a:r>
            <a:rPr kumimoji="1" lang="ja-JP" altLang="en-US" sz="1200">
              <a:latin typeface="ＭＳ ゴシック" pitchFamily="49" charset="-128"/>
              <a:ea typeface="ＭＳ ゴシック" pitchFamily="49" charset="-128"/>
            </a:rPr>
            <a:t>千円減となったことが、比率悪化の主な要因である。</a:t>
          </a:r>
        </a:p>
        <a:p>
          <a:r>
            <a:rPr kumimoji="1" lang="ja-JP" altLang="en-US" sz="1200">
              <a:latin typeface="ＭＳ ゴシック" pitchFamily="49" charset="-128"/>
              <a:ea typeface="ＭＳ ゴシック" pitchFamily="49" charset="-128"/>
            </a:rPr>
            <a:t>　また、公営企業債等繰入見込額（簡易水道事業債残高のうち一般会計負担分）</a:t>
          </a:r>
          <a:r>
            <a:rPr kumimoji="1" lang="en-US" altLang="ja-JP" sz="1200">
              <a:latin typeface="ＭＳ ゴシック" pitchFamily="49" charset="-128"/>
              <a:ea typeface="ＭＳ ゴシック" pitchFamily="49" charset="-128"/>
            </a:rPr>
            <a:t>219,332</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37,237</a:t>
          </a:r>
          <a:r>
            <a:rPr kumimoji="1" lang="ja-JP" altLang="en-US" sz="1200">
              <a:latin typeface="ＭＳ ゴシック" pitchFamily="49" charset="-128"/>
              <a:ea typeface="ＭＳ ゴシック" pitchFamily="49" charset="-128"/>
            </a:rPr>
            <a:t>千円減）については、今後、簡易水道事業において大規模事業を予定していないことから、減少する見込みである。</a:t>
          </a:r>
        </a:p>
        <a:p>
          <a:r>
            <a:rPr kumimoji="1" lang="ja-JP" altLang="en-US" sz="1200">
              <a:latin typeface="ＭＳ ゴシック" pitchFamily="49" charset="-128"/>
              <a:ea typeface="ＭＳ ゴシック" pitchFamily="49" charset="-128"/>
            </a:rPr>
            <a:t>　新庁舎建設事業等の財源として地方債を借り入れたことも、比率悪化の一因となっている。</a:t>
          </a:r>
        </a:p>
        <a:p>
          <a:r>
            <a:rPr kumimoji="1" lang="ja-JP" altLang="en-US" sz="1200">
              <a:latin typeface="ＭＳ ゴシック" pitchFamily="49" charset="-128"/>
              <a:ea typeface="ＭＳ ゴシック" pitchFamily="49" charset="-128"/>
            </a:rPr>
            <a:t>　今後は、普通会計及び公営企業会計の事業を精査し、不要不急な地方債の新規発行を抑制することで、健全な比率の維持に努める。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青森県蓬田村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普通建設事業の財源として公共用施設整備基金から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千円、森林整備事業の財源として森林環境基金から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一方、事業の精査等により歳出のコスト削減を徹底した結果、令和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年度一般会計から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381,115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千円（うち公共用施設整備基金へ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262,435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千円）及び前年度決算剰余金から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この結果、基金残高は全体で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2,998,817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千円となり、前年度比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415,204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a:solidFill>
                <a:schemeClr val="dk1"/>
              </a:solidFill>
              <a:effectLst/>
              <a:latin typeface="ＭＳ ゴシック" panose="020B0609070205080204" pitchFamily="49" charset="-128"/>
              <a:ea typeface="ＭＳ ゴシック" panose="020B0609070205080204" pitchFamily="49" charset="-128"/>
              <a:cs typeface="+mn-cs"/>
            </a:rPr>
            <a:t> 今年度から庁舎建設事業やライスセンター機器設備更新事業の本体工事が本格的に始まり、財政調整基金及び公共用施設整備基金の取り崩しが進んでいる。</a:t>
          </a:r>
        </a:p>
        <a:p>
          <a:r>
            <a:rPr kumimoji="1" lang="ja-JP" altLang="en-US" sz="1200" b="0">
              <a:solidFill>
                <a:schemeClr val="dk1"/>
              </a:solidFill>
              <a:effectLst/>
              <a:latin typeface="ＭＳ ゴシック" panose="020B0609070205080204" pitchFamily="49" charset="-128"/>
              <a:ea typeface="ＭＳ ゴシック" panose="020B0609070205080204" pitchFamily="49" charset="-128"/>
              <a:cs typeface="+mn-cs"/>
            </a:rPr>
            <a:t> 今後は、大規模事業終了後に予定されている公共事業の財源に充てるため、特定目的基金である蓬田村公共用施設整備基金への積立を主軸としつつ、財政調整基金についても安定的な財政運営を図るため、計画的に積立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○蓬田村公共用施設整備基金：大規模な公共施設の建設事業の経費の財源に充てる。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〇蓬田村ふるさと応援基金：ふるさと納税の主旨にのっとり、蓬田村を次世代に引き継ぐとともに、ふるさとへの想いや村づくりに共感を持つ個人、法人その他団体から本村を応援するために寄せられた寄附金を、寄附者の意向に沿った事業に活用し、特色のある魅力的なまちづくり推進等の財源に充て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○蓬田村過疎地域持続的発展特別事業基金：過疎地域における村民の生活に密着したサービスの展開等を行う財源に充てる。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蓬田村地域福祉基金：高齢者の居宅における福祉の増進に関する事業、高齢者の健康の保持増進に関する事業、高齢者の生きがいづくりの推進に関する事業、高齢者の福祉の増進を図るための奉仕活動の推進に関する事業、その他高齢者の福祉の増進に関する事業の経費の財源に充て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○蓬田村森林環境基金：森林の整備に関する施策、森林の整備を担うべき人材の育成及び確保、森林の有する公益的機能に関する普及啓発、木材の利用促進等の経費の財源に充てる。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蓬田村公共用施設整備基金：令和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年度中の積立額は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262,435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千円、普通建設事業の財源として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585,000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322,565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千円の減となり、年度末残高は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1,364,777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蓬田村ふるさと応援基金：令和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年度に基金条例を制定し、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90,257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90,257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千円の増となり、年度末残高は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90,257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蓬田村過疎地域持続的発展特別事業基金：令和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年度に基金条例を制定し、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28,100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28,100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千円の増となり、年度末残高は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53,500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蓬田村森林環境基金：令和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千円の減となり、年度末残高は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3,923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上記以外の特定目的基金：令和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年度中の増減はなかった。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公共用施設整備基金：今年度より本格的に開始した新庁舎建設事業や旧ライスセンター更新事業により、基金残高は大幅に減少した。大規模事業終了後は、今後予定されている公共事業の財源に充てるため、特定目的基金である蓬田村公共用施設整備基金への積立を進め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蓬田村ふるさと応援基金：ふるさと納税による寄附金を積み立て、村の発展に資する事業の財源として、今後も積立と取り崩しを行いながら活用していく見込みである。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蓬田村過疎地域持続的発展特別事業基金：新庁舎建設に伴い取り壊す予定である旧庁舎や、老朽化が進み統合が困難な公共施設の除却費用に活用する予定である。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蓬田村森林環境基金：今後も森林整備事業を継続的に実施することから、積立と取り崩しを繰り返しながら活用していく見込みである。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上記以外の特定目的基金：これらの基金を財源とする事業の実施予定がないため、当面は現状の残高を維持していく見込みである。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1,326,251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千円となった。前年度決算剰余金のうち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千円を積み立てたほか、令和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千円を積み立てたものの、取り崩し額が増加（前年度比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847,319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千円増）したことにより、前年度比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255,317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経済事情の変動への対応、緊急を要する土木その他建設事業、災害対策、長期的な財源確保のための財産取得等、総合的な行財政運営に資する財源として活用するものである。このため、本村においては、事業内容の精査等による行政コストの縮減を徹底し、基金への積立を継続してきた。</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近年、本村の予算規模は主に普通建設事業費の増加により拡大しているほか、賃金水準の上昇や物価高騰の影響により、人件費をはじめとする経常経費も増加傾向にある。こうした財政需要の増大に対応す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年度以来となる取り崩しを行ったところであり、今後においても一定期間は取り崩しが継続する可能性が高い状況にある。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のため、今後の財政運営においては、歳入確保及び歳出精査をこれまで以上に徹底し、財政調整基金の取り崩しを必要最小限にとどめるよう努めるものとする。また、財政調整基金は将来の財政需要に備える重要な財源であることから、一定の残高を確保しつつ計画的な運用を図るものとす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減債基金残高については、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140,029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千円（前年度比で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千円の減）となった。うち、前年度決算剰余金から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千円積み立てている。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債費比率は増加傾向にあるものの、類似団体平均を下回る水準で推移しており、財政状況は概ね健全な状態にある。今後も、高利率の地方債の繰上償還や元利償還金の返済に充てることを目的として、毎年度の決算剰余金のう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千円を積み立てていく方針である。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2,434
2,430
80.84
4,774,525
4,719,061
53,234
1,713,136
2,812,886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財政力指数は、類似団体平均を</a:t>
          </a:r>
          <a:r>
            <a:rPr kumimoji="1" lang="en-US" altLang="ja-JP" sz="1150">
              <a:latin typeface="ＭＳ Ｐゴシック" panose="020B0600070205080204" pitchFamily="50" charset="-128"/>
              <a:ea typeface="ＭＳ Ｐゴシック" panose="020B0600070205080204" pitchFamily="50" charset="-128"/>
            </a:rPr>
            <a:t>0.01</a:t>
          </a:r>
          <a:r>
            <a:rPr kumimoji="1" lang="ja-JP" altLang="en-US" sz="1150">
              <a:latin typeface="ＭＳ Ｐゴシック" panose="020B0600070205080204" pitchFamily="50" charset="-128"/>
              <a:ea typeface="ＭＳ Ｐゴシック" panose="020B0600070205080204" pitchFamily="50" charset="-128"/>
            </a:rPr>
            <a:t>ポイント上回る</a:t>
          </a:r>
          <a:r>
            <a:rPr kumimoji="1" lang="en-US" altLang="ja-JP" sz="1150">
              <a:latin typeface="ＭＳ Ｐゴシック" panose="020B0600070205080204" pitchFamily="50" charset="-128"/>
              <a:ea typeface="ＭＳ Ｐゴシック" panose="020B0600070205080204" pitchFamily="50" charset="-128"/>
            </a:rPr>
            <a:t>0.19</a:t>
          </a:r>
          <a:r>
            <a:rPr kumimoji="1" lang="ja-JP" altLang="en-US" sz="1150">
              <a:latin typeface="ＭＳ Ｐゴシック" panose="020B0600070205080204" pitchFamily="50" charset="-128"/>
              <a:ea typeface="ＭＳ Ｐゴシック" panose="020B0600070205080204" pitchFamily="50" charset="-128"/>
            </a:rPr>
            <a:t>で、前年度と同水準を維持している。</a:t>
          </a:r>
        </a:p>
        <a:p>
          <a:r>
            <a:rPr kumimoji="1" lang="ja-JP" altLang="en-US" sz="1150">
              <a:latin typeface="ＭＳ Ｐゴシック" panose="020B0600070205080204" pitchFamily="50" charset="-128"/>
              <a:ea typeface="ＭＳ Ｐゴシック" panose="020B0600070205080204" pitchFamily="50" charset="-128"/>
            </a:rPr>
            <a:t>　しかし、人口減少と高齢化の進行により労働力人口が減少し、村の基幹産業である農漁業者の高齢化や後継者不足が生じていることから、財政基盤は依然として厳しい状況にある。</a:t>
          </a:r>
        </a:p>
        <a:p>
          <a:r>
            <a:rPr kumimoji="1" lang="ja-JP" altLang="en-US" sz="1150">
              <a:latin typeface="ＭＳ Ｐゴシック" panose="020B0600070205080204" pitchFamily="50" charset="-128"/>
              <a:ea typeface="ＭＳ Ｐゴシック" panose="020B0600070205080204" pitchFamily="50" charset="-128"/>
            </a:rPr>
            <a:t>　また、新庁舎建設事業や旧ライスセンター更新事業の開始に伴い、今後は投資的経費の増加が見込まれる。これに対しては、交付税措置率の高い地方債の活用や税収確保のための徴収強化等の取り組みを通じて歳入を確保し、財政基盤の強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経常収支比率は、類似団体平均を</a:t>
          </a:r>
          <a:r>
            <a:rPr kumimoji="1" lang="en-US" altLang="ja-JP" sz="1150">
              <a:latin typeface="ＭＳ Ｐゴシック" panose="020B0600070205080204" pitchFamily="50" charset="-128"/>
              <a:ea typeface="ＭＳ Ｐゴシック" panose="020B0600070205080204" pitchFamily="50" charset="-128"/>
            </a:rPr>
            <a:t>1.1</a:t>
          </a:r>
          <a:r>
            <a:rPr kumimoji="1" lang="ja-JP" altLang="en-US" sz="1150">
              <a:latin typeface="ＭＳ Ｐゴシック" panose="020B0600070205080204" pitchFamily="50" charset="-128"/>
              <a:ea typeface="ＭＳ Ｐゴシック" panose="020B0600070205080204" pitchFamily="50" charset="-128"/>
            </a:rPr>
            <a:t>ポイント上回る</a:t>
          </a:r>
          <a:r>
            <a:rPr kumimoji="1" lang="en-US" altLang="ja-JP" sz="1150">
              <a:latin typeface="ＭＳ Ｐゴシック" panose="020B0600070205080204" pitchFamily="50" charset="-128"/>
              <a:ea typeface="ＭＳ Ｐゴシック" panose="020B0600070205080204" pitchFamily="50" charset="-128"/>
            </a:rPr>
            <a:t>86.4</a:t>
          </a:r>
          <a:r>
            <a:rPr kumimoji="1" lang="ja-JP" altLang="en-US" sz="1150">
              <a:latin typeface="ＭＳ Ｐゴシック" panose="020B0600070205080204" pitchFamily="50" charset="-128"/>
              <a:ea typeface="ＭＳ Ｐゴシック" panose="020B0600070205080204" pitchFamily="50" charset="-128"/>
            </a:rPr>
            <a:t>％となっており、前年度から</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ポイント上昇した。</a:t>
          </a:r>
        </a:p>
        <a:p>
          <a:r>
            <a:rPr kumimoji="1" lang="ja-JP" altLang="en-US" sz="1150">
              <a:latin typeface="ＭＳ Ｐゴシック" panose="020B0600070205080204" pitchFamily="50" charset="-128"/>
              <a:ea typeface="ＭＳ Ｐゴシック" panose="020B0600070205080204" pitchFamily="50" charset="-128"/>
            </a:rPr>
            <a:t>　前年度と比較すると、経常経費充当一般財源等は</a:t>
          </a:r>
          <a:r>
            <a:rPr kumimoji="1" lang="en-US" altLang="ja-JP" sz="1150">
              <a:latin typeface="ＭＳ Ｐゴシック" panose="020B0600070205080204" pitchFamily="50" charset="-128"/>
              <a:ea typeface="ＭＳ Ｐゴシック" panose="020B0600070205080204" pitchFamily="50" charset="-128"/>
            </a:rPr>
            <a:t>42,255</a:t>
          </a:r>
          <a:r>
            <a:rPr kumimoji="1" lang="ja-JP" altLang="en-US" sz="1150">
              <a:latin typeface="ＭＳ Ｐゴシック" panose="020B0600070205080204" pitchFamily="50" charset="-128"/>
              <a:ea typeface="ＭＳ Ｐゴシック" panose="020B0600070205080204" pitchFamily="50" charset="-128"/>
            </a:rPr>
            <a:t>千円増加した一方で、計上一般財源等は普通交付税の増（</a:t>
          </a:r>
          <a:r>
            <a:rPr kumimoji="1" lang="en-US" altLang="ja-JP" sz="1150">
              <a:latin typeface="ＭＳ Ｐゴシック" panose="020B0600070205080204" pitchFamily="50" charset="-128"/>
              <a:ea typeface="ＭＳ Ｐゴシック" panose="020B0600070205080204" pitchFamily="50" charset="-128"/>
            </a:rPr>
            <a:t>28,783</a:t>
          </a:r>
          <a:r>
            <a:rPr kumimoji="1" lang="ja-JP" altLang="en-US" sz="1150">
              <a:latin typeface="ＭＳ Ｐゴシック" panose="020B0600070205080204" pitchFamily="50" charset="-128"/>
              <a:ea typeface="ＭＳ Ｐゴシック" panose="020B0600070205080204" pitchFamily="50" charset="-128"/>
            </a:rPr>
            <a:t>千円）により</a:t>
          </a:r>
          <a:r>
            <a:rPr kumimoji="1" lang="en-US" altLang="ja-JP" sz="1150">
              <a:latin typeface="ＭＳ Ｐゴシック" panose="020B0600070205080204" pitchFamily="50" charset="-128"/>
              <a:ea typeface="ＭＳ Ｐゴシック" panose="020B0600070205080204" pitchFamily="50" charset="-128"/>
            </a:rPr>
            <a:t>32,685</a:t>
          </a:r>
          <a:r>
            <a:rPr kumimoji="1" lang="ja-JP" altLang="en-US" sz="1150">
              <a:latin typeface="ＭＳ Ｐゴシック" panose="020B0600070205080204" pitchFamily="50" charset="-128"/>
              <a:ea typeface="ＭＳ Ｐゴシック" panose="020B0600070205080204" pitchFamily="50" charset="-128"/>
            </a:rPr>
            <a:t>千円増加したが、臨時財政対策債は</a:t>
          </a:r>
          <a:r>
            <a:rPr kumimoji="1" lang="en-US" altLang="ja-JP" sz="1150">
              <a:latin typeface="ＭＳ Ｐゴシック" panose="020B0600070205080204" pitchFamily="50" charset="-128"/>
              <a:ea typeface="ＭＳ Ｐゴシック" panose="020B0600070205080204" pitchFamily="50" charset="-128"/>
            </a:rPr>
            <a:t>3,484</a:t>
          </a:r>
          <a:r>
            <a:rPr kumimoji="1" lang="ja-JP" altLang="en-US" sz="1150">
              <a:latin typeface="ＭＳ Ｐゴシック" panose="020B0600070205080204" pitchFamily="50" charset="-128"/>
              <a:ea typeface="ＭＳ Ｐゴシック" panose="020B0600070205080204" pitchFamily="50" charset="-128"/>
            </a:rPr>
            <a:t>千円減少しており、相対的に比率が上昇している。</a:t>
          </a:r>
        </a:p>
        <a:p>
          <a:r>
            <a:rPr kumimoji="1" lang="ja-JP" altLang="en-US" sz="1150">
              <a:latin typeface="ＭＳ Ｐゴシック" panose="020B0600070205080204" pitchFamily="50" charset="-128"/>
              <a:ea typeface="ＭＳ Ｐゴシック" panose="020B0600070205080204" pitchFamily="50" charset="-128"/>
            </a:rPr>
            <a:t>　経常経費充当一般財源における普通交付税の占める割合は依然として高く、また新庁舎建設事業費等の財源として地方債を借入れることに伴う公債費の増加が見込まれることから、事務事業の定期的な見直しを行い、経常経費の削減に努める。</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79587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121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5184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138430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478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[409,879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人口一人当たり人件費・物件費等の決算額は</a:t>
          </a:r>
          <a:r>
            <a:rPr kumimoji="1" lang="en-US" altLang="ja-JP" sz="1150">
              <a:latin typeface="ＭＳ Ｐゴシック" panose="020B0600070205080204" pitchFamily="50" charset="-128"/>
              <a:ea typeface="ＭＳ Ｐゴシック" panose="020B0600070205080204" pitchFamily="50" charset="-128"/>
            </a:rPr>
            <a:t>409,879</a:t>
          </a:r>
          <a:r>
            <a:rPr kumimoji="1" lang="ja-JP" altLang="en-US" sz="1150">
              <a:latin typeface="ＭＳ Ｐゴシック" panose="020B0600070205080204" pitchFamily="50" charset="-128"/>
              <a:ea typeface="ＭＳ Ｐゴシック" panose="020B0600070205080204" pitchFamily="50" charset="-128"/>
            </a:rPr>
            <a:t>円である。人件費は</a:t>
          </a:r>
          <a:r>
            <a:rPr kumimoji="1" lang="en-US" altLang="ja-JP" sz="1150">
              <a:latin typeface="ＭＳ Ｐゴシック" panose="020B0600070205080204" pitchFamily="50" charset="-128"/>
              <a:ea typeface="ＭＳ Ｐゴシック" panose="020B0600070205080204" pitchFamily="50" charset="-128"/>
            </a:rPr>
            <a:t>32,539</a:t>
          </a:r>
          <a:r>
            <a:rPr kumimoji="1" lang="ja-JP" altLang="en-US" sz="1150">
              <a:latin typeface="ＭＳ Ｐゴシック" panose="020B0600070205080204" pitchFamily="50" charset="-128"/>
              <a:ea typeface="ＭＳ Ｐゴシック" panose="020B0600070205080204" pitchFamily="50" charset="-128"/>
            </a:rPr>
            <a:t>千円減少したものの、新庁舎建設に伴うシステム関連経費の追加（</a:t>
          </a:r>
          <a:r>
            <a:rPr kumimoji="1" lang="en-US" altLang="ja-JP" sz="1150">
              <a:latin typeface="ＭＳ Ｐゴシック" panose="020B0600070205080204" pitchFamily="50" charset="-128"/>
              <a:ea typeface="ＭＳ Ｐゴシック" panose="020B0600070205080204" pitchFamily="50" charset="-128"/>
            </a:rPr>
            <a:t>50,271</a:t>
          </a:r>
          <a:r>
            <a:rPr kumimoji="1" lang="ja-JP" altLang="en-US" sz="1150">
              <a:latin typeface="ＭＳ Ｐゴシック" panose="020B0600070205080204" pitchFamily="50" charset="-128"/>
              <a:ea typeface="ＭＳ Ｐゴシック" panose="020B0600070205080204" pitchFamily="50" charset="-128"/>
            </a:rPr>
            <a:t>千円）等による物件費の増加により、前年度比</a:t>
          </a:r>
          <a:r>
            <a:rPr kumimoji="1" lang="en-US" altLang="ja-JP" sz="1150">
              <a:latin typeface="ＭＳ Ｐゴシック" panose="020B0600070205080204" pitchFamily="50" charset="-128"/>
              <a:ea typeface="ＭＳ Ｐゴシック" panose="020B0600070205080204" pitchFamily="50" charset="-128"/>
            </a:rPr>
            <a:t>53,927</a:t>
          </a:r>
          <a:r>
            <a:rPr kumimoji="1" lang="ja-JP" altLang="en-US" sz="1150">
              <a:latin typeface="ＭＳ Ｐゴシック" panose="020B0600070205080204" pitchFamily="50" charset="-128"/>
              <a:ea typeface="ＭＳ Ｐゴシック" panose="020B0600070205080204" pitchFamily="50" charset="-128"/>
            </a:rPr>
            <a:t>千円増となった。</a:t>
          </a:r>
        </a:p>
        <a:p>
          <a:r>
            <a:rPr kumimoji="1" lang="ja-JP" altLang="en-US" sz="1150">
              <a:latin typeface="ＭＳ Ｐゴシック" panose="020B0600070205080204" pitchFamily="50" charset="-128"/>
              <a:ea typeface="ＭＳ Ｐゴシック" panose="020B0600070205080204" pitchFamily="50" charset="-128"/>
            </a:rPr>
            <a:t>　それでも、類似団体平均と比較すると</a:t>
          </a:r>
          <a:r>
            <a:rPr kumimoji="1" lang="en-US" altLang="ja-JP" sz="1150">
              <a:latin typeface="ＭＳ Ｐゴシック" panose="020B0600070205080204" pitchFamily="50" charset="-128"/>
              <a:ea typeface="ＭＳ Ｐゴシック" panose="020B0600070205080204" pitchFamily="50" charset="-128"/>
            </a:rPr>
            <a:t>171,933</a:t>
          </a:r>
          <a:r>
            <a:rPr kumimoji="1" lang="ja-JP" altLang="en-US" sz="1150">
              <a:latin typeface="ＭＳ Ｐゴシック" panose="020B0600070205080204" pitchFamily="50" charset="-128"/>
              <a:ea typeface="ＭＳ Ｐゴシック" panose="020B0600070205080204" pitchFamily="50" charset="-128"/>
            </a:rPr>
            <a:t>円下回っている。</a:t>
          </a:r>
        </a:p>
        <a:p>
          <a:r>
            <a:rPr kumimoji="1" lang="ja-JP" altLang="en-US" sz="1150">
              <a:latin typeface="ＭＳ Ｐゴシック" panose="020B0600070205080204" pitchFamily="50" charset="-128"/>
              <a:ea typeface="ＭＳ Ｐゴシック" panose="020B0600070205080204" pitchFamily="50" charset="-128"/>
            </a:rPr>
            <a:t>　今後も事務事業の整理・合理化を図り、類似団体より低いコストを維持しつつ、住民の満足度を意識した行政サービスの充実に努める。</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101167</xdr:rowOff>
    </xdr:from>
    <xdr:to>
      <xdr:col>23</xdr:col>
      <xdr:colOff>133350</xdr:colOff>
      <xdr:row>81</xdr:row>
      <xdr:rowOff>138347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8617"/>
          <a:ext cx="838200" cy="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79973</xdr:rowOff>
    </xdr:from>
    <xdr:to>
      <xdr:col>19</xdr:col>
      <xdr:colOff>133350</xdr:colOff>
      <xdr:row>81</xdr:row>
      <xdr:rowOff>101167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7423"/>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68858</xdr:rowOff>
    </xdr:from>
    <xdr:to>
      <xdr:col>15</xdr:col>
      <xdr:colOff>82550</xdr:colOff>
      <xdr:row>81</xdr:row>
      <xdr:rowOff>79973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6308"/>
          <a:ext cx="889000" cy="1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68858</xdr:rowOff>
    </xdr:from>
    <xdr:to>
      <xdr:col>11</xdr:col>
      <xdr:colOff>31750</xdr:colOff>
      <xdr:row>81</xdr:row>
      <xdr:rowOff>90353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56308"/>
          <a:ext cx="889000" cy="2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87547</xdr:rowOff>
    </xdr:from>
    <xdr:to>
      <xdr:col>23</xdr:col>
      <xdr:colOff>184150</xdr:colOff>
      <xdr:row>82</xdr:row>
      <xdr:rowOff>17697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8824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50367</xdr:rowOff>
    </xdr:from>
    <xdr:to>
      <xdr:col>19</xdr:col>
      <xdr:colOff>184150</xdr:colOff>
      <xdr:row>81</xdr:row>
      <xdr:rowOff>151967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162144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6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29173</xdr:rowOff>
    </xdr:from>
    <xdr:to>
      <xdr:col>15</xdr:col>
      <xdr:colOff>133350</xdr:colOff>
      <xdr:row>81</xdr:row>
      <xdr:rowOff>130773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140950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18058</xdr:rowOff>
    </xdr:from>
    <xdr:to>
      <xdr:col>11</xdr:col>
      <xdr:colOff>82550</xdr:colOff>
      <xdr:row>81</xdr:row>
      <xdr:rowOff>119658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129835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39553</xdr:rowOff>
    </xdr:from>
    <xdr:to>
      <xdr:col>7</xdr:col>
      <xdr:colOff>31750</xdr:colOff>
      <xdr:row>81</xdr:row>
      <xdr:rowOff>141153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151330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ラスパイレス指数は、前年度から</a:t>
          </a:r>
          <a:r>
            <a:rPr kumimoji="1" lang="en-US" altLang="ja-JP" sz="1150">
              <a:latin typeface="ＭＳ Ｐゴシック" panose="020B0600070205080204" pitchFamily="50" charset="-128"/>
              <a:ea typeface="ＭＳ Ｐゴシック" panose="020B0600070205080204" pitchFamily="50" charset="-128"/>
            </a:rPr>
            <a:t>0.7</a:t>
          </a:r>
          <a:r>
            <a:rPr kumimoji="1" lang="ja-JP" altLang="en-US" sz="1150">
              <a:latin typeface="ＭＳ Ｐゴシック" panose="020B0600070205080204" pitchFamily="50" charset="-128"/>
              <a:ea typeface="ＭＳ Ｐゴシック" panose="020B0600070205080204" pitchFamily="50" charset="-128"/>
            </a:rPr>
            <a:t>ポイント増の</a:t>
          </a:r>
          <a:r>
            <a:rPr kumimoji="1" lang="en-US" altLang="ja-JP" sz="1150">
              <a:latin typeface="ＭＳ Ｐゴシック" panose="020B0600070205080204" pitchFamily="50" charset="-128"/>
              <a:ea typeface="ＭＳ Ｐゴシック" panose="020B0600070205080204" pitchFamily="50" charset="-128"/>
            </a:rPr>
            <a:t>98.1</a:t>
          </a:r>
          <a:r>
            <a:rPr kumimoji="1" lang="ja-JP" altLang="en-US" sz="1150">
              <a:latin typeface="ＭＳ Ｐゴシック" panose="020B0600070205080204" pitchFamily="50" charset="-128"/>
              <a:ea typeface="ＭＳ Ｐゴシック" panose="020B0600070205080204" pitchFamily="50" charset="-128"/>
            </a:rPr>
            <a:t>となり、類似団体平均を</a:t>
          </a:r>
          <a:r>
            <a:rPr kumimoji="1" lang="en-US" altLang="ja-JP" sz="1150">
              <a:latin typeface="ＭＳ Ｐゴシック" panose="020B0600070205080204" pitchFamily="50" charset="-128"/>
              <a:ea typeface="ＭＳ Ｐゴシック" panose="020B0600070205080204" pitchFamily="50" charset="-128"/>
            </a:rPr>
            <a:t>2.5</a:t>
          </a:r>
          <a:r>
            <a:rPr kumimoji="1" lang="ja-JP" altLang="en-US" sz="1150">
              <a:latin typeface="ＭＳ Ｐゴシック" panose="020B0600070205080204" pitchFamily="50" charset="-128"/>
              <a:ea typeface="ＭＳ Ｐゴシック" panose="020B0600070205080204" pitchFamily="50" charset="-128"/>
            </a:rPr>
            <a:t>ポイント上回っている。</a:t>
          </a:r>
        </a:p>
        <a:p>
          <a:r>
            <a:rPr kumimoji="1" lang="ja-JP" altLang="en-US" sz="1150">
              <a:latin typeface="ＭＳ Ｐゴシック" panose="020B0600070205080204" pitchFamily="50" charset="-128"/>
              <a:ea typeface="ＭＳ Ｐゴシック" panose="020B0600070205080204" pitchFamily="50" charset="-128"/>
            </a:rPr>
            <a:t>　依然として高めの水準ではあるが、平成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年度からは</a:t>
          </a:r>
          <a:r>
            <a:rPr kumimoji="1" lang="en-US" altLang="ja-JP" sz="1150">
              <a:latin typeface="ＭＳ Ｐゴシック" panose="020B0600070205080204" pitchFamily="50" charset="-128"/>
              <a:ea typeface="ＭＳ Ｐゴシック" panose="020B0600070205080204" pitchFamily="50" charset="-128"/>
            </a:rPr>
            <a:t>55</a:t>
          </a:r>
          <a:r>
            <a:rPr kumimoji="1" lang="ja-JP" altLang="en-US" sz="1150">
              <a:latin typeface="ＭＳ Ｐゴシック" panose="020B0600070205080204" pitchFamily="50" charset="-128"/>
              <a:ea typeface="ＭＳ Ｐゴシック" panose="020B0600070205080204" pitchFamily="50" charset="-128"/>
            </a:rPr>
            <a:t>歳超の職員の昇給停止が実施され、また平成</a:t>
          </a:r>
          <a:r>
            <a:rPr kumimoji="1" lang="en-US" altLang="ja-JP" sz="1150">
              <a:latin typeface="ＭＳ Ｐゴシック" panose="020B0600070205080204" pitchFamily="50" charset="-128"/>
              <a:ea typeface="ＭＳ Ｐゴシック" panose="020B0600070205080204" pitchFamily="50" charset="-128"/>
            </a:rPr>
            <a:t>22</a:t>
          </a:r>
          <a:r>
            <a:rPr kumimoji="1" lang="ja-JP" altLang="en-US" sz="1150">
              <a:latin typeface="ＭＳ Ｐゴシック" panose="020B0600070205080204" pitchFamily="50" charset="-128"/>
              <a:ea typeface="ＭＳ Ｐゴシック" panose="020B0600070205080204" pitchFamily="50" charset="-128"/>
            </a:rPr>
            <a:t>年度からは退職者数に見合った新規採用が行われていることから、今後は現在の水準以下で推移するものと予測される。</a:t>
          </a:r>
        </a:p>
        <a:p>
          <a:r>
            <a:rPr kumimoji="1" lang="ja-JP" altLang="en-US" sz="1150">
              <a:latin typeface="ＭＳ Ｐゴシック" panose="020B0600070205080204" pitchFamily="50" charset="-128"/>
              <a:ea typeface="ＭＳ Ｐゴシック" panose="020B0600070205080204" pitchFamily="50" charset="-128"/>
            </a:rPr>
            <a:t>　第</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次行政改革大綱実施計画に基づき、国や県の勧告を尊重しつつ、人件費の抑制を図り、村民の理解を得られる給与制度の維持に努める。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115824</xdr:rowOff>
    </xdr:from>
    <xdr:to>
      <xdr:col>81</xdr:col>
      <xdr:colOff>44450</xdr:colOff>
      <xdr:row>88</xdr:row>
      <xdr:rowOff>149606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0342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115824</xdr:rowOff>
    </xdr:from>
    <xdr:to>
      <xdr:col>77</xdr:col>
      <xdr:colOff>44450</xdr:colOff>
      <xdr:row>88</xdr:row>
      <xdr:rowOff>130302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034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130302</xdr:rowOff>
    </xdr:from>
    <xdr:to>
      <xdr:col>72</xdr:col>
      <xdr:colOff>203200</xdr:colOff>
      <xdr:row>89</xdr:row>
      <xdr:rowOff>26415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17902"/>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26415</xdr:rowOff>
    </xdr:from>
    <xdr:to>
      <xdr:col>68</xdr:col>
      <xdr:colOff>152400</xdr:colOff>
      <xdr:row>89</xdr:row>
      <xdr:rowOff>45720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85465"/>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98806</xdr:rowOff>
    </xdr:from>
    <xdr:to>
      <xdr:col>81</xdr:col>
      <xdr:colOff>95250</xdr:colOff>
      <xdr:row>89</xdr:row>
      <xdr:rowOff>28956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166133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65024</xdr:rowOff>
    </xdr:from>
    <xdr:to>
      <xdr:col>77</xdr:col>
      <xdr:colOff>95250</xdr:colOff>
      <xdr:row>88</xdr:row>
      <xdr:rowOff>166624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151401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79502</xdr:rowOff>
    </xdr:from>
    <xdr:to>
      <xdr:col>73</xdr:col>
      <xdr:colOff>44450</xdr:colOff>
      <xdr:row>89</xdr:row>
      <xdr:rowOff>9652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165879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147065</xdr:rowOff>
    </xdr:from>
    <xdr:to>
      <xdr:col>68</xdr:col>
      <xdr:colOff>203200</xdr:colOff>
      <xdr:row>89</xdr:row>
      <xdr:rowOff>77215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61992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166370</xdr:rowOff>
    </xdr:from>
    <xdr:to>
      <xdr:col>64</xdr:col>
      <xdr:colOff>152400</xdr:colOff>
      <xdr:row>89</xdr:row>
      <xdr:rowOff>96520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81297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年度まで実施した退職者不補充等により積極的に職員数の抑制を図った結果、類似団体平均を</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人下回っている。</a:t>
          </a:r>
        </a:p>
        <a:p>
          <a:r>
            <a:rPr kumimoji="1" lang="ja-JP" altLang="en-US" sz="1100">
              <a:latin typeface="ＭＳ Ｐゴシック" panose="020B0600070205080204" pitchFamily="50" charset="-128"/>
              <a:ea typeface="ＭＳ Ｐゴシック" panose="020B0600070205080204" pitchFamily="50" charset="-128"/>
            </a:rPr>
            <a:t>　そのため、現職員数で既に定員管理の適正化は十分に進んでおり、少子高齢化や人口減少、地方分権の進展、住民ニーズへの対応等、行政需要の増大に伴い、平成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年度からは退職者数に見合った職員の採用を行っている。</a:t>
          </a:r>
        </a:p>
        <a:p>
          <a:r>
            <a:rPr kumimoji="1" lang="ja-JP" altLang="en-US" sz="1100">
              <a:latin typeface="ＭＳ Ｐゴシック" panose="020B0600070205080204" pitchFamily="50" charset="-128"/>
              <a:ea typeface="ＭＳ Ｐゴシック" panose="020B0600070205080204" pitchFamily="50" charset="-128"/>
            </a:rPr>
            <a:t>　今後は、第</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次定員適正化計画（令和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年度）に基づき、業務量に見合った人員配置を基本とし、業務の縮小が見込まれる部門から行政需要の高い部門への配置換え等を通じて、必要最小限の人員による効率的でコンパクトな行政組織の形成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149871</xdr:rowOff>
    </xdr:from>
    <xdr:to>
      <xdr:col>81</xdr:col>
      <xdr:colOff>44450</xdr:colOff>
      <xdr:row>60</xdr:row>
      <xdr:rowOff>154898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36871"/>
          <a:ext cx="8382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60</xdr:row>
      <xdr:rowOff>154898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27018"/>
          <a:ext cx="8890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121317</xdr:rowOff>
    </xdr:from>
    <xdr:to>
      <xdr:col>72</xdr:col>
      <xdr:colOff>203200</xdr:colOff>
      <xdr:row>60</xdr:row>
      <xdr:rowOff>140018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08317"/>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115284</xdr:rowOff>
    </xdr:from>
    <xdr:to>
      <xdr:col>68</xdr:col>
      <xdr:colOff>152400</xdr:colOff>
      <xdr:row>60</xdr:row>
      <xdr:rowOff>121317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0228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99071</xdr:rowOff>
    </xdr:from>
    <xdr:to>
      <xdr:col>81</xdr:col>
      <xdr:colOff>95250</xdr:colOff>
      <xdr:row>61</xdr:row>
      <xdr:rowOff>29221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8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115598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3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104098</xdr:rowOff>
    </xdr:from>
    <xdr:to>
      <xdr:col>77</xdr:col>
      <xdr:colOff>95250</xdr:colOff>
      <xdr:row>61</xdr:row>
      <xdr:rowOff>34248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44425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5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70517</xdr:rowOff>
    </xdr:from>
    <xdr:to>
      <xdr:col>68</xdr:col>
      <xdr:colOff>203200</xdr:colOff>
      <xdr:row>61</xdr:row>
      <xdr:rowOff>667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5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10844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2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64484</xdr:rowOff>
    </xdr:from>
    <xdr:to>
      <xdr:col>64</xdr:col>
      <xdr:colOff>152400</xdr:colOff>
      <xdr:row>60</xdr:row>
      <xdr:rowOff>166084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4811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2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実質公債費比率は</a:t>
          </a:r>
          <a:r>
            <a:rPr kumimoji="1" lang="en-US" altLang="ja-JP" sz="1150">
              <a:latin typeface="ＭＳ Ｐゴシック" panose="020B0600070205080204" pitchFamily="50" charset="-128"/>
              <a:ea typeface="ＭＳ Ｐゴシック" panose="020B0600070205080204" pitchFamily="50" charset="-128"/>
            </a:rPr>
            <a:t>6.6</a:t>
          </a:r>
          <a:r>
            <a:rPr kumimoji="1" lang="ja-JP" altLang="en-US" sz="1150">
              <a:latin typeface="ＭＳ Ｐゴシック" panose="020B0600070205080204" pitchFamily="50" charset="-128"/>
              <a:ea typeface="ＭＳ Ｐゴシック" panose="020B0600070205080204" pitchFamily="50" charset="-128"/>
            </a:rPr>
            <a:t>％となり、前年度から</a:t>
          </a:r>
          <a:r>
            <a:rPr kumimoji="1" lang="en-US" altLang="ja-JP" sz="1150">
              <a:latin typeface="ＭＳ Ｐゴシック" panose="020B0600070205080204" pitchFamily="50" charset="-128"/>
              <a:ea typeface="ＭＳ Ｐゴシック" panose="020B0600070205080204" pitchFamily="50" charset="-128"/>
            </a:rPr>
            <a:t>0.8</a:t>
          </a:r>
          <a:r>
            <a:rPr kumimoji="1" lang="ja-JP" altLang="en-US" sz="1150">
              <a:latin typeface="ＭＳ Ｐゴシック" panose="020B0600070205080204" pitchFamily="50" charset="-128"/>
              <a:ea typeface="ＭＳ Ｐゴシック" panose="020B0600070205080204" pitchFamily="50" charset="-128"/>
            </a:rPr>
            <a:t>ポイント増加した。</a:t>
          </a:r>
        </a:p>
        <a:p>
          <a:r>
            <a:rPr kumimoji="1" lang="ja-JP" altLang="en-US" sz="1150">
              <a:latin typeface="ＭＳ Ｐゴシック" panose="020B0600070205080204" pitchFamily="50" charset="-128"/>
              <a:ea typeface="ＭＳ Ｐゴシック" panose="020B0600070205080204" pitchFamily="50" charset="-128"/>
            </a:rPr>
            <a:t>　依然として類似団体平均を下回っているものの、新庁舎建設工事や旧ライスセンター更新事業への高額な借入れにより、比率は悪化傾向にある。</a:t>
          </a:r>
        </a:p>
        <a:p>
          <a:r>
            <a:rPr kumimoji="1" lang="ja-JP" altLang="en-US" sz="1150">
              <a:latin typeface="ＭＳ Ｐゴシック" panose="020B0600070205080204" pitchFamily="50" charset="-128"/>
              <a:ea typeface="ＭＳ Ｐゴシック" panose="020B0600070205080204" pitchFamily="50" charset="-128"/>
            </a:rPr>
            <a:t>　今後も、公債費抑制のため、事業の必要性を厳選・精査するとともに、交付税算入率の高い地方債に絞った借入を行うなど、新規起債の抑制に努める。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32766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2360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112522</xdr:rowOff>
    </xdr:from>
    <xdr:to>
      <xdr:col>77</xdr:col>
      <xdr:colOff>44450</xdr:colOff>
      <xdr:row>40</xdr:row>
      <xdr:rowOff>165608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705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112522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1261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16002</xdr:rowOff>
    </xdr:from>
    <xdr:to>
      <xdr:col>68</xdr:col>
      <xdr:colOff>152400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740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169943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61722</xdr:rowOff>
    </xdr:from>
    <xdr:to>
      <xdr:col>73</xdr:col>
      <xdr:colOff>44450</xdr:colOff>
      <xdr:row>40</xdr:row>
      <xdr:rowOff>163322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2049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136652</xdr:rowOff>
    </xdr:from>
    <xdr:to>
      <xdr:col>64</xdr:col>
      <xdr:colOff>152400</xdr:colOff>
      <xdr:row>40</xdr:row>
      <xdr:rowOff>66802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76979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0">
              <a:latin typeface="ＭＳ Ｐゴシック" panose="020B0600070205080204" pitchFamily="50" charset="-128"/>
              <a:ea typeface="ＭＳ Ｐゴシック" panose="020B0600070205080204" pitchFamily="50" charset="-128"/>
            </a:rPr>
            <a:t>　将来負担比率は</a:t>
          </a:r>
          <a:r>
            <a:rPr kumimoji="1" lang="en-US" altLang="ja-JP" sz="1150" b="0">
              <a:latin typeface="ＭＳ Ｐゴシック" panose="020B0600070205080204" pitchFamily="50" charset="-128"/>
              <a:ea typeface="ＭＳ Ｐゴシック" panose="020B0600070205080204" pitchFamily="50" charset="-128"/>
            </a:rPr>
            <a:t>0.0</a:t>
          </a:r>
          <a:r>
            <a:rPr kumimoji="1" lang="ja-JP" altLang="en-US" sz="1150" b="0">
              <a:latin typeface="ＭＳ Ｐゴシック" panose="020B0600070205080204" pitchFamily="50" charset="-128"/>
              <a:ea typeface="ＭＳ Ｐゴシック" panose="020B0600070205080204" pitchFamily="50" charset="-128"/>
            </a:rPr>
            <a:t>％であり、前年度と同様、早期健全化基準の</a:t>
          </a:r>
          <a:r>
            <a:rPr kumimoji="1" lang="en-US" altLang="ja-JP" sz="1150" b="0">
              <a:latin typeface="ＭＳ Ｐゴシック" panose="020B0600070205080204" pitchFamily="50" charset="-128"/>
              <a:ea typeface="ＭＳ Ｐゴシック" panose="020B0600070205080204" pitchFamily="50" charset="-128"/>
            </a:rPr>
            <a:t>350</a:t>
          </a:r>
          <a:r>
            <a:rPr kumimoji="1" lang="ja-JP" altLang="en-US" sz="1150" b="0">
              <a:latin typeface="ＭＳ Ｐゴシック" panose="020B0600070205080204" pitchFamily="50" charset="-128"/>
              <a:ea typeface="ＭＳ Ｐゴシック" panose="020B0600070205080204" pitchFamily="50" charset="-128"/>
            </a:rPr>
            <a:t>％を大きく下回っている。</a:t>
          </a:r>
        </a:p>
        <a:p>
          <a:r>
            <a:rPr kumimoji="1" lang="ja-JP" altLang="en-US" sz="1150" b="0">
              <a:latin typeface="ＭＳ Ｐゴシック" panose="020B0600070205080204" pitchFamily="50" charset="-128"/>
              <a:ea typeface="ＭＳ Ｐゴシック" panose="020B0600070205080204" pitchFamily="50" charset="-128"/>
            </a:rPr>
            <a:t>　前年度と比較すると、地方債残高は</a:t>
          </a:r>
          <a:r>
            <a:rPr kumimoji="1" lang="en-US" altLang="ja-JP" sz="1150" b="0">
              <a:latin typeface="ＭＳ Ｐゴシック" panose="020B0600070205080204" pitchFamily="50" charset="-128"/>
              <a:ea typeface="ＭＳ Ｐゴシック" panose="020B0600070205080204" pitchFamily="50" charset="-128"/>
            </a:rPr>
            <a:t>1,076,272</a:t>
          </a:r>
          <a:r>
            <a:rPr kumimoji="1" lang="ja-JP" altLang="en-US" sz="1150" b="0">
              <a:latin typeface="ＭＳ Ｐゴシック" panose="020B0600070205080204" pitchFamily="50" charset="-128"/>
              <a:ea typeface="ＭＳ Ｐゴシック" panose="020B0600070205080204" pitchFamily="50" charset="-128"/>
            </a:rPr>
            <a:t>千円増加し、将来負担額も</a:t>
          </a:r>
          <a:r>
            <a:rPr kumimoji="1" lang="en-US" altLang="ja-JP" sz="1150" b="0">
              <a:latin typeface="ＭＳ Ｐゴシック" panose="020B0600070205080204" pitchFamily="50" charset="-128"/>
              <a:ea typeface="ＭＳ Ｐゴシック" panose="020B0600070205080204" pitchFamily="50" charset="-128"/>
            </a:rPr>
            <a:t>1,016,360</a:t>
          </a:r>
          <a:r>
            <a:rPr kumimoji="1" lang="ja-JP" altLang="en-US" sz="1150" b="0">
              <a:latin typeface="ＭＳ Ｐゴシック" panose="020B0600070205080204" pitchFamily="50" charset="-128"/>
              <a:ea typeface="ＭＳ Ｐゴシック" panose="020B0600070205080204" pitchFamily="50" charset="-128"/>
            </a:rPr>
            <a:t>千円増加している。一方で、償還金に充当可能な基金高は</a:t>
          </a:r>
          <a:r>
            <a:rPr kumimoji="1" lang="en-US" altLang="ja-JP" sz="1150" b="0">
              <a:latin typeface="ＭＳ Ｐゴシック" panose="020B0600070205080204" pitchFamily="50" charset="-128"/>
              <a:ea typeface="ＭＳ Ｐゴシック" panose="020B0600070205080204" pitchFamily="50" charset="-128"/>
            </a:rPr>
            <a:t>520,493</a:t>
          </a:r>
          <a:r>
            <a:rPr kumimoji="1" lang="ja-JP" altLang="en-US" sz="1150" b="0">
              <a:latin typeface="ＭＳ Ｐゴシック" panose="020B0600070205080204" pitchFamily="50" charset="-128"/>
              <a:ea typeface="ＭＳ Ｐゴシック" panose="020B0600070205080204" pitchFamily="50" charset="-128"/>
            </a:rPr>
            <a:t>千円減少しており、これにより比率は上昇傾向にある。</a:t>
          </a:r>
        </a:p>
        <a:p>
          <a:r>
            <a:rPr kumimoji="1" lang="ja-JP" altLang="en-US" sz="1150" b="0">
              <a:latin typeface="ＭＳ Ｐゴシック" panose="020B0600070205080204" pitchFamily="50" charset="-128"/>
              <a:ea typeface="ＭＳ Ｐゴシック" panose="020B0600070205080204" pitchFamily="50" charset="-128"/>
            </a:rPr>
            <a:t>　新庁舎建設事業に伴う高額な借入や基金の取り崩しが影響し、将来負担比率は今後悪化することが見込まれる。そのため、新規事業の抑制や積極的な基金積立てを行い、比率の上昇を抑制し、財政の健全化に努める。</a:t>
          </a:r>
          <a:endParaRPr kumimoji="1" lang="en-US" altLang="ja-JP" sz="115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2,434
2,430
80.84
4,774,525
4,719,061
53,234
1,713,136
2,812,886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ポイント減少しており、平成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年度まで実施した退職者不補充の影響により年齢層が高く推移していることもあり、類似団体平均を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当村では、第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次行政改革大綱実施計画（令和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年度）に基づき、社会情勢の変化に応じた諸手当の見直しを行うとともに、平成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歳以上の職員の昇給停止を実施するなど、人件費の縮減に努めており、今後も人件費の抑制に努める。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681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2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37</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20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xdr:rowOff>
    </xdr:from>
    <xdr:to>
      <xdr:col>24</xdr:col>
      <xdr:colOff>76200</xdr:colOff>
      <xdr:row>36</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125730</xdr:rowOff>
    </xdr:from>
    <xdr:to>
      <xdr:col>6</xdr:col>
      <xdr:colOff>171450</xdr:colOff>
      <xdr:row>37</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増加の主な要因は、新庁舎建設に伴うシステム関連経費の追加（</a:t>
          </a:r>
          <a:r>
            <a:rPr kumimoji="1" lang="en-US" altLang="ja-JP" sz="1200">
              <a:latin typeface="ＭＳ Ｐゴシック" panose="020B0600070205080204" pitchFamily="50" charset="-128"/>
              <a:ea typeface="ＭＳ Ｐゴシック" panose="020B0600070205080204" pitchFamily="50" charset="-128"/>
            </a:rPr>
            <a:t>50,271</a:t>
          </a:r>
          <a:r>
            <a:rPr kumimoji="1" lang="ja-JP" altLang="en-US" sz="1200">
              <a:latin typeface="ＭＳ Ｐゴシック" panose="020B0600070205080204" pitchFamily="50" charset="-128"/>
              <a:ea typeface="ＭＳ Ｐゴシック" panose="020B0600070205080204" pitchFamily="50" charset="-128"/>
            </a:rPr>
            <a:t>千円）と考えられる。</a:t>
          </a:r>
        </a:p>
        <a:p>
          <a:r>
            <a:rPr kumimoji="1" lang="ja-JP" altLang="en-US" sz="1200">
              <a:latin typeface="ＭＳ Ｐゴシック" panose="020B0600070205080204" pitchFamily="50" charset="-128"/>
              <a:ea typeface="ＭＳ Ｐゴシック" panose="020B0600070205080204" pitchFamily="50" charset="-128"/>
            </a:rPr>
            <a:t>　今後は、これらの経費に加え、物価高騰等に伴う経常的経費の増加が見込まれることから、引き続き数値の悪化を抑えるよう、適切な予算執行に努める。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936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78994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0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5842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83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16</xdr:row>
      <xdr:rowOff>168148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3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139971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1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ポイント増加したものの、ほぼ横ばいで推移しており、類似団体平均を</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類似団体平均を上回っているものの、乳幼児・児童生徒医療費助成事業や障害者自立支援法に基づく自立支援給付事業など、必要な事業は実施しつつ、現在の水準を維持できるよう努める。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20865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92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ポイント減少しているものの、類似団体平均より</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ポイント高い水準となっている。</a:t>
          </a:r>
        </a:p>
        <a:p>
          <a:r>
            <a:rPr kumimoji="1" lang="ja-JP" altLang="en-US" sz="1200">
              <a:latin typeface="ＭＳ Ｐゴシック" panose="020B0600070205080204" pitchFamily="50" charset="-128"/>
              <a:ea typeface="ＭＳ Ｐゴシック" panose="020B0600070205080204" pitchFamily="50" charset="-128"/>
            </a:rPr>
            <a:t>　大部分を占める他会計への操出金のうち、簡易水道事業への操出金（簡易水道事業債元利償還金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年度以降償還総額：</a:t>
          </a:r>
          <a:r>
            <a:rPr kumimoji="1" lang="en-US" altLang="ja-JP" sz="1200">
              <a:latin typeface="ＭＳ Ｐゴシック" panose="020B0600070205080204" pitchFamily="50" charset="-128"/>
              <a:ea typeface="ＭＳ Ｐゴシック" panose="020B0600070205080204" pitchFamily="50" charset="-128"/>
            </a:rPr>
            <a:t>248,395</a:t>
          </a:r>
          <a:r>
            <a:rPr kumimoji="1" lang="ja-JP" altLang="en-US" sz="1200">
              <a:latin typeface="ＭＳ Ｐゴシック" panose="020B0600070205080204" pitchFamily="50" charset="-128"/>
              <a:ea typeface="ＭＳ Ｐゴシック" panose="020B0600070205080204" pitchFamily="50" charset="-128"/>
            </a:rPr>
            <a:t>千円）が大きな負担となっている。</a:t>
          </a:r>
        </a:p>
        <a:p>
          <a:r>
            <a:rPr kumimoji="1" lang="ja-JP" altLang="en-US" sz="1200">
              <a:latin typeface="ＭＳ Ｐゴシック" panose="020B0600070205080204" pitchFamily="50" charset="-128"/>
              <a:ea typeface="ＭＳ Ｐゴシック" panose="020B0600070205080204" pitchFamily="50" charset="-128"/>
            </a:rPr>
            <a:t>　今年度から簡易水道事業は法適用となり、独立採算制が求められることから、積極的な交付金等の活用を促すとともに、基準外の補助金の縮減に努める。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59</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7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60</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2006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153670</xdr:rowOff>
    </xdr:from>
    <xdr:to>
      <xdr:col>73</xdr:col>
      <xdr:colOff>180975</xdr:colOff>
      <xdr:row>60</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6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153670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6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102870</xdr:rowOff>
    </xdr:from>
    <xdr:to>
      <xdr:col>69</xdr:col>
      <xdr:colOff>142875</xdr:colOff>
      <xdr:row>60</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ポイント下回っており、ほぼ横ばいで推移している。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今後も単独補助費等の見直しを行い、補助金交付の適否や補助基準の適切性を精査するとともに、補助費等の縮減に努める。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43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ポイント減少し、類似団体平均と比較しても</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ポイント下回っており、低い水準で推移している。</a:t>
          </a:r>
        </a:p>
        <a:p>
          <a:r>
            <a:rPr kumimoji="1" lang="ja-JP" altLang="en-US" sz="1200">
              <a:latin typeface="ＭＳ Ｐゴシック" panose="020B0600070205080204" pitchFamily="50" charset="-128"/>
              <a:ea typeface="ＭＳ Ｐゴシック" panose="020B0600070205080204" pitchFamily="50" charset="-128"/>
            </a:rPr>
            <a:t>　今年度より新庁舎建設事業等に伴う高額な地方債の借入を行っており、公債費の増加が見込まれることから、将来の財政運営を見据え、事業を厳選するとともに、公債費の適正管理に努める。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130810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78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324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32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今後は、施設の集約化・複合化事業に着手するなど、公共施設等の適正管理に努め、経費の縮減を図る。</a:t>
          </a:r>
        </a:p>
        <a:p>
          <a:r>
            <a:rPr kumimoji="1" lang="ja-JP" altLang="en-US" sz="1200">
              <a:latin typeface="ＭＳ Ｐゴシック" panose="020B0600070205080204" pitchFamily="50" charset="-128"/>
              <a:ea typeface="ＭＳ Ｐゴシック" panose="020B0600070205080204" pitchFamily="50" charset="-128"/>
            </a:rPr>
            <a:t>　また、地方税徴収業務の強化や、交付税措置率の高い地方債に絞った借入などにより歳入面を補強するとともに、優先度の低い事務事業の縮小・廃止による経常経費の削減を図り、財政基盤のさらなる強化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153126</xdr:rowOff>
    </xdr:from>
    <xdr:to>
      <xdr:col>82</xdr:col>
      <xdr:colOff>107950</xdr:colOff>
      <xdr:row>79</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2622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97608</xdr:rowOff>
    </xdr:from>
    <xdr:to>
      <xdr:col>78</xdr:col>
      <xdr:colOff>69850</xdr:colOff>
      <xdr:row>78</xdr:row>
      <xdr:rowOff>153126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7070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164556</xdr:rowOff>
    </xdr:from>
    <xdr:to>
      <xdr:col>73</xdr:col>
      <xdr:colOff>180975</xdr:colOff>
      <xdr:row>78</xdr:row>
      <xdr:rowOff>97608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6620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164556</xdr:rowOff>
    </xdr:from>
    <xdr:to>
      <xdr:col>69</xdr:col>
      <xdr:colOff>92075</xdr:colOff>
      <xdr:row>78</xdr:row>
      <xdr:rowOff>140063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6620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102326</xdr:rowOff>
    </xdr:from>
    <xdr:to>
      <xdr:col>78</xdr:col>
      <xdr:colOff>120650</xdr:colOff>
      <xdr:row>79</xdr:row>
      <xdr:rowOff>32476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46808</xdr:rowOff>
    </xdr:from>
    <xdr:to>
      <xdr:col>74</xdr:col>
      <xdr:colOff>31750</xdr:colOff>
      <xdr:row>78</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133185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113756</xdr:rowOff>
    </xdr:from>
    <xdr:to>
      <xdr:col>69</xdr:col>
      <xdr:colOff>142875</xdr:colOff>
      <xdr:row>78</xdr:row>
      <xdr:rowOff>43906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28683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89263</xdr:rowOff>
    </xdr:from>
    <xdr:to>
      <xdr:col>65</xdr:col>
      <xdr:colOff>53975</xdr:colOff>
      <xdr:row>79</xdr:row>
      <xdr:rowOff>19413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124933</xdr:rowOff>
    </xdr:from>
    <xdr:to>
      <xdr:col>29</xdr:col>
      <xdr:colOff>127000</xdr:colOff>
      <xdr:row>20</xdr:row>
      <xdr:rowOff>5600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0108"/>
          <a:ext cx="647700" cy="52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5600</xdr:rowOff>
    </xdr:from>
    <xdr:to>
      <xdr:col>26</xdr:col>
      <xdr:colOff>50800</xdr:colOff>
      <xdr:row>20</xdr:row>
      <xdr:rowOff>36343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2225"/>
          <a:ext cx="698500" cy="30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36343</xdr:rowOff>
    </xdr:from>
    <xdr:to>
      <xdr:col>22</xdr:col>
      <xdr:colOff>114300</xdr:colOff>
      <xdr:row>20</xdr:row>
      <xdr:rowOff>44329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2968"/>
          <a:ext cx="698500" cy="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44329</xdr:rowOff>
    </xdr:from>
    <xdr:to>
      <xdr:col>18</xdr:col>
      <xdr:colOff>177800</xdr:colOff>
      <xdr:row>20</xdr:row>
      <xdr:rowOff>58250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20954"/>
          <a:ext cx="698500" cy="13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74133</xdr:rowOff>
    </xdr:from>
    <xdr:to>
      <xdr:col>29</xdr:col>
      <xdr:colOff>177800</xdr:colOff>
      <xdr:row>20</xdr:row>
      <xdr:rowOff>4283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9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46210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126250</xdr:rowOff>
    </xdr:from>
    <xdr:to>
      <xdr:col>26</xdr:col>
      <xdr:colOff>101600</xdr:colOff>
      <xdr:row>20</xdr:row>
      <xdr:rowOff>56400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41177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156993</xdr:rowOff>
    </xdr:from>
    <xdr:to>
      <xdr:col>22</xdr:col>
      <xdr:colOff>165100</xdr:colOff>
      <xdr:row>20</xdr:row>
      <xdr:rowOff>87143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71920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164979</xdr:rowOff>
    </xdr:from>
    <xdr:to>
      <xdr:col>19</xdr:col>
      <xdr:colOff>38100</xdr:colOff>
      <xdr:row>20</xdr:row>
      <xdr:rowOff>95129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0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79906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7450</xdr:rowOff>
    </xdr:from>
    <xdr:to>
      <xdr:col>15</xdr:col>
      <xdr:colOff>101600</xdr:colOff>
      <xdr:row>20</xdr:row>
      <xdr:rowOff>109050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93827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218065</xdr:rowOff>
    </xdr:from>
    <xdr:to>
      <xdr:col>29</xdr:col>
      <xdr:colOff>127000</xdr:colOff>
      <xdr:row>35</xdr:row>
      <xdr:rowOff>229472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28415"/>
          <a:ext cx="6477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229472</xdr:rowOff>
    </xdr:from>
    <xdr:to>
      <xdr:col>26</xdr:col>
      <xdr:colOff>50800</xdr:colOff>
      <xdr:row>35</xdr:row>
      <xdr:rowOff>240308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39822"/>
          <a:ext cx="698500" cy="1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240308</xdr:rowOff>
    </xdr:from>
    <xdr:to>
      <xdr:col>22</xdr:col>
      <xdr:colOff>114300</xdr:colOff>
      <xdr:row>35</xdr:row>
      <xdr:rowOff>293604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50658"/>
          <a:ext cx="698500" cy="5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293604</xdr:rowOff>
    </xdr:from>
    <xdr:to>
      <xdr:col>18</xdr:col>
      <xdr:colOff>177800</xdr:colOff>
      <xdr:row>35</xdr:row>
      <xdr:rowOff>333737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03954"/>
          <a:ext cx="698500" cy="40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167265</xdr:rowOff>
    </xdr:from>
    <xdr:to>
      <xdr:col>29</xdr:col>
      <xdr:colOff>177800</xdr:colOff>
      <xdr:row>35</xdr:row>
      <xdr:rowOff>268865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139342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178672</xdr:rowOff>
    </xdr:from>
    <xdr:to>
      <xdr:col>26</xdr:col>
      <xdr:colOff>101600</xdr:colOff>
      <xdr:row>35</xdr:row>
      <xdr:rowOff>280272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89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265049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7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189508</xdr:rowOff>
    </xdr:from>
    <xdr:to>
      <xdr:col>22</xdr:col>
      <xdr:colOff>165100</xdr:colOff>
      <xdr:row>35</xdr:row>
      <xdr:rowOff>291108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9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275885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242804</xdr:rowOff>
    </xdr:from>
    <xdr:to>
      <xdr:col>19</xdr:col>
      <xdr:colOff>38100</xdr:colOff>
      <xdr:row>36</xdr:row>
      <xdr:rowOff>1504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5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329181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3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282937</xdr:rowOff>
    </xdr:from>
    <xdr:to>
      <xdr:col>15</xdr:col>
      <xdr:colOff>101600</xdr:colOff>
      <xdr:row>36</xdr:row>
      <xdr:rowOff>41637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9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26414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2,434
2,430
80.84
4,774,525
4,719,061
53,234
1,713,136
2,812,886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125179</xdr:rowOff>
    </xdr:from>
    <xdr:to>
      <xdr:col>24</xdr:col>
      <xdr:colOff>63500</xdr:colOff>
      <xdr:row>37</xdr:row>
      <xdr:rowOff>139073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468829"/>
          <a:ext cx="8382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125179</xdr:rowOff>
    </xdr:from>
    <xdr:to>
      <xdr:col>19</xdr:col>
      <xdr:colOff>177800</xdr:colOff>
      <xdr:row>37</xdr:row>
      <xdr:rowOff>142680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8829"/>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142680</xdr:rowOff>
    </xdr:from>
    <xdr:to>
      <xdr:col>15</xdr:col>
      <xdr:colOff>50800</xdr:colOff>
      <xdr:row>37</xdr:row>
      <xdr:rowOff>156068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86330"/>
          <a:ext cx="8890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156068</xdr:rowOff>
    </xdr:from>
    <xdr:to>
      <xdr:col>10</xdr:col>
      <xdr:colOff>114300</xdr:colOff>
      <xdr:row>37</xdr:row>
      <xdr:rowOff>158091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9718"/>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88273</xdr:rowOff>
    </xdr:from>
    <xdr:to>
      <xdr:col>24</xdr:col>
      <xdr:colOff>114300</xdr:colOff>
      <xdr:row>38</xdr:row>
      <xdr:rowOff>18423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3200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4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74379</xdr:rowOff>
    </xdr:from>
    <xdr:to>
      <xdr:col>20</xdr:col>
      <xdr:colOff>38100</xdr:colOff>
      <xdr:row>38</xdr:row>
      <xdr:rowOff>4529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167106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91880</xdr:rowOff>
    </xdr:from>
    <xdr:to>
      <xdr:col>15</xdr:col>
      <xdr:colOff>101600</xdr:colOff>
      <xdr:row>38</xdr:row>
      <xdr:rowOff>22030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13157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105268</xdr:rowOff>
    </xdr:from>
    <xdr:to>
      <xdr:col>10</xdr:col>
      <xdr:colOff>165100</xdr:colOff>
      <xdr:row>38</xdr:row>
      <xdr:rowOff>35418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26545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107291</xdr:rowOff>
    </xdr:from>
    <xdr:to>
      <xdr:col>6</xdr:col>
      <xdr:colOff>38100</xdr:colOff>
      <xdr:row>38</xdr:row>
      <xdr:rowOff>37441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28568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148370</xdr:rowOff>
    </xdr:from>
    <xdr:to>
      <xdr:col>24</xdr:col>
      <xdr:colOff>63500</xdr:colOff>
      <xdr:row>58</xdr:row>
      <xdr:rowOff>26753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1020"/>
          <a:ext cx="838200" cy="4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26753</xdr:rowOff>
    </xdr:from>
    <xdr:to>
      <xdr:col>19</xdr:col>
      <xdr:colOff>177800</xdr:colOff>
      <xdr:row>58</xdr:row>
      <xdr:rowOff>47064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70853"/>
          <a:ext cx="889000" cy="2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47064</xdr:rowOff>
    </xdr:from>
    <xdr:to>
      <xdr:col>15</xdr:col>
      <xdr:colOff>50800</xdr:colOff>
      <xdr:row>58</xdr:row>
      <xdr:rowOff>56718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1164"/>
          <a:ext cx="889000" cy="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4504</xdr:rowOff>
    </xdr:from>
    <xdr:to>
      <xdr:col>10</xdr:col>
      <xdr:colOff>114300</xdr:colOff>
      <xdr:row>58</xdr:row>
      <xdr:rowOff>56718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8604"/>
          <a:ext cx="889000" cy="5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97570</xdr:rowOff>
    </xdr:from>
    <xdr:to>
      <xdr:col>24</xdr:col>
      <xdr:colOff>114300</xdr:colOff>
      <xdr:row>58</xdr:row>
      <xdr:rowOff>27720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147403</xdr:rowOff>
    </xdr:from>
    <xdr:to>
      <xdr:col>20</xdr:col>
      <xdr:colOff>38100</xdr:colOff>
      <xdr:row>58</xdr:row>
      <xdr:rowOff>77553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68680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167714</xdr:rowOff>
    </xdr:from>
    <xdr:to>
      <xdr:col>15</xdr:col>
      <xdr:colOff>101600</xdr:colOff>
      <xdr:row>58</xdr:row>
      <xdr:rowOff>97864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88991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3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5918</xdr:rowOff>
    </xdr:from>
    <xdr:to>
      <xdr:col>10</xdr:col>
      <xdr:colOff>165100</xdr:colOff>
      <xdr:row>58</xdr:row>
      <xdr:rowOff>107518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98645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4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125154</xdr:rowOff>
    </xdr:from>
    <xdr:to>
      <xdr:col>6</xdr:col>
      <xdr:colOff>38100</xdr:colOff>
      <xdr:row>58</xdr:row>
      <xdr:rowOff>55304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46431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50555</xdr:rowOff>
    </xdr:from>
    <xdr:to>
      <xdr:col>24</xdr:col>
      <xdr:colOff>63500</xdr:colOff>
      <xdr:row>78</xdr:row>
      <xdr:rowOff>54482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3655"/>
          <a:ext cx="8382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49833</xdr:rowOff>
    </xdr:from>
    <xdr:to>
      <xdr:col>19</xdr:col>
      <xdr:colOff>177800</xdr:colOff>
      <xdr:row>78</xdr:row>
      <xdr:rowOff>50555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2933"/>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49833</xdr:rowOff>
    </xdr:from>
    <xdr:to>
      <xdr:col>15</xdr:col>
      <xdr:colOff>50800</xdr:colOff>
      <xdr:row>78</xdr:row>
      <xdr:rowOff>54871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2933"/>
          <a:ext cx="889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54871</xdr:rowOff>
    </xdr:from>
    <xdr:to>
      <xdr:col>10</xdr:col>
      <xdr:colOff>114300</xdr:colOff>
      <xdr:row>78</xdr:row>
      <xdr:rowOff>67659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7971"/>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3682</xdr:rowOff>
    </xdr:from>
    <xdr:to>
      <xdr:col>24</xdr:col>
      <xdr:colOff>114300</xdr:colOff>
      <xdr:row>78</xdr:row>
      <xdr:rowOff>105282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90059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171205</xdr:rowOff>
    </xdr:from>
    <xdr:to>
      <xdr:col>20</xdr:col>
      <xdr:colOff>38100</xdr:colOff>
      <xdr:row>78</xdr:row>
      <xdr:rowOff>101355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92482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170483</xdr:rowOff>
    </xdr:from>
    <xdr:to>
      <xdr:col>15</xdr:col>
      <xdr:colOff>101600</xdr:colOff>
      <xdr:row>78</xdr:row>
      <xdr:rowOff>100633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91760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4071</xdr:rowOff>
    </xdr:from>
    <xdr:to>
      <xdr:col>10</xdr:col>
      <xdr:colOff>165100</xdr:colOff>
      <xdr:row>78</xdr:row>
      <xdr:rowOff>105671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96798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16859</xdr:rowOff>
    </xdr:from>
    <xdr:to>
      <xdr:col>6</xdr:col>
      <xdr:colOff>38100</xdr:colOff>
      <xdr:row>78</xdr:row>
      <xdr:rowOff>118459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109586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49960</xdr:rowOff>
    </xdr:from>
    <xdr:to>
      <xdr:col>24</xdr:col>
      <xdr:colOff>63500</xdr:colOff>
      <xdr:row>94</xdr:row>
      <xdr:rowOff>141621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66260"/>
          <a:ext cx="838200" cy="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141621</xdr:rowOff>
    </xdr:from>
    <xdr:to>
      <xdr:col>19</xdr:col>
      <xdr:colOff>177800</xdr:colOff>
      <xdr:row>95</xdr:row>
      <xdr:rowOff>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57921"/>
          <a:ext cx="889000" cy="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122571</xdr:rowOff>
    </xdr:from>
    <xdr:to>
      <xdr:col>15</xdr:col>
      <xdr:colOff>50800</xdr:colOff>
      <xdr:row>95</xdr:row>
      <xdr:rowOff>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3887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122571</xdr:rowOff>
    </xdr:from>
    <xdr:to>
      <xdr:col>10</xdr:col>
      <xdr:colOff>114300</xdr:colOff>
      <xdr:row>95</xdr:row>
      <xdr:rowOff>141193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8871"/>
          <a:ext cx="889000" cy="19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170610</xdr:rowOff>
    </xdr:from>
    <xdr:to>
      <xdr:col>24</xdr:col>
      <xdr:colOff>114300</xdr:colOff>
      <xdr:row>94</xdr:row>
      <xdr:rowOff>100760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22037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6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90821</xdr:rowOff>
    </xdr:from>
    <xdr:to>
      <xdr:col>20</xdr:col>
      <xdr:colOff>38100</xdr:colOff>
      <xdr:row>95</xdr:row>
      <xdr:rowOff>20971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37498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120706</xdr:rowOff>
    </xdr:from>
    <xdr:to>
      <xdr:col>15</xdr:col>
      <xdr:colOff>101600</xdr:colOff>
      <xdr:row>95</xdr:row>
      <xdr:rowOff>50856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67383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1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71771</xdr:rowOff>
    </xdr:from>
    <xdr:to>
      <xdr:col>10</xdr:col>
      <xdr:colOff>165100</xdr:colOff>
      <xdr:row>95</xdr:row>
      <xdr:rowOff>1921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18448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90393</xdr:rowOff>
    </xdr:from>
    <xdr:to>
      <xdr:col>6</xdr:col>
      <xdr:colOff>38100</xdr:colOff>
      <xdr:row>96</xdr:row>
      <xdr:rowOff>20543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37070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16362</xdr:rowOff>
    </xdr:from>
    <xdr:to>
      <xdr:col>55</xdr:col>
      <xdr:colOff>0</xdr:colOff>
      <xdr:row>38</xdr:row>
      <xdr:rowOff>18470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31462"/>
          <a:ext cx="8382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18470</xdr:rowOff>
    </xdr:from>
    <xdr:to>
      <xdr:col>50</xdr:col>
      <xdr:colOff>114300</xdr:colOff>
      <xdr:row>38</xdr:row>
      <xdr:rowOff>32529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33570"/>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32529</xdr:rowOff>
    </xdr:from>
    <xdr:to>
      <xdr:col>45</xdr:col>
      <xdr:colOff>177800</xdr:colOff>
      <xdr:row>38</xdr:row>
      <xdr:rowOff>56452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47629"/>
          <a:ext cx="889000" cy="2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69432</xdr:rowOff>
    </xdr:from>
    <xdr:to>
      <xdr:col>41</xdr:col>
      <xdr:colOff>50800</xdr:colOff>
      <xdr:row>38</xdr:row>
      <xdr:rowOff>56452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13082"/>
          <a:ext cx="889000" cy="1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137012</xdr:rowOff>
    </xdr:from>
    <xdr:to>
      <xdr:col>55</xdr:col>
      <xdr:colOff>50800</xdr:colOff>
      <xdr:row>38</xdr:row>
      <xdr:rowOff>67162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115439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139120</xdr:rowOff>
    </xdr:from>
    <xdr:to>
      <xdr:col>50</xdr:col>
      <xdr:colOff>165100</xdr:colOff>
      <xdr:row>38</xdr:row>
      <xdr:rowOff>69270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60397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153179</xdr:rowOff>
    </xdr:from>
    <xdr:to>
      <xdr:col>46</xdr:col>
      <xdr:colOff>38100</xdr:colOff>
      <xdr:row>38</xdr:row>
      <xdr:rowOff>83329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74456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8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5652</xdr:rowOff>
    </xdr:from>
    <xdr:to>
      <xdr:col>41</xdr:col>
      <xdr:colOff>101600</xdr:colOff>
      <xdr:row>38</xdr:row>
      <xdr:rowOff>107252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98379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1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18632</xdr:rowOff>
    </xdr:from>
    <xdr:to>
      <xdr:col>36</xdr:col>
      <xdr:colOff>165100</xdr:colOff>
      <xdr:row>37</xdr:row>
      <xdr:rowOff>120232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111359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5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26557</xdr:rowOff>
    </xdr:from>
    <xdr:to>
      <xdr:col>55</xdr:col>
      <xdr:colOff>0</xdr:colOff>
      <xdr:row>58</xdr:row>
      <xdr:rowOff>68650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56307"/>
          <a:ext cx="838200" cy="5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68650</xdr:rowOff>
    </xdr:from>
    <xdr:to>
      <xdr:col>50</xdr:col>
      <xdr:colOff>114300</xdr:colOff>
      <xdr:row>58</xdr:row>
      <xdr:rowOff>137174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2750"/>
          <a:ext cx="889000" cy="6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122855</xdr:rowOff>
    </xdr:from>
    <xdr:to>
      <xdr:col>45</xdr:col>
      <xdr:colOff>177800</xdr:colOff>
      <xdr:row>58</xdr:row>
      <xdr:rowOff>137174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6955"/>
          <a:ext cx="889000" cy="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122855</xdr:rowOff>
    </xdr:from>
    <xdr:to>
      <xdr:col>41</xdr:col>
      <xdr:colOff>50800</xdr:colOff>
      <xdr:row>58</xdr:row>
      <xdr:rowOff>141643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6955"/>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147207</xdr:rowOff>
    </xdr:from>
    <xdr:to>
      <xdr:col>55</xdr:col>
      <xdr:colOff>50800</xdr:colOff>
      <xdr:row>55</xdr:row>
      <xdr:rowOff>77357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170084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5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17850</xdr:rowOff>
    </xdr:from>
    <xdr:to>
      <xdr:col>50</xdr:col>
      <xdr:colOff>165100</xdr:colOff>
      <xdr:row>58</xdr:row>
      <xdr:rowOff>119450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110577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5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86374</xdr:rowOff>
    </xdr:from>
    <xdr:to>
      <xdr:col>46</xdr:col>
      <xdr:colOff>38100</xdr:colOff>
      <xdr:row>59</xdr:row>
      <xdr:rowOff>16524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7651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2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72055</xdr:rowOff>
    </xdr:from>
    <xdr:to>
      <xdr:col>41</xdr:col>
      <xdr:colOff>101600</xdr:colOff>
      <xdr:row>59</xdr:row>
      <xdr:rowOff>2205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164782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90843</xdr:rowOff>
    </xdr:from>
    <xdr:to>
      <xdr:col>36</xdr:col>
      <xdr:colOff>165100</xdr:colOff>
      <xdr:row>59</xdr:row>
      <xdr:rowOff>20993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12120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28837</xdr:rowOff>
    </xdr:from>
    <xdr:to>
      <xdr:col>55</xdr:col>
      <xdr:colOff>0</xdr:colOff>
      <xdr:row>78</xdr:row>
      <xdr:rowOff>92272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716137"/>
          <a:ext cx="838200" cy="74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92272</xdr:rowOff>
    </xdr:from>
    <xdr:to>
      <xdr:col>50</xdr:col>
      <xdr:colOff>114300</xdr:colOff>
      <xdr:row>79</xdr:row>
      <xdr:rowOff>3000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5372"/>
          <a:ext cx="889000" cy="8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146039</xdr:rowOff>
    </xdr:from>
    <xdr:to>
      <xdr:col>45</xdr:col>
      <xdr:colOff>177800</xdr:colOff>
      <xdr:row>79</xdr:row>
      <xdr:rowOff>3000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9139"/>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146039</xdr:rowOff>
    </xdr:from>
    <xdr:to>
      <xdr:col>41</xdr:col>
      <xdr:colOff>50800</xdr:colOff>
      <xdr:row>79</xdr:row>
      <xdr:rowOff>23671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9139"/>
          <a:ext cx="889000" cy="4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149487</xdr:rowOff>
    </xdr:from>
    <xdr:to>
      <xdr:col>55</xdr:col>
      <xdr:colOff>50800</xdr:colOff>
      <xdr:row>74</xdr:row>
      <xdr:rowOff>79637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914</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51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41472</xdr:rowOff>
    </xdr:from>
    <xdr:to>
      <xdr:col>50</xdr:col>
      <xdr:colOff>165100</xdr:colOff>
      <xdr:row>78</xdr:row>
      <xdr:rowOff>143072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159599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123650</xdr:rowOff>
    </xdr:from>
    <xdr:to>
      <xdr:col>46</xdr:col>
      <xdr:colOff>38100</xdr:colOff>
      <xdr:row>79</xdr:row>
      <xdr:rowOff>53800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44927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95239</xdr:rowOff>
    </xdr:from>
    <xdr:to>
      <xdr:col>41</xdr:col>
      <xdr:colOff>101600</xdr:colOff>
      <xdr:row>79</xdr:row>
      <xdr:rowOff>25389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16516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144321</xdr:rowOff>
    </xdr:from>
    <xdr:to>
      <xdr:col>36</xdr:col>
      <xdr:colOff>165100</xdr:colOff>
      <xdr:row>79</xdr:row>
      <xdr:rowOff>74471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65598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115577</xdr:rowOff>
    </xdr:from>
    <xdr:to>
      <xdr:col>55</xdr:col>
      <xdr:colOff>0</xdr:colOff>
      <xdr:row>98</xdr:row>
      <xdr:rowOff>119354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46227"/>
          <a:ext cx="838200" cy="17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119354</xdr:rowOff>
    </xdr:from>
    <xdr:to>
      <xdr:col>50</xdr:col>
      <xdr:colOff>114300</xdr:colOff>
      <xdr:row>98</xdr:row>
      <xdr:rowOff>154051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21454"/>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145917</xdr:rowOff>
    </xdr:from>
    <xdr:to>
      <xdr:col>45</xdr:col>
      <xdr:colOff>177800</xdr:colOff>
      <xdr:row>98</xdr:row>
      <xdr:rowOff>154051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4801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131907</xdr:rowOff>
    </xdr:from>
    <xdr:to>
      <xdr:col>41</xdr:col>
      <xdr:colOff>50800</xdr:colOff>
      <xdr:row>98</xdr:row>
      <xdr:rowOff>145917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34007"/>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64777</xdr:rowOff>
    </xdr:from>
    <xdr:to>
      <xdr:col>55</xdr:col>
      <xdr:colOff>50800</xdr:colOff>
      <xdr:row>97</xdr:row>
      <xdr:rowOff>166377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87654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4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68554</xdr:rowOff>
    </xdr:from>
    <xdr:to>
      <xdr:col>50</xdr:col>
      <xdr:colOff>165100</xdr:colOff>
      <xdr:row>98</xdr:row>
      <xdr:rowOff>170154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103251</xdr:rowOff>
    </xdr:from>
    <xdr:to>
      <xdr:col>46</xdr:col>
      <xdr:colOff>38100</xdr:colOff>
      <xdr:row>99</xdr:row>
      <xdr:rowOff>33401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24528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95117</xdr:rowOff>
    </xdr:from>
    <xdr:to>
      <xdr:col>41</xdr:col>
      <xdr:colOff>101600</xdr:colOff>
      <xdr:row>99</xdr:row>
      <xdr:rowOff>25267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16394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81107</xdr:rowOff>
    </xdr:from>
    <xdr:to>
      <xdr:col>36</xdr:col>
      <xdr:colOff>165100</xdr:colOff>
      <xdr:row>99</xdr:row>
      <xdr:rowOff>11257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16539</xdr:rowOff>
    </xdr:from>
    <xdr:to>
      <xdr:col>85</xdr:col>
      <xdr:colOff>127000</xdr:colOff>
      <xdr:row>39</xdr:row>
      <xdr:rowOff>40718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3089"/>
          <a:ext cx="838200" cy="2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16539</xdr:rowOff>
    </xdr:from>
    <xdr:to>
      <xdr:col>81</xdr:col>
      <xdr:colOff>50800</xdr:colOff>
      <xdr:row>39</xdr:row>
      <xdr:rowOff>39336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03089"/>
          <a:ext cx="8890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39336</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5886"/>
          <a:ext cx="8890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161368</xdr:rowOff>
    </xdr:from>
    <xdr:to>
      <xdr:col>85</xdr:col>
      <xdr:colOff>177800</xdr:colOff>
      <xdr:row>39</xdr:row>
      <xdr:rowOff>91518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137189</xdr:rowOff>
    </xdr:from>
    <xdr:to>
      <xdr:col>81</xdr:col>
      <xdr:colOff>101600</xdr:colOff>
      <xdr:row>39</xdr:row>
      <xdr:rowOff>67339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58466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159986</xdr:rowOff>
    </xdr:from>
    <xdr:to>
      <xdr:col>76</xdr:col>
      <xdr:colOff>165100</xdr:colOff>
      <xdr:row>39</xdr:row>
      <xdr:rowOff>90136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81263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50558</xdr:rowOff>
    </xdr:from>
    <xdr:to>
      <xdr:col>85</xdr:col>
      <xdr:colOff>127000</xdr:colOff>
      <xdr:row>78</xdr:row>
      <xdr:rowOff>53192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23658"/>
          <a:ext cx="8382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53192</xdr:rowOff>
    </xdr:from>
    <xdr:to>
      <xdr:col>81</xdr:col>
      <xdr:colOff>50800</xdr:colOff>
      <xdr:row>78</xdr:row>
      <xdr:rowOff>56116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26292"/>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56116</xdr:rowOff>
    </xdr:from>
    <xdr:to>
      <xdr:col>76</xdr:col>
      <xdr:colOff>114300</xdr:colOff>
      <xdr:row>78</xdr:row>
      <xdr:rowOff>78597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29216"/>
          <a:ext cx="889000" cy="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78597</xdr:rowOff>
    </xdr:from>
    <xdr:to>
      <xdr:col>71</xdr:col>
      <xdr:colOff>177800</xdr:colOff>
      <xdr:row>78</xdr:row>
      <xdr:rowOff>91058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51697"/>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171208</xdr:rowOff>
    </xdr:from>
    <xdr:to>
      <xdr:col>85</xdr:col>
      <xdr:colOff>177800</xdr:colOff>
      <xdr:row>78</xdr:row>
      <xdr:rowOff>101358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86135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2392</xdr:rowOff>
    </xdr:from>
    <xdr:to>
      <xdr:col>81</xdr:col>
      <xdr:colOff>101600</xdr:colOff>
      <xdr:row>78</xdr:row>
      <xdr:rowOff>103992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95119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5316</xdr:rowOff>
    </xdr:from>
    <xdr:to>
      <xdr:col>76</xdr:col>
      <xdr:colOff>165100</xdr:colOff>
      <xdr:row>78</xdr:row>
      <xdr:rowOff>106916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98043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27797</xdr:rowOff>
    </xdr:from>
    <xdr:to>
      <xdr:col>72</xdr:col>
      <xdr:colOff>38100</xdr:colOff>
      <xdr:row>78</xdr:row>
      <xdr:rowOff>129397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120524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40258</xdr:rowOff>
    </xdr:from>
    <xdr:to>
      <xdr:col>67</xdr:col>
      <xdr:colOff>101600</xdr:colOff>
      <xdr:row>78</xdr:row>
      <xdr:rowOff>141858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132985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167973</xdr:rowOff>
    </xdr:from>
    <xdr:to>
      <xdr:col>85</xdr:col>
      <xdr:colOff>127000</xdr:colOff>
      <xdr:row>98</xdr:row>
      <xdr:rowOff>55714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98623"/>
          <a:ext cx="838200" cy="5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55714</xdr:rowOff>
    </xdr:from>
    <xdr:to>
      <xdr:col>81</xdr:col>
      <xdr:colOff>50800</xdr:colOff>
      <xdr:row>98</xdr:row>
      <xdr:rowOff>68360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57814"/>
          <a:ext cx="889000" cy="1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37075</xdr:rowOff>
    </xdr:from>
    <xdr:to>
      <xdr:col>76</xdr:col>
      <xdr:colOff>114300</xdr:colOff>
      <xdr:row>98</xdr:row>
      <xdr:rowOff>68360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39175"/>
          <a:ext cx="8890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37075</xdr:rowOff>
    </xdr:from>
    <xdr:to>
      <xdr:col>71</xdr:col>
      <xdr:colOff>177800</xdr:colOff>
      <xdr:row>98</xdr:row>
      <xdr:rowOff>66246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9175"/>
          <a:ext cx="8890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117173</xdr:rowOff>
    </xdr:from>
    <xdr:to>
      <xdr:col>85</xdr:col>
      <xdr:colOff>177800</xdr:colOff>
      <xdr:row>98</xdr:row>
      <xdr:rowOff>47323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140050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9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4914</xdr:rowOff>
    </xdr:from>
    <xdr:to>
      <xdr:col>81</xdr:col>
      <xdr:colOff>101600</xdr:colOff>
      <xdr:row>98</xdr:row>
      <xdr:rowOff>106514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97641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17560</xdr:rowOff>
    </xdr:from>
    <xdr:to>
      <xdr:col>76</xdr:col>
      <xdr:colOff>165100</xdr:colOff>
      <xdr:row>98</xdr:row>
      <xdr:rowOff>119160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110287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157725</xdr:rowOff>
    </xdr:from>
    <xdr:to>
      <xdr:col>72</xdr:col>
      <xdr:colOff>38100</xdr:colOff>
      <xdr:row>98</xdr:row>
      <xdr:rowOff>87875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79002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8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15446</xdr:rowOff>
    </xdr:from>
    <xdr:to>
      <xdr:col>67</xdr:col>
      <xdr:colOff>101600</xdr:colOff>
      <xdr:row>98</xdr:row>
      <xdr:rowOff>117046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108173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1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87449</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02549"/>
          <a:ext cx="8382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36649</xdr:rowOff>
    </xdr:from>
    <xdr:to>
      <xdr:col>116</xdr:col>
      <xdr:colOff>114300</xdr:colOff>
      <xdr:row>38</xdr:row>
      <xdr:rowOff>138249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59526</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100876</xdr:rowOff>
    </xdr:from>
    <xdr:to>
      <xdr:col>116</xdr:col>
      <xdr:colOff>63500</xdr:colOff>
      <xdr:row>59</xdr:row>
      <xdr:rowOff>7442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44976"/>
          <a:ext cx="838200" cy="7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7442</xdr:rowOff>
    </xdr:from>
    <xdr:to>
      <xdr:col>111</xdr:col>
      <xdr:colOff>177800</xdr:colOff>
      <xdr:row>59</xdr:row>
      <xdr:rowOff>36157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22992"/>
          <a:ext cx="8890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36157</xdr:rowOff>
    </xdr:from>
    <xdr:to>
      <xdr:col>107</xdr:col>
      <xdr:colOff>50800</xdr:colOff>
      <xdr:row>59</xdr:row>
      <xdr:rowOff>40246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51707"/>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39980</xdr:rowOff>
    </xdr:from>
    <xdr:to>
      <xdr:col>102</xdr:col>
      <xdr:colOff>114300</xdr:colOff>
      <xdr:row>59</xdr:row>
      <xdr:rowOff>40246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55530"/>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50076</xdr:rowOff>
    </xdr:from>
    <xdr:to>
      <xdr:col>116</xdr:col>
      <xdr:colOff>114300</xdr:colOff>
      <xdr:row>58</xdr:row>
      <xdr:rowOff>151676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9453</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8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128092</xdr:rowOff>
    </xdr:from>
    <xdr:to>
      <xdr:col>112</xdr:col>
      <xdr:colOff>38100</xdr:colOff>
      <xdr:row>59</xdr:row>
      <xdr:rowOff>58242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6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156807</xdr:rowOff>
    </xdr:from>
    <xdr:to>
      <xdr:col>107</xdr:col>
      <xdr:colOff>101600</xdr:colOff>
      <xdr:row>59</xdr:row>
      <xdr:rowOff>86957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78084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3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160896</xdr:rowOff>
    </xdr:from>
    <xdr:to>
      <xdr:col>102</xdr:col>
      <xdr:colOff>165100</xdr:colOff>
      <xdr:row>59</xdr:row>
      <xdr:rowOff>91046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82173</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9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160630</xdr:rowOff>
    </xdr:from>
    <xdr:to>
      <xdr:col>98</xdr:col>
      <xdr:colOff>38100</xdr:colOff>
      <xdr:row>59</xdr:row>
      <xdr:rowOff>90780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81907</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9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159807</xdr:rowOff>
    </xdr:from>
    <xdr:to>
      <xdr:col>116</xdr:col>
      <xdr:colOff>63500</xdr:colOff>
      <xdr:row>76</xdr:row>
      <xdr:rowOff>74544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18557"/>
          <a:ext cx="838200" cy="8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148721</xdr:rowOff>
    </xdr:from>
    <xdr:to>
      <xdr:col>111</xdr:col>
      <xdr:colOff>177800</xdr:colOff>
      <xdr:row>75</xdr:row>
      <xdr:rowOff>159807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07471"/>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148721</xdr:rowOff>
    </xdr:from>
    <xdr:to>
      <xdr:col>107</xdr:col>
      <xdr:colOff>50800</xdr:colOff>
      <xdr:row>76</xdr:row>
      <xdr:rowOff>21748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07471"/>
          <a:ext cx="889000" cy="4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21748</xdr:rowOff>
    </xdr:from>
    <xdr:to>
      <xdr:col>102</xdr:col>
      <xdr:colOff>114300</xdr:colOff>
      <xdr:row>76</xdr:row>
      <xdr:rowOff>49321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51948"/>
          <a:ext cx="8890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23744</xdr:rowOff>
    </xdr:from>
    <xdr:to>
      <xdr:col>116</xdr:col>
      <xdr:colOff>114300</xdr:colOff>
      <xdr:row>76</xdr:row>
      <xdr:rowOff>125344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46621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109007</xdr:rowOff>
    </xdr:from>
    <xdr:to>
      <xdr:col>112</xdr:col>
      <xdr:colOff>38100</xdr:colOff>
      <xdr:row>76</xdr:row>
      <xdr:rowOff>39157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30284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6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97920</xdr:rowOff>
    </xdr:from>
    <xdr:to>
      <xdr:col>107</xdr:col>
      <xdr:colOff>101600</xdr:colOff>
      <xdr:row>76</xdr:row>
      <xdr:rowOff>28070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19198</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4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142397</xdr:rowOff>
    </xdr:from>
    <xdr:to>
      <xdr:col>102</xdr:col>
      <xdr:colOff>165100</xdr:colOff>
      <xdr:row>76</xdr:row>
      <xdr:rowOff>72548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011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63675</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9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169971</xdr:rowOff>
    </xdr:from>
    <xdr:to>
      <xdr:col>98</xdr:col>
      <xdr:colOff>38100</xdr:colOff>
      <xdr:row>76</xdr:row>
      <xdr:rowOff>100121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91248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歳出総額から算出される住民一人当たりコストは</a:t>
          </a:r>
          <a:r>
            <a:rPr kumimoji="1" lang="en-US" altLang="ja-JP" sz="1200">
              <a:latin typeface="ＭＳ Ｐゴシック" panose="020B0600070205080204" pitchFamily="50" charset="-128"/>
              <a:ea typeface="ＭＳ Ｐゴシック" panose="020B0600070205080204" pitchFamily="50" charset="-128"/>
            </a:rPr>
            <a:t>1,938,808</a:t>
          </a:r>
          <a:r>
            <a:rPr kumimoji="1" lang="ja-JP" altLang="en-US" sz="1200">
              <a:latin typeface="ＭＳ Ｐゴシック" panose="020B0600070205080204" pitchFamily="50" charset="-128"/>
              <a:ea typeface="ＭＳ Ｐゴシック" panose="020B0600070205080204" pitchFamily="50" charset="-128"/>
            </a:rPr>
            <a:t>円で、普通建設事業費、普通建設事業費（うち新規整備）、普通建設事業費（うち更新整備）、扶助費、投資及び出資金、繰出金、積立金を除き、類似団体平均と比較して低い状況にある。</a:t>
          </a:r>
        </a:p>
        <a:p>
          <a:r>
            <a:rPr kumimoji="1" lang="ja-JP" altLang="en-US" sz="1200">
              <a:latin typeface="ＭＳ Ｐゴシック" panose="020B0600070205080204" pitchFamily="50" charset="-128"/>
              <a:ea typeface="ＭＳ Ｐゴシック" panose="020B0600070205080204" pitchFamily="50" charset="-128"/>
            </a:rPr>
            <a:t>　最も大きく変動した項目は普通建設事業費で、一人当たりコストは前年度比</a:t>
          </a:r>
          <a:r>
            <a:rPr kumimoji="1" lang="en-US" altLang="ja-JP" sz="1200">
              <a:latin typeface="ＭＳ Ｐゴシック" panose="020B0600070205080204" pitchFamily="50" charset="-128"/>
              <a:ea typeface="ＭＳ Ｐゴシック" panose="020B0600070205080204" pitchFamily="50" charset="-128"/>
            </a:rPr>
            <a:t>730,240</a:t>
          </a:r>
          <a:r>
            <a:rPr kumimoji="1" lang="ja-JP" altLang="en-US" sz="1200">
              <a:latin typeface="ＭＳ Ｐゴシック" panose="020B0600070205080204" pitchFamily="50" charset="-128"/>
              <a:ea typeface="ＭＳ Ｐゴシック" panose="020B0600070205080204" pitchFamily="50" charset="-128"/>
            </a:rPr>
            <a:t>円増となった。内訳別にみると、普通建設事業費（うち新規整備）の増加の主な要因は新庁舎建設事業に係る費用（</a:t>
          </a:r>
          <a:r>
            <a:rPr kumimoji="1" lang="en-US" altLang="ja-JP" sz="1200">
              <a:latin typeface="ＭＳ Ｐゴシック" panose="020B0600070205080204" pitchFamily="50" charset="-128"/>
              <a:ea typeface="ＭＳ Ｐゴシック" panose="020B0600070205080204" pitchFamily="50" charset="-128"/>
            </a:rPr>
            <a:t>1,127,170</a:t>
          </a:r>
          <a:r>
            <a:rPr kumimoji="1" lang="ja-JP" altLang="en-US" sz="1200">
              <a:latin typeface="ＭＳ Ｐゴシック" panose="020B0600070205080204" pitchFamily="50" charset="-128"/>
              <a:ea typeface="ＭＳ Ｐゴシック" panose="020B0600070205080204" pitchFamily="50" charset="-128"/>
            </a:rPr>
            <a:t>千円）で、前年度比</a:t>
          </a:r>
          <a:r>
            <a:rPr kumimoji="1" lang="en-US" altLang="ja-JP" sz="1200">
              <a:latin typeface="ＭＳ Ｐゴシック" panose="020B0600070205080204" pitchFamily="50" charset="-128"/>
              <a:ea typeface="ＭＳ Ｐゴシック" panose="020B0600070205080204" pitchFamily="50" charset="-128"/>
            </a:rPr>
            <a:t>589,949</a:t>
          </a:r>
          <a:r>
            <a:rPr kumimoji="1" lang="ja-JP" altLang="en-US" sz="1200">
              <a:latin typeface="ＭＳ Ｐゴシック" panose="020B0600070205080204" pitchFamily="50" charset="-128"/>
              <a:ea typeface="ＭＳ Ｐゴシック" panose="020B0600070205080204" pitchFamily="50" charset="-128"/>
            </a:rPr>
            <a:t>円増となっている。続いて、普通建設事業費（うち更新整備）の増加の主な要因は、旧ライスセンター更新事業（</a:t>
          </a:r>
          <a:r>
            <a:rPr kumimoji="1" lang="en-US" altLang="ja-JP" sz="1200">
              <a:latin typeface="ＭＳ Ｐゴシック" panose="020B0600070205080204" pitchFamily="50" charset="-128"/>
              <a:ea typeface="ＭＳ Ｐゴシック" panose="020B0600070205080204" pitchFamily="50" charset="-128"/>
            </a:rPr>
            <a:t>234,668</a:t>
          </a:r>
          <a:r>
            <a:rPr kumimoji="1" lang="ja-JP" altLang="en-US" sz="1200">
              <a:latin typeface="ＭＳ Ｐゴシック" panose="020B0600070205080204" pitchFamily="50" charset="-128"/>
              <a:ea typeface="ＭＳ Ｐゴシック" panose="020B0600070205080204" pitchFamily="50" charset="-128"/>
            </a:rPr>
            <a:t>千円）で、前年度比</a:t>
          </a:r>
          <a:r>
            <a:rPr kumimoji="1" lang="en-US" altLang="ja-JP" sz="1200">
              <a:latin typeface="ＭＳ Ｐゴシック" panose="020B0600070205080204" pitchFamily="50" charset="-128"/>
              <a:ea typeface="ＭＳ Ｐゴシック" panose="020B0600070205080204" pitchFamily="50" charset="-128"/>
            </a:rPr>
            <a:t>137,974</a:t>
          </a:r>
          <a:r>
            <a:rPr kumimoji="1" lang="ja-JP" altLang="en-US" sz="1200">
              <a:latin typeface="ＭＳ Ｐゴシック" panose="020B0600070205080204" pitchFamily="50" charset="-128"/>
              <a:ea typeface="ＭＳ Ｐゴシック" panose="020B0600070205080204" pitchFamily="50" charset="-128"/>
            </a:rPr>
            <a:t>円増である。</a:t>
          </a:r>
        </a:p>
        <a:p>
          <a:r>
            <a:rPr kumimoji="1" lang="ja-JP" altLang="en-US" sz="1200">
              <a:latin typeface="ＭＳ Ｐゴシック" panose="020B0600070205080204" pitchFamily="50" charset="-128"/>
              <a:ea typeface="ＭＳ Ｐゴシック" panose="020B0600070205080204" pitchFamily="50" charset="-128"/>
            </a:rPr>
            <a:t>　全体としては増加傾向にあるものの、類似団体平均は下回っており、今後も歳出の効率化を徹底し、健全な行財政運営に努める。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2,434
2,430
80.84
4,774,525
4,719,061
53,234
1,713,136
2,812,886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139319</xdr:rowOff>
    </xdr:from>
    <xdr:to>
      <xdr:col>24</xdr:col>
      <xdr:colOff>63500</xdr:colOff>
      <xdr:row>36</xdr:row>
      <xdr:rowOff>158274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1519"/>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158274</xdr:rowOff>
    </xdr:from>
    <xdr:to>
      <xdr:col>19</xdr:col>
      <xdr:colOff>177800</xdr:colOff>
      <xdr:row>36</xdr:row>
      <xdr:rowOff>169513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30474"/>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169513</xdr:rowOff>
    </xdr:from>
    <xdr:to>
      <xdr:col>15</xdr:col>
      <xdr:colOff>50800</xdr:colOff>
      <xdr:row>37</xdr:row>
      <xdr:rowOff>21304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41713"/>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21304</xdr:rowOff>
    </xdr:from>
    <xdr:to>
      <xdr:col>10</xdr:col>
      <xdr:colOff>114300</xdr:colOff>
      <xdr:row>37</xdr:row>
      <xdr:rowOff>21914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495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88519</xdr:rowOff>
    </xdr:from>
    <xdr:to>
      <xdr:col>24</xdr:col>
      <xdr:colOff>114300</xdr:colOff>
      <xdr:row>37</xdr:row>
      <xdr:rowOff>18669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111396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107474</xdr:rowOff>
    </xdr:from>
    <xdr:to>
      <xdr:col>20</xdr:col>
      <xdr:colOff>38100</xdr:colOff>
      <xdr:row>37</xdr:row>
      <xdr:rowOff>37624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54151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118713</xdr:rowOff>
    </xdr:from>
    <xdr:to>
      <xdr:col>15</xdr:col>
      <xdr:colOff>101600</xdr:colOff>
      <xdr:row>37</xdr:row>
      <xdr:rowOff>48863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65390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141954</xdr:rowOff>
    </xdr:from>
    <xdr:to>
      <xdr:col>10</xdr:col>
      <xdr:colOff>165100</xdr:colOff>
      <xdr:row>37</xdr:row>
      <xdr:rowOff>72104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88631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142564</xdr:rowOff>
    </xdr:from>
    <xdr:to>
      <xdr:col>6</xdr:col>
      <xdr:colOff>38100</xdr:colOff>
      <xdr:row>37</xdr:row>
      <xdr:rowOff>72714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89241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63751</xdr:rowOff>
    </xdr:from>
    <xdr:to>
      <xdr:col>24</xdr:col>
      <xdr:colOff>63500</xdr:colOff>
      <xdr:row>57</xdr:row>
      <xdr:rowOff>147620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64951"/>
          <a:ext cx="838200" cy="25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147620</xdr:rowOff>
    </xdr:from>
    <xdr:to>
      <xdr:col>19</xdr:col>
      <xdr:colOff>177800</xdr:colOff>
      <xdr:row>58</xdr:row>
      <xdr:rowOff>20219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0270"/>
          <a:ext cx="889000" cy="4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17224</xdr:rowOff>
    </xdr:from>
    <xdr:to>
      <xdr:col>15</xdr:col>
      <xdr:colOff>50800</xdr:colOff>
      <xdr:row>58</xdr:row>
      <xdr:rowOff>20219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1324"/>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154030</xdr:rowOff>
    </xdr:from>
    <xdr:to>
      <xdr:col>10</xdr:col>
      <xdr:colOff>114300</xdr:colOff>
      <xdr:row>58</xdr:row>
      <xdr:rowOff>17224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6680"/>
          <a:ext cx="889000" cy="3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12951</xdr:rowOff>
    </xdr:from>
    <xdr:to>
      <xdr:col>24</xdr:col>
      <xdr:colOff>114300</xdr:colOff>
      <xdr:row>56</xdr:row>
      <xdr:rowOff>114551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35828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6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96820</xdr:rowOff>
    </xdr:from>
    <xdr:to>
      <xdr:col>20</xdr:col>
      <xdr:colOff>38100</xdr:colOff>
      <xdr:row>58</xdr:row>
      <xdr:rowOff>26970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18097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140869</xdr:rowOff>
    </xdr:from>
    <xdr:to>
      <xdr:col>15</xdr:col>
      <xdr:colOff>101600</xdr:colOff>
      <xdr:row>58</xdr:row>
      <xdr:rowOff>71019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62146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137874</xdr:rowOff>
    </xdr:from>
    <xdr:to>
      <xdr:col>10</xdr:col>
      <xdr:colOff>165100</xdr:colOff>
      <xdr:row>58</xdr:row>
      <xdr:rowOff>68024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59151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0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103230</xdr:rowOff>
    </xdr:from>
    <xdr:to>
      <xdr:col>6</xdr:col>
      <xdr:colOff>38100</xdr:colOff>
      <xdr:row>58</xdr:row>
      <xdr:rowOff>33380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137646</xdr:rowOff>
    </xdr:from>
    <xdr:to>
      <xdr:col>24</xdr:col>
      <xdr:colOff>63500</xdr:colOff>
      <xdr:row>77</xdr:row>
      <xdr:rowOff>30998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67846"/>
          <a:ext cx="838200" cy="6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30998</xdr:rowOff>
    </xdr:from>
    <xdr:to>
      <xdr:col>19</xdr:col>
      <xdr:colOff>177800</xdr:colOff>
      <xdr:row>77</xdr:row>
      <xdr:rowOff>69611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32648"/>
          <a:ext cx="889000" cy="3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69611</xdr:rowOff>
    </xdr:from>
    <xdr:to>
      <xdr:col>15</xdr:col>
      <xdr:colOff>50800</xdr:colOff>
      <xdr:row>77</xdr:row>
      <xdr:rowOff>76456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71261"/>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76456</xdr:rowOff>
    </xdr:from>
    <xdr:to>
      <xdr:col>10</xdr:col>
      <xdr:colOff>114300</xdr:colOff>
      <xdr:row>77</xdr:row>
      <xdr:rowOff>169166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8106"/>
          <a:ext cx="889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86846</xdr:rowOff>
    </xdr:from>
    <xdr:to>
      <xdr:col>24</xdr:col>
      <xdr:colOff>114300</xdr:colOff>
      <xdr:row>77</xdr:row>
      <xdr:rowOff>16996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65273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151648</xdr:rowOff>
    </xdr:from>
    <xdr:to>
      <xdr:col>20</xdr:col>
      <xdr:colOff>38100</xdr:colOff>
      <xdr:row>77</xdr:row>
      <xdr:rowOff>81798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72925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18811</xdr:rowOff>
    </xdr:from>
    <xdr:to>
      <xdr:col>15</xdr:col>
      <xdr:colOff>101600</xdr:colOff>
      <xdr:row>77</xdr:row>
      <xdr:rowOff>120411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111538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1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25656</xdr:rowOff>
    </xdr:from>
    <xdr:to>
      <xdr:col>10</xdr:col>
      <xdr:colOff>165100</xdr:colOff>
      <xdr:row>77</xdr:row>
      <xdr:rowOff>127256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118383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2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118366</xdr:rowOff>
    </xdr:from>
    <xdr:to>
      <xdr:col>6</xdr:col>
      <xdr:colOff>38100</xdr:colOff>
      <xdr:row>78</xdr:row>
      <xdr:rowOff>48516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39643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1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20270</xdr:rowOff>
    </xdr:from>
    <xdr:to>
      <xdr:col>24</xdr:col>
      <xdr:colOff>63500</xdr:colOff>
      <xdr:row>98</xdr:row>
      <xdr:rowOff>28941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22370"/>
          <a:ext cx="8382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28941</xdr:rowOff>
    </xdr:from>
    <xdr:to>
      <xdr:col>19</xdr:col>
      <xdr:colOff>177800</xdr:colOff>
      <xdr:row>98</xdr:row>
      <xdr:rowOff>31328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1041"/>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31328</xdr:rowOff>
    </xdr:from>
    <xdr:to>
      <xdr:col>15</xdr:col>
      <xdr:colOff>50800</xdr:colOff>
      <xdr:row>98</xdr:row>
      <xdr:rowOff>58604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3428"/>
          <a:ext cx="889000" cy="2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5721</xdr:rowOff>
    </xdr:from>
    <xdr:to>
      <xdr:col>10</xdr:col>
      <xdr:colOff>114300</xdr:colOff>
      <xdr:row>98</xdr:row>
      <xdr:rowOff>58604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07821"/>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140920</xdr:rowOff>
    </xdr:from>
    <xdr:to>
      <xdr:col>24</xdr:col>
      <xdr:colOff>114300</xdr:colOff>
      <xdr:row>98</xdr:row>
      <xdr:rowOff>71070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55847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149591</xdr:rowOff>
    </xdr:from>
    <xdr:to>
      <xdr:col>20</xdr:col>
      <xdr:colOff>38100</xdr:colOff>
      <xdr:row>98</xdr:row>
      <xdr:rowOff>79741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70868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151978</xdr:rowOff>
    </xdr:from>
    <xdr:to>
      <xdr:col>15</xdr:col>
      <xdr:colOff>101600</xdr:colOff>
      <xdr:row>98</xdr:row>
      <xdr:rowOff>82128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73255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7804</xdr:rowOff>
    </xdr:from>
    <xdr:to>
      <xdr:col>10</xdr:col>
      <xdr:colOff>165100</xdr:colOff>
      <xdr:row>98</xdr:row>
      <xdr:rowOff>109404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100531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126371</xdr:rowOff>
    </xdr:from>
    <xdr:to>
      <xdr:col>6</xdr:col>
      <xdr:colOff>38100</xdr:colOff>
      <xdr:row>98</xdr:row>
      <xdr:rowOff>56521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47648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4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43815</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30365"/>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164465</xdr:rowOff>
    </xdr:from>
    <xdr:to>
      <xdr:col>55</xdr:col>
      <xdr:colOff>50800</xdr:colOff>
      <xdr:row>39</xdr:row>
      <xdr:rowOff>94615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79392</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4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142708</xdr:rowOff>
    </xdr:from>
    <xdr:to>
      <xdr:col>55</xdr:col>
      <xdr:colOff>0</xdr:colOff>
      <xdr:row>58</xdr:row>
      <xdr:rowOff>92013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5358"/>
          <a:ext cx="838200" cy="12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92013</xdr:rowOff>
    </xdr:from>
    <xdr:to>
      <xdr:col>50</xdr:col>
      <xdr:colOff>114300</xdr:colOff>
      <xdr:row>58</xdr:row>
      <xdr:rowOff>116371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36113"/>
          <a:ext cx="889000" cy="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109058</xdr:rowOff>
    </xdr:from>
    <xdr:to>
      <xdr:col>45</xdr:col>
      <xdr:colOff>177800</xdr:colOff>
      <xdr:row>58</xdr:row>
      <xdr:rowOff>116371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3158"/>
          <a:ext cx="889000" cy="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109058</xdr:rowOff>
    </xdr:from>
    <xdr:to>
      <xdr:col>41</xdr:col>
      <xdr:colOff>50800</xdr:colOff>
      <xdr:row>58</xdr:row>
      <xdr:rowOff>123957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3158"/>
          <a:ext cx="889000" cy="1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91908</xdr:rowOff>
    </xdr:from>
    <xdr:to>
      <xdr:col>55</xdr:col>
      <xdr:colOff>50800</xdr:colOff>
      <xdr:row>58</xdr:row>
      <xdr:rowOff>22058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114785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1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41213</xdr:rowOff>
    </xdr:from>
    <xdr:to>
      <xdr:col>50</xdr:col>
      <xdr:colOff>165100</xdr:colOff>
      <xdr:row>58</xdr:row>
      <xdr:rowOff>142813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133940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65571</xdr:rowOff>
    </xdr:from>
    <xdr:to>
      <xdr:col>46</xdr:col>
      <xdr:colOff>38100</xdr:colOff>
      <xdr:row>58</xdr:row>
      <xdr:rowOff>167171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158298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58258</xdr:rowOff>
    </xdr:from>
    <xdr:to>
      <xdr:col>41</xdr:col>
      <xdr:colOff>101600</xdr:colOff>
      <xdr:row>58</xdr:row>
      <xdr:rowOff>159858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150985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73157</xdr:rowOff>
    </xdr:from>
    <xdr:to>
      <xdr:col>36</xdr:col>
      <xdr:colOff>165100</xdr:colOff>
      <xdr:row>59</xdr:row>
      <xdr:rowOff>3307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165884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0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169441</xdr:rowOff>
    </xdr:from>
    <xdr:to>
      <xdr:col>55</xdr:col>
      <xdr:colOff>0</xdr:colOff>
      <xdr:row>79</xdr:row>
      <xdr:rowOff>8080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42541"/>
          <a:ext cx="8382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169441</xdr:rowOff>
    </xdr:from>
    <xdr:to>
      <xdr:col>50</xdr:col>
      <xdr:colOff>114300</xdr:colOff>
      <xdr:row>79</xdr:row>
      <xdr:rowOff>12088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4254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12088</xdr:rowOff>
    </xdr:from>
    <xdr:to>
      <xdr:col>45</xdr:col>
      <xdr:colOff>177800</xdr:colOff>
      <xdr:row>79</xdr:row>
      <xdr:rowOff>15616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56638"/>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15616</xdr:rowOff>
    </xdr:from>
    <xdr:to>
      <xdr:col>41</xdr:col>
      <xdr:colOff>50800</xdr:colOff>
      <xdr:row>79</xdr:row>
      <xdr:rowOff>17224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60166"/>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128730</xdr:rowOff>
    </xdr:from>
    <xdr:to>
      <xdr:col>55</xdr:col>
      <xdr:colOff>50800</xdr:colOff>
      <xdr:row>79</xdr:row>
      <xdr:rowOff>58880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43657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118641</xdr:rowOff>
    </xdr:from>
    <xdr:to>
      <xdr:col>50</xdr:col>
      <xdr:colOff>165100</xdr:colOff>
      <xdr:row>79</xdr:row>
      <xdr:rowOff>48791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39918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8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132738</xdr:rowOff>
    </xdr:from>
    <xdr:to>
      <xdr:col>46</xdr:col>
      <xdr:colOff>38100</xdr:colOff>
      <xdr:row>79</xdr:row>
      <xdr:rowOff>62888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54015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136266</xdr:rowOff>
    </xdr:from>
    <xdr:to>
      <xdr:col>41</xdr:col>
      <xdr:colOff>101600</xdr:colOff>
      <xdr:row>79</xdr:row>
      <xdr:rowOff>66416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57543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0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137874</xdr:rowOff>
    </xdr:from>
    <xdr:to>
      <xdr:col>36</xdr:col>
      <xdr:colOff>165100</xdr:colOff>
      <xdr:row>79</xdr:row>
      <xdr:rowOff>68024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59151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103116</xdr:rowOff>
    </xdr:from>
    <xdr:to>
      <xdr:col>55</xdr:col>
      <xdr:colOff>0</xdr:colOff>
      <xdr:row>99</xdr:row>
      <xdr:rowOff>15326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05216"/>
          <a:ext cx="838200" cy="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15326</xdr:rowOff>
    </xdr:from>
    <xdr:to>
      <xdr:col>50</xdr:col>
      <xdr:colOff>114300</xdr:colOff>
      <xdr:row>99</xdr:row>
      <xdr:rowOff>19351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88876"/>
          <a:ext cx="889000" cy="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168151</xdr:rowOff>
    </xdr:from>
    <xdr:to>
      <xdr:col>45</xdr:col>
      <xdr:colOff>177800</xdr:colOff>
      <xdr:row>99</xdr:row>
      <xdr:rowOff>19351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70251"/>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168151</xdr:rowOff>
    </xdr:from>
    <xdr:to>
      <xdr:col>41</xdr:col>
      <xdr:colOff>50800</xdr:colOff>
      <xdr:row>99</xdr:row>
      <xdr:rowOff>15708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70251"/>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52316</xdr:rowOff>
    </xdr:from>
    <xdr:to>
      <xdr:col>55</xdr:col>
      <xdr:colOff>50800</xdr:colOff>
      <xdr:row>98</xdr:row>
      <xdr:rowOff>153916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138693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6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135976</xdr:rowOff>
    </xdr:from>
    <xdr:to>
      <xdr:col>50</xdr:col>
      <xdr:colOff>165100</xdr:colOff>
      <xdr:row>99</xdr:row>
      <xdr:rowOff>66126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57253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140001</xdr:rowOff>
    </xdr:from>
    <xdr:to>
      <xdr:col>46</xdr:col>
      <xdr:colOff>38100</xdr:colOff>
      <xdr:row>99</xdr:row>
      <xdr:rowOff>70151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4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61278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117351</xdr:rowOff>
    </xdr:from>
    <xdr:to>
      <xdr:col>41</xdr:col>
      <xdr:colOff>101600</xdr:colOff>
      <xdr:row>99</xdr:row>
      <xdr:rowOff>47501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1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38628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1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136358</xdr:rowOff>
    </xdr:from>
    <xdr:to>
      <xdr:col>36</xdr:col>
      <xdr:colOff>165100</xdr:colOff>
      <xdr:row>99</xdr:row>
      <xdr:rowOff>66508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57635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36959</xdr:rowOff>
    </xdr:from>
    <xdr:to>
      <xdr:col>85</xdr:col>
      <xdr:colOff>127000</xdr:colOff>
      <xdr:row>38</xdr:row>
      <xdr:rowOff>59975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80609"/>
          <a:ext cx="838200" cy="19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156559</xdr:rowOff>
    </xdr:from>
    <xdr:to>
      <xdr:col>81</xdr:col>
      <xdr:colOff>50800</xdr:colOff>
      <xdr:row>38</xdr:row>
      <xdr:rowOff>59975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00209"/>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151180</xdr:rowOff>
    </xdr:from>
    <xdr:to>
      <xdr:col>76</xdr:col>
      <xdr:colOff>114300</xdr:colOff>
      <xdr:row>37</xdr:row>
      <xdr:rowOff>156559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94830"/>
          <a:ext cx="889000" cy="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147709</xdr:rowOff>
    </xdr:from>
    <xdr:to>
      <xdr:col>71</xdr:col>
      <xdr:colOff>177800</xdr:colOff>
      <xdr:row>37</xdr:row>
      <xdr:rowOff>151180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91359"/>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157609</xdr:rowOff>
    </xdr:from>
    <xdr:to>
      <xdr:col>85</xdr:col>
      <xdr:colOff>177800</xdr:colOff>
      <xdr:row>37</xdr:row>
      <xdr:rowOff>87759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9036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8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9175</xdr:rowOff>
    </xdr:from>
    <xdr:to>
      <xdr:col>81</xdr:col>
      <xdr:colOff>101600</xdr:colOff>
      <xdr:row>38</xdr:row>
      <xdr:rowOff>110775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101902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105759</xdr:rowOff>
    </xdr:from>
    <xdr:to>
      <xdr:col>76</xdr:col>
      <xdr:colOff>165100</xdr:colOff>
      <xdr:row>38</xdr:row>
      <xdr:rowOff>35909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52436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100380</xdr:rowOff>
    </xdr:from>
    <xdr:to>
      <xdr:col>72</xdr:col>
      <xdr:colOff>38100</xdr:colOff>
      <xdr:row>38</xdr:row>
      <xdr:rowOff>30530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47057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96909</xdr:rowOff>
    </xdr:from>
    <xdr:to>
      <xdr:col>67</xdr:col>
      <xdr:colOff>101600</xdr:colOff>
      <xdr:row>38</xdr:row>
      <xdr:rowOff>27059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18186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3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170621</xdr:rowOff>
    </xdr:from>
    <xdr:to>
      <xdr:col>85</xdr:col>
      <xdr:colOff>127000</xdr:colOff>
      <xdr:row>58</xdr:row>
      <xdr:rowOff>94053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3271"/>
          <a:ext cx="838200" cy="9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94053</xdr:rowOff>
    </xdr:from>
    <xdr:to>
      <xdr:col>81</xdr:col>
      <xdr:colOff>50800</xdr:colOff>
      <xdr:row>58</xdr:row>
      <xdr:rowOff>138092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38153"/>
          <a:ext cx="889000" cy="4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123734</xdr:rowOff>
    </xdr:from>
    <xdr:to>
      <xdr:col>76</xdr:col>
      <xdr:colOff>114300</xdr:colOff>
      <xdr:row>58</xdr:row>
      <xdr:rowOff>138092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67834"/>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123734</xdr:rowOff>
    </xdr:from>
    <xdr:to>
      <xdr:col>71</xdr:col>
      <xdr:colOff>177800</xdr:colOff>
      <xdr:row>58</xdr:row>
      <xdr:rowOff>132904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67834"/>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119821</xdr:rowOff>
    </xdr:from>
    <xdr:to>
      <xdr:col>85</xdr:col>
      <xdr:colOff>177800</xdr:colOff>
      <xdr:row>58</xdr:row>
      <xdr:rowOff>49971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98248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43253</xdr:rowOff>
    </xdr:from>
    <xdr:to>
      <xdr:col>81</xdr:col>
      <xdr:colOff>101600</xdr:colOff>
      <xdr:row>58</xdr:row>
      <xdr:rowOff>144853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8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135980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8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87292</xdr:rowOff>
    </xdr:from>
    <xdr:to>
      <xdr:col>76</xdr:col>
      <xdr:colOff>165100</xdr:colOff>
      <xdr:row>59</xdr:row>
      <xdr:rowOff>17442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8569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72934</xdr:rowOff>
    </xdr:from>
    <xdr:to>
      <xdr:col>72</xdr:col>
      <xdr:colOff>38100</xdr:colOff>
      <xdr:row>59</xdr:row>
      <xdr:rowOff>3084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165661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0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82104</xdr:rowOff>
    </xdr:from>
    <xdr:to>
      <xdr:col>67</xdr:col>
      <xdr:colOff>101600</xdr:colOff>
      <xdr:row>59</xdr:row>
      <xdr:rowOff>12254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3381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16539</xdr:rowOff>
    </xdr:from>
    <xdr:to>
      <xdr:col>85</xdr:col>
      <xdr:colOff>127000</xdr:colOff>
      <xdr:row>79</xdr:row>
      <xdr:rowOff>40718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1089"/>
          <a:ext cx="838200" cy="2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16539</xdr:rowOff>
    </xdr:from>
    <xdr:to>
      <xdr:col>81</xdr:col>
      <xdr:colOff>50800</xdr:colOff>
      <xdr:row>79</xdr:row>
      <xdr:rowOff>39336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1089"/>
          <a:ext cx="8890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39336</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3886"/>
          <a:ext cx="8890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161368</xdr:rowOff>
    </xdr:from>
    <xdr:to>
      <xdr:col>85</xdr:col>
      <xdr:colOff>177800</xdr:colOff>
      <xdr:row>79</xdr:row>
      <xdr:rowOff>91518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137189</xdr:rowOff>
    </xdr:from>
    <xdr:to>
      <xdr:col>81</xdr:col>
      <xdr:colOff>101600</xdr:colOff>
      <xdr:row>79</xdr:row>
      <xdr:rowOff>67339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58466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159986</xdr:rowOff>
    </xdr:from>
    <xdr:to>
      <xdr:col>76</xdr:col>
      <xdr:colOff>165100</xdr:colOff>
      <xdr:row>79</xdr:row>
      <xdr:rowOff>90136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81263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50558</xdr:rowOff>
    </xdr:from>
    <xdr:to>
      <xdr:col>85</xdr:col>
      <xdr:colOff>127000</xdr:colOff>
      <xdr:row>98</xdr:row>
      <xdr:rowOff>53192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52658"/>
          <a:ext cx="8382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53192</xdr:rowOff>
    </xdr:from>
    <xdr:to>
      <xdr:col>81</xdr:col>
      <xdr:colOff>50800</xdr:colOff>
      <xdr:row>98</xdr:row>
      <xdr:rowOff>56116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55292"/>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56116</xdr:rowOff>
    </xdr:from>
    <xdr:to>
      <xdr:col>76</xdr:col>
      <xdr:colOff>114300</xdr:colOff>
      <xdr:row>98</xdr:row>
      <xdr:rowOff>78597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58216"/>
          <a:ext cx="889000" cy="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78597</xdr:rowOff>
    </xdr:from>
    <xdr:to>
      <xdr:col>71</xdr:col>
      <xdr:colOff>177800</xdr:colOff>
      <xdr:row>98</xdr:row>
      <xdr:rowOff>91058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80697"/>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171208</xdr:rowOff>
    </xdr:from>
    <xdr:to>
      <xdr:col>85</xdr:col>
      <xdr:colOff>177800</xdr:colOff>
      <xdr:row>98</xdr:row>
      <xdr:rowOff>101358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0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86135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2392</xdr:rowOff>
    </xdr:from>
    <xdr:to>
      <xdr:col>81</xdr:col>
      <xdr:colOff>101600</xdr:colOff>
      <xdr:row>98</xdr:row>
      <xdr:rowOff>103992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95119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9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5316</xdr:rowOff>
    </xdr:from>
    <xdr:to>
      <xdr:col>76</xdr:col>
      <xdr:colOff>165100</xdr:colOff>
      <xdr:row>98</xdr:row>
      <xdr:rowOff>106916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98043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27797</xdr:rowOff>
    </xdr:from>
    <xdr:to>
      <xdr:col>72</xdr:col>
      <xdr:colOff>38100</xdr:colOff>
      <xdr:row>98</xdr:row>
      <xdr:rowOff>129397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2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120524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40258</xdr:rowOff>
    </xdr:from>
    <xdr:to>
      <xdr:col>67</xdr:col>
      <xdr:colOff>101600</xdr:colOff>
      <xdr:row>98</xdr:row>
      <xdr:rowOff>141858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132985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全体的に、類似団体平均と比較して住民一人当たりのコストは低い状況にある。平均を上回っているのは、議会費、総務費、農林水産業費、消防費の</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項目である。</a:t>
          </a:r>
        </a:p>
        <a:p>
          <a:r>
            <a:rPr kumimoji="1" lang="ja-JP" altLang="en-US" sz="1200">
              <a:latin typeface="ＭＳ Ｐゴシック" panose="020B0600070205080204" pitchFamily="50" charset="-128"/>
              <a:ea typeface="ＭＳ Ｐゴシック" panose="020B0600070205080204" pitchFamily="50" charset="-128"/>
            </a:rPr>
            <a:t>　議会費は前年度比</a:t>
          </a:r>
          <a:r>
            <a:rPr kumimoji="1" lang="en-US" altLang="ja-JP" sz="1200">
              <a:latin typeface="ＭＳ Ｐゴシック" panose="020B0600070205080204" pitchFamily="50" charset="-128"/>
              <a:ea typeface="ＭＳ Ｐゴシック" panose="020B0600070205080204" pitchFamily="50" charset="-128"/>
            </a:rPr>
            <a:t>995</a:t>
          </a:r>
          <a:r>
            <a:rPr kumimoji="1" lang="ja-JP" altLang="en-US" sz="1200">
              <a:latin typeface="ＭＳ Ｐゴシック" panose="020B0600070205080204" pitchFamily="50" charset="-128"/>
              <a:ea typeface="ＭＳ Ｐゴシック" panose="020B0600070205080204" pitchFamily="50" charset="-128"/>
            </a:rPr>
            <a:t>円増で、類似団体平均を</a:t>
          </a:r>
          <a:r>
            <a:rPr kumimoji="1" lang="en-US" altLang="ja-JP" sz="1200">
              <a:latin typeface="ＭＳ Ｐゴシック" panose="020B0600070205080204" pitchFamily="50" charset="-128"/>
              <a:ea typeface="ＭＳ Ｐゴシック" panose="020B0600070205080204" pitchFamily="50" charset="-128"/>
            </a:rPr>
            <a:t>2,652</a:t>
          </a:r>
          <a:r>
            <a:rPr kumimoji="1" lang="ja-JP" altLang="en-US" sz="1200">
              <a:latin typeface="ＭＳ Ｐゴシック" panose="020B0600070205080204" pitchFamily="50" charset="-128"/>
              <a:ea typeface="ＭＳ Ｐゴシック" panose="020B0600070205080204" pitchFamily="50" charset="-128"/>
            </a:rPr>
            <a:t>円上回っている。</a:t>
          </a:r>
        </a:p>
        <a:p>
          <a:r>
            <a:rPr kumimoji="1" lang="ja-JP" altLang="en-US" sz="1200">
              <a:latin typeface="ＭＳ Ｐゴシック" panose="020B0600070205080204" pitchFamily="50" charset="-128"/>
              <a:ea typeface="ＭＳ Ｐゴシック" panose="020B0600070205080204" pitchFamily="50" charset="-128"/>
            </a:rPr>
            <a:t>　総務費は前年度比</a:t>
          </a:r>
          <a:r>
            <a:rPr kumimoji="1" lang="en-US" altLang="ja-JP" sz="1200">
              <a:latin typeface="ＭＳ Ｐゴシック" panose="020B0600070205080204" pitchFamily="50" charset="-128"/>
              <a:ea typeface="ＭＳ Ｐゴシック" panose="020B0600070205080204" pitchFamily="50" charset="-128"/>
            </a:rPr>
            <a:t>558,440</a:t>
          </a:r>
          <a:r>
            <a:rPr kumimoji="1" lang="ja-JP" altLang="en-US" sz="1200">
              <a:latin typeface="ＭＳ Ｐゴシック" panose="020B0600070205080204" pitchFamily="50" charset="-128"/>
              <a:ea typeface="ＭＳ Ｐゴシック" panose="020B0600070205080204" pitchFamily="50" charset="-128"/>
            </a:rPr>
            <a:t>円増で、類似団体平均を</a:t>
          </a:r>
          <a:r>
            <a:rPr kumimoji="1" lang="en-US" altLang="ja-JP" sz="1200">
              <a:latin typeface="ＭＳ Ｐゴシック" panose="020B0600070205080204" pitchFamily="50" charset="-128"/>
              <a:ea typeface="ＭＳ Ｐゴシック" panose="020B0600070205080204" pitchFamily="50" charset="-128"/>
            </a:rPr>
            <a:t>523,395</a:t>
          </a:r>
          <a:r>
            <a:rPr kumimoji="1" lang="ja-JP" altLang="en-US" sz="1200">
              <a:latin typeface="ＭＳ Ｐゴシック" panose="020B0600070205080204" pitchFamily="50" charset="-128"/>
              <a:ea typeface="ＭＳ Ｐゴシック" panose="020B0600070205080204" pitchFamily="50" charset="-128"/>
            </a:rPr>
            <a:t>円上回っている。増加の主な要因は、新庁舎建設事業（</a:t>
          </a:r>
          <a:r>
            <a:rPr kumimoji="1" lang="en-US" altLang="ja-JP" sz="1200">
              <a:latin typeface="ＭＳ Ｐゴシック" panose="020B0600070205080204" pitchFamily="50" charset="-128"/>
              <a:ea typeface="ＭＳ Ｐゴシック" panose="020B0600070205080204" pitchFamily="50" charset="-128"/>
            </a:rPr>
            <a:t>1,180,455</a:t>
          </a:r>
          <a:r>
            <a:rPr kumimoji="1" lang="ja-JP" altLang="en-US" sz="1200">
              <a:latin typeface="ＭＳ Ｐゴシック" panose="020B0600070205080204" pitchFamily="50" charset="-128"/>
              <a:ea typeface="ＭＳ Ｐゴシック" panose="020B0600070205080204" pitchFamily="50" charset="-128"/>
            </a:rPr>
            <a:t>千円）である。</a:t>
          </a:r>
        </a:p>
        <a:p>
          <a:r>
            <a:rPr kumimoji="1" lang="ja-JP" altLang="en-US" sz="1200">
              <a:latin typeface="ＭＳ Ｐゴシック" panose="020B0600070205080204" pitchFamily="50" charset="-128"/>
              <a:ea typeface="ＭＳ Ｐゴシック" panose="020B0600070205080204" pitchFamily="50" charset="-128"/>
            </a:rPr>
            <a:t>　農林水産業費は前年度比</a:t>
          </a:r>
          <a:r>
            <a:rPr kumimoji="1" lang="en-US" altLang="ja-JP" sz="1200">
              <a:latin typeface="ＭＳ Ｐゴシック" panose="020B0600070205080204" pitchFamily="50" charset="-128"/>
              <a:ea typeface="ＭＳ Ｐゴシック" panose="020B0600070205080204" pitchFamily="50" charset="-128"/>
            </a:rPr>
            <a:t>95,083</a:t>
          </a:r>
          <a:r>
            <a:rPr kumimoji="1" lang="ja-JP" altLang="en-US" sz="1200">
              <a:latin typeface="ＭＳ Ｐゴシック" panose="020B0600070205080204" pitchFamily="50" charset="-128"/>
              <a:ea typeface="ＭＳ Ｐゴシック" panose="020B0600070205080204" pitchFamily="50" charset="-128"/>
            </a:rPr>
            <a:t>円増で、類似団体平均を</a:t>
          </a:r>
          <a:r>
            <a:rPr kumimoji="1" lang="en-US" altLang="ja-JP" sz="1200">
              <a:latin typeface="ＭＳ Ｐゴシック" panose="020B0600070205080204" pitchFamily="50" charset="-128"/>
              <a:ea typeface="ＭＳ Ｐゴシック" panose="020B0600070205080204" pitchFamily="50" charset="-128"/>
            </a:rPr>
            <a:t>22,720</a:t>
          </a:r>
          <a:r>
            <a:rPr kumimoji="1" lang="ja-JP" altLang="en-US" sz="1200">
              <a:latin typeface="ＭＳ Ｐゴシック" panose="020B0600070205080204" pitchFamily="50" charset="-128"/>
              <a:ea typeface="ＭＳ Ｐゴシック" panose="020B0600070205080204" pitchFamily="50" charset="-128"/>
            </a:rPr>
            <a:t>円上回っている。主な要因は、旧ライスセンター更新事業（</a:t>
          </a:r>
          <a:r>
            <a:rPr kumimoji="1" lang="en-US" altLang="ja-JP" sz="1200">
              <a:latin typeface="ＭＳ Ｐゴシック" panose="020B0600070205080204" pitchFamily="50" charset="-128"/>
              <a:ea typeface="ＭＳ Ｐゴシック" panose="020B0600070205080204" pitchFamily="50" charset="-128"/>
            </a:rPr>
            <a:t>245,067</a:t>
          </a:r>
          <a:r>
            <a:rPr kumimoji="1" lang="ja-JP" altLang="en-US" sz="1200">
              <a:latin typeface="ＭＳ Ｐゴシック" panose="020B0600070205080204" pitchFamily="50" charset="-128"/>
              <a:ea typeface="ＭＳ Ｐゴシック" panose="020B0600070205080204" pitchFamily="50" charset="-128"/>
            </a:rPr>
            <a:t>千円）である。</a:t>
          </a:r>
        </a:p>
        <a:p>
          <a:r>
            <a:rPr kumimoji="1" lang="ja-JP" altLang="en-US" sz="1200">
              <a:latin typeface="ＭＳ Ｐゴシック" panose="020B0600070205080204" pitchFamily="50" charset="-128"/>
              <a:ea typeface="ＭＳ Ｐゴシック" panose="020B0600070205080204" pitchFamily="50" charset="-128"/>
            </a:rPr>
            <a:t>　消防費は前年度比</a:t>
          </a:r>
          <a:r>
            <a:rPr kumimoji="1" lang="en-US" altLang="ja-JP" sz="1200">
              <a:latin typeface="ＭＳ Ｐゴシック" panose="020B0600070205080204" pitchFamily="50" charset="-128"/>
              <a:ea typeface="ＭＳ Ｐゴシック" panose="020B0600070205080204" pitchFamily="50" charset="-128"/>
            </a:rPr>
            <a:t>51,041</a:t>
          </a:r>
          <a:r>
            <a:rPr kumimoji="1" lang="ja-JP" altLang="en-US" sz="1200">
              <a:latin typeface="ＭＳ Ｐゴシック" panose="020B0600070205080204" pitchFamily="50" charset="-128"/>
              <a:ea typeface="ＭＳ Ｐゴシック" panose="020B0600070205080204" pitchFamily="50" charset="-128"/>
            </a:rPr>
            <a:t>円増で、類似団体平均を</a:t>
          </a:r>
          <a:r>
            <a:rPr kumimoji="1" lang="en-US" altLang="ja-JP" sz="1200">
              <a:latin typeface="ＭＳ Ｐゴシック" panose="020B0600070205080204" pitchFamily="50" charset="-128"/>
              <a:ea typeface="ＭＳ Ｐゴシック" panose="020B0600070205080204" pitchFamily="50" charset="-128"/>
            </a:rPr>
            <a:t>26,279</a:t>
          </a:r>
          <a:r>
            <a:rPr kumimoji="1" lang="ja-JP" altLang="en-US" sz="1200">
              <a:latin typeface="ＭＳ Ｐゴシック" panose="020B0600070205080204" pitchFamily="50" charset="-128"/>
              <a:ea typeface="ＭＳ Ｐゴシック" panose="020B0600070205080204" pitchFamily="50" charset="-128"/>
            </a:rPr>
            <a:t>円上回っている。主な要因は、外ヶ浜分署の建替えによる負担金増（</a:t>
          </a:r>
          <a:r>
            <a:rPr kumimoji="1" lang="en-US" altLang="ja-JP" sz="1200">
              <a:latin typeface="ＭＳ Ｐゴシック" panose="020B0600070205080204" pitchFamily="50" charset="-128"/>
              <a:ea typeface="ＭＳ Ｐゴシック" panose="020B0600070205080204" pitchFamily="50" charset="-128"/>
            </a:rPr>
            <a:t>15,021</a:t>
          </a:r>
          <a:r>
            <a:rPr kumimoji="1" lang="ja-JP" altLang="en-US" sz="1200">
              <a:latin typeface="ＭＳ Ｐゴシック" panose="020B0600070205080204" pitchFamily="50" charset="-128"/>
              <a:ea typeface="ＭＳ Ｐゴシック" panose="020B0600070205080204" pitchFamily="50" charset="-128"/>
            </a:rPr>
            <a:t>千円）である。</a:t>
          </a:r>
        </a:p>
        <a:p>
          <a:r>
            <a:rPr kumimoji="1" lang="ja-JP" altLang="en-US" sz="1200">
              <a:latin typeface="ＭＳ Ｐゴシック" panose="020B0600070205080204" pitchFamily="50" charset="-128"/>
              <a:ea typeface="ＭＳ Ｐゴシック" panose="020B0600070205080204" pitchFamily="50" charset="-128"/>
            </a:rPr>
            <a:t>　今年度より本格的に新庁舎建設事業や旧ライスセンター更新事業が開始され、これに伴う費用の増加が顕著となっている。今後は、事務事業の見直しや廃止を含めた歳出抑制を徹底し、行財政運営の悪化を最小限にとどめる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a:t>
          </a:r>
          <a:r>
            <a:rPr kumimoji="1" lang="en-US" altLang="ja-JP" sz="1200">
              <a:latin typeface="ＭＳ ゴシック" pitchFamily="49" charset="-128"/>
              <a:ea typeface="ＭＳ ゴシック" pitchFamily="49" charset="-128"/>
            </a:rPr>
            <a:t>1,326,251</a:t>
          </a:r>
          <a:r>
            <a:rPr kumimoji="1" lang="ja-JP" altLang="en-US" sz="1200">
              <a:latin typeface="ＭＳ ゴシック" pitchFamily="49" charset="-128"/>
              <a:ea typeface="ＭＳ ゴシック" pitchFamily="49" charset="-128"/>
            </a:rPr>
            <a:t>千円で、前年度比</a:t>
          </a:r>
          <a:r>
            <a:rPr kumimoji="1" lang="en-US" altLang="ja-JP" sz="1200">
              <a:latin typeface="ＭＳ ゴシック" pitchFamily="49" charset="-128"/>
              <a:ea typeface="ＭＳ ゴシック" pitchFamily="49" charset="-128"/>
            </a:rPr>
            <a:t>209,010</a:t>
          </a:r>
          <a:r>
            <a:rPr kumimoji="1" lang="ja-JP" altLang="en-US" sz="1200">
              <a:latin typeface="ＭＳ ゴシック" pitchFamily="49" charset="-128"/>
              <a:ea typeface="ＭＳ ゴシック" pitchFamily="49" charset="-128"/>
            </a:rPr>
            <a:t>千円の減となり、標準財政規模比は</a:t>
          </a:r>
          <a:r>
            <a:rPr kumimoji="1" lang="en-US" altLang="ja-JP" sz="1200">
              <a:latin typeface="ＭＳ ゴシック" pitchFamily="49" charset="-128"/>
              <a:ea typeface="ＭＳ ゴシック" pitchFamily="49" charset="-128"/>
            </a:rPr>
            <a:t>77.42</a:t>
          </a:r>
          <a:r>
            <a:rPr kumimoji="1" lang="ja-JP" altLang="en-US" sz="1200">
              <a:latin typeface="ＭＳ ゴシック" pitchFamily="49" charset="-128"/>
              <a:ea typeface="ＭＳ ゴシック" pitchFamily="49" charset="-128"/>
            </a:rPr>
            <a:t>％で前年度比</a:t>
          </a:r>
          <a:r>
            <a:rPr kumimoji="1" lang="en-US" altLang="ja-JP" sz="1200">
              <a:latin typeface="ＭＳ ゴシック" pitchFamily="49" charset="-128"/>
              <a:ea typeface="ＭＳ ゴシック" pitchFamily="49" charset="-128"/>
            </a:rPr>
            <a:t>14.01</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前年度と比較すると、実質収支額は前年度比</a:t>
          </a:r>
          <a:r>
            <a:rPr kumimoji="1" lang="en-US" altLang="ja-JP" sz="1200">
              <a:latin typeface="ＭＳ ゴシック" pitchFamily="49" charset="-128"/>
              <a:ea typeface="ＭＳ ゴシック" pitchFamily="49" charset="-128"/>
            </a:rPr>
            <a:t>0.59</a:t>
          </a:r>
          <a:r>
            <a:rPr kumimoji="1" lang="ja-JP" altLang="en-US" sz="1200">
              <a:latin typeface="ＭＳ ゴシック" pitchFamily="49" charset="-128"/>
              <a:ea typeface="ＭＳ ゴシック" pitchFamily="49" charset="-128"/>
            </a:rPr>
            <a:t>ポイント減、実質単年度収支は同</a:t>
          </a:r>
          <a:r>
            <a:rPr kumimoji="1" lang="en-US" altLang="ja-JP" sz="1200">
              <a:latin typeface="ＭＳ ゴシック" pitchFamily="49" charset="-128"/>
              <a:ea typeface="ＭＳ ゴシック" pitchFamily="49" charset="-128"/>
            </a:rPr>
            <a:t>14.4</a:t>
          </a:r>
          <a:r>
            <a:rPr kumimoji="1" lang="ja-JP" altLang="en-US" sz="1200">
              <a:latin typeface="ＭＳ ゴシック" pitchFamily="49" charset="-128"/>
              <a:ea typeface="ＭＳ ゴシック" pitchFamily="49" charset="-128"/>
            </a:rPr>
            <a:t>ポイント減となった。これは、普通建設事業費の増（前年度比</a:t>
          </a:r>
          <a:r>
            <a:rPr kumimoji="1" lang="en-US" altLang="ja-JP" sz="1200">
              <a:latin typeface="ＭＳ ゴシック" pitchFamily="49" charset="-128"/>
              <a:ea typeface="ＭＳ ゴシック" pitchFamily="49" charset="-128"/>
            </a:rPr>
            <a:t>1,765,616</a:t>
          </a:r>
          <a:r>
            <a:rPr kumimoji="1" lang="ja-JP" altLang="en-US" sz="1200">
              <a:latin typeface="ＭＳ ゴシック" pitchFamily="49" charset="-128"/>
              <a:ea typeface="ＭＳ ゴシック" pitchFamily="49" charset="-128"/>
            </a:rPr>
            <a:t>千円）等により歳出総額が大きくなったことで実質収支額が縮小し、実質単年度収支にも影響を与えたためである。</a:t>
          </a:r>
        </a:p>
        <a:p>
          <a:r>
            <a:rPr kumimoji="1" lang="ja-JP" altLang="en-US" sz="1200">
              <a:latin typeface="ＭＳ ゴシック" pitchFamily="49" charset="-128"/>
              <a:ea typeface="ＭＳ ゴシック" pitchFamily="49" charset="-128"/>
            </a:rPr>
            <a:t>　今後は、歳出の抑制と担税力の強化による歳入確保により、財政基盤の強化に努める。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連結実質赤字比率については赤字が発生しておらず、一般会計や特別会計等において概ね良好な状態である。</a:t>
          </a:r>
        </a:p>
        <a:p>
          <a:r>
            <a:rPr kumimoji="1" lang="ja-JP" altLang="en-US" sz="1200">
              <a:latin typeface="ＭＳ ゴシック" pitchFamily="49" charset="-128"/>
              <a:ea typeface="ＭＳ ゴシック" pitchFamily="49" charset="-128"/>
            </a:rPr>
            <a:t>　一般会計では、普通建設事業の新庁舎建設事業費の増（前年度比</a:t>
          </a:r>
          <a:r>
            <a:rPr kumimoji="1" lang="en-US" altLang="ja-JP" sz="1200">
              <a:latin typeface="ＭＳ ゴシック" pitchFamily="49" charset="-128"/>
              <a:ea typeface="ＭＳ ゴシック" pitchFamily="49" charset="-128"/>
            </a:rPr>
            <a:t>1,004,784</a:t>
          </a:r>
          <a:r>
            <a:rPr kumimoji="1" lang="ja-JP" altLang="en-US" sz="1200">
              <a:latin typeface="ＭＳ ゴシック" pitchFamily="49" charset="-128"/>
              <a:ea typeface="ＭＳ ゴシック" pitchFamily="49" charset="-128"/>
            </a:rPr>
            <a:t>千円）や旧ライスセンター更新事業費の皆増（</a:t>
          </a:r>
          <a:r>
            <a:rPr kumimoji="1" lang="en-US" altLang="ja-JP" sz="1200">
              <a:latin typeface="ＭＳ ゴシック" pitchFamily="49" charset="-128"/>
              <a:ea typeface="ＭＳ ゴシック" pitchFamily="49" charset="-128"/>
            </a:rPr>
            <a:t>245,067</a:t>
          </a:r>
          <a:r>
            <a:rPr kumimoji="1" lang="ja-JP" altLang="en-US" sz="1200">
              <a:latin typeface="ＭＳ ゴシック" pitchFamily="49" charset="-128"/>
              <a:ea typeface="ＭＳ ゴシック" pitchFamily="49" charset="-128"/>
            </a:rPr>
            <a:t>千円）等の影響により、歳出総額が大きくなったことで実質収支額が縮小し、実質単年度収支がマイナスとなった。その結果、標準財政規模比は前年度比</a:t>
          </a:r>
          <a:r>
            <a:rPr kumimoji="1" lang="en-US" altLang="ja-JP" sz="1200">
              <a:latin typeface="ＭＳ ゴシック" pitchFamily="49" charset="-128"/>
              <a:ea typeface="ＭＳ ゴシック" pitchFamily="49" charset="-128"/>
            </a:rPr>
            <a:t>0.6</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3.06</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今後も各種事業内容を精査し、黒字収支を維持するとともに、さらに行政サービスの充実を図っていく。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13" sqref="W13:AG1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4774525</v>
      </c>
      <c r="BO4" s="449"/>
      <c r="BP4" s="449"/>
      <c r="BQ4" s="449"/>
      <c r="BR4" s="449"/>
      <c r="BS4" s="449"/>
      <c r="BT4" s="449"/>
      <c r="BU4" s="450"/>
      <c r="BV4" s="448">
        <v>2856051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3.1</v>
      </c>
      <c r="CU4" s="589"/>
      <c r="CV4" s="589"/>
      <c r="CW4" s="589"/>
      <c r="CX4" s="589"/>
      <c r="CY4" s="589"/>
      <c r="CZ4" s="589"/>
      <c r="DA4" s="590"/>
      <c r="DB4" s="588">
        <v>3.7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4719061</v>
      </c>
      <c r="BO5" s="420"/>
      <c r="BP5" s="420"/>
      <c r="BQ5" s="420"/>
      <c r="BR5" s="420"/>
      <c r="BS5" s="420"/>
      <c r="BT5" s="420"/>
      <c r="BU5" s="421"/>
      <c r="BV5" s="419">
        <v>2793928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86.4</v>
      </c>
      <c r="CU5" s="417"/>
      <c r="CV5" s="417"/>
      <c r="CW5" s="417"/>
      <c r="CX5" s="417"/>
      <c r="CY5" s="417"/>
      <c r="CZ5" s="417"/>
      <c r="DA5" s="418"/>
      <c r="DB5" s="416">
        <v>85.4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55464</v>
      </c>
      <c r="BO6" s="420"/>
      <c r="BP6" s="420"/>
      <c r="BQ6" s="420"/>
      <c r="BR6" s="420"/>
      <c r="BS6" s="420"/>
      <c r="BT6" s="420"/>
      <c r="BU6" s="421"/>
      <c r="BV6" s="419">
        <v>62123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86.6</v>
      </c>
      <c r="CU6" s="563"/>
      <c r="CV6" s="563"/>
      <c r="CW6" s="563"/>
      <c r="CX6" s="563"/>
      <c r="CY6" s="563"/>
      <c r="CZ6" s="563"/>
      <c r="DA6" s="564"/>
      <c r="DB6" s="562">
        <v>85.8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2230</v>
      </c>
      <c r="BO7" s="420"/>
      <c r="BP7" s="420"/>
      <c r="BQ7" s="420"/>
      <c r="BR7" s="420"/>
      <c r="BS7" s="420"/>
      <c r="BT7" s="420"/>
      <c r="BU7" s="421"/>
      <c r="BV7" s="419">
        <v>22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1713136</v>
      </c>
      <c r="CU7" s="420"/>
      <c r="CV7" s="420"/>
      <c r="CW7" s="420"/>
      <c r="CX7" s="420"/>
      <c r="CY7" s="420"/>
      <c r="CZ7" s="420"/>
      <c r="DA7" s="421"/>
      <c r="DB7" s="419">
        <v>1679197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53234</v>
      </c>
      <c r="BO8" s="420"/>
      <c r="BP8" s="420"/>
      <c r="BQ8" s="420"/>
      <c r="BR8" s="420"/>
      <c r="BS8" s="420"/>
      <c r="BT8" s="420"/>
      <c r="BU8" s="421"/>
      <c r="BV8" s="419">
        <v>62101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0.19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2540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-8867</v>
      </c>
      <c r="BO9" s="420"/>
      <c r="BP9" s="420"/>
      <c r="BQ9" s="420"/>
      <c r="BR9" s="420"/>
      <c r="BS9" s="420"/>
      <c r="BT9" s="420"/>
      <c r="BU9" s="421"/>
      <c r="BV9" s="419">
        <v>-17852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10</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2896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307</v>
      </c>
      <c r="BO10" s="420"/>
      <c r="BP10" s="420"/>
      <c r="BQ10" s="420"/>
      <c r="BR10" s="420"/>
      <c r="BS10" s="420"/>
      <c r="BT10" s="420"/>
      <c r="BU10" s="421"/>
      <c r="BV10" s="419">
        <v>1044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2434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255317</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2430</v>
      </c>
      <c r="S13" s="507"/>
      <c r="T13" s="507"/>
      <c r="U13" s="507"/>
      <c r="V13" s="508"/>
      <c r="W13" s="509" t="s">
        <v>131</v>
      </c>
      <c r="X13" s="405"/>
      <c r="Y13" s="405"/>
      <c r="Z13" s="405"/>
      <c r="AA13" s="405"/>
      <c r="AB13" s="406"/>
      <c r="AC13" s="372">
        <v>367</v>
      </c>
      <c r="AD13" s="373"/>
      <c r="AE13" s="373"/>
      <c r="AF13" s="373"/>
      <c r="AG13" s="374"/>
      <c r="AH13" s="372">
        <v>409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-263877</v>
      </c>
      <c r="BO13" s="420"/>
      <c r="BP13" s="420"/>
      <c r="BQ13" s="420"/>
      <c r="BR13" s="420"/>
      <c r="BS13" s="420"/>
      <c r="BT13" s="420"/>
      <c r="BU13" s="421"/>
      <c r="BV13" s="419">
        <v>-16808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5.8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2495</v>
      </c>
      <c r="S14" s="507"/>
      <c r="T14" s="507"/>
      <c r="U14" s="507"/>
      <c r="V14" s="508"/>
      <c r="W14" s="510"/>
      <c r="X14" s="408"/>
      <c r="Y14" s="408"/>
      <c r="Z14" s="408"/>
      <c r="AA14" s="408"/>
      <c r="AB14" s="409"/>
      <c r="AC14" s="499">
        <v>29.6</v>
      </c>
      <c r="AD14" s="500"/>
      <c r="AE14" s="500"/>
      <c r="AF14" s="500"/>
      <c r="AG14" s="501"/>
      <c r="AH14" s="499">
        <v>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2491</v>
      </c>
      <c r="S15" s="507"/>
      <c r="T15" s="507"/>
      <c r="U15" s="507"/>
      <c r="V15" s="508"/>
      <c r="W15" s="509" t="s">
        <v>137</v>
      </c>
      <c r="X15" s="405"/>
      <c r="Y15" s="405"/>
      <c r="Z15" s="405"/>
      <c r="AA15" s="405"/>
      <c r="AB15" s="406"/>
      <c r="AC15" s="372">
        <v>253</v>
      </c>
      <c r="AD15" s="373"/>
      <c r="AE15" s="373"/>
      <c r="AF15" s="373"/>
      <c r="AG15" s="374"/>
      <c r="AH15" s="372">
        <v>314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317808</v>
      </c>
      <c r="BO15" s="449"/>
      <c r="BP15" s="449"/>
      <c r="BQ15" s="449"/>
      <c r="BR15" s="449"/>
      <c r="BS15" s="449"/>
      <c r="BT15" s="449"/>
      <c r="BU15" s="450"/>
      <c r="BV15" s="448">
        <v>311310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20.399999999999999</v>
      </c>
      <c r="AD16" s="500"/>
      <c r="AE16" s="500"/>
      <c r="AF16" s="500"/>
      <c r="AG16" s="501"/>
      <c r="AH16" s="499">
        <v>22.3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1633003</v>
      </c>
      <c r="BO16" s="420"/>
      <c r="BP16" s="420"/>
      <c r="BQ16" s="420"/>
      <c r="BR16" s="420"/>
      <c r="BS16" s="420"/>
      <c r="BT16" s="420"/>
      <c r="BU16" s="421"/>
      <c r="BV16" s="419">
        <v>1596834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618</v>
      </c>
      <c r="AD17" s="373"/>
      <c r="AE17" s="373"/>
      <c r="AF17" s="373"/>
      <c r="AG17" s="374"/>
      <c r="AH17" s="372">
        <v>686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394913</v>
      </c>
      <c r="BO17" s="420"/>
      <c r="BP17" s="420"/>
      <c r="BQ17" s="420"/>
      <c r="BR17" s="420"/>
      <c r="BS17" s="420"/>
      <c r="BT17" s="420"/>
      <c r="BU17" s="421"/>
      <c r="BV17" s="419">
        <v>386273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80.84</v>
      </c>
      <c r="M18" s="472"/>
      <c r="N18" s="472"/>
      <c r="O18" s="472"/>
      <c r="P18" s="472"/>
      <c r="Q18" s="472"/>
      <c r="R18" s="473"/>
      <c r="S18" s="473"/>
      <c r="T18" s="473"/>
      <c r="U18" s="473"/>
      <c r="V18" s="474"/>
      <c r="W18" s="490"/>
      <c r="X18" s="491"/>
      <c r="Y18" s="491"/>
      <c r="Z18" s="491"/>
      <c r="AA18" s="491"/>
      <c r="AB18" s="515"/>
      <c r="AC18" s="389">
        <v>49.9</v>
      </c>
      <c r="AD18" s="390"/>
      <c r="AE18" s="390"/>
      <c r="AF18" s="390"/>
      <c r="AG18" s="475"/>
      <c r="AH18" s="389">
        <v>48.7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1488001</v>
      </c>
      <c r="BO18" s="420"/>
      <c r="BP18" s="420"/>
      <c r="BQ18" s="420"/>
      <c r="BR18" s="420"/>
      <c r="BS18" s="420"/>
      <c r="BT18" s="420"/>
      <c r="BU18" s="421"/>
      <c r="BV18" s="419">
        <v>1445746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31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2275057</v>
      </c>
      <c r="BO19" s="420"/>
      <c r="BP19" s="420"/>
      <c r="BQ19" s="420"/>
      <c r="BR19" s="420"/>
      <c r="BS19" s="420"/>
      <c r="BT19" s="420"/>
      <c r="BU19" s="421"/>
      <c r="BV19" s="419">
        <v>2130351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899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2812886</v>
      </c>
      <c r="BO22" s="449"/>
      <c r="BP22" s="449"/>
      <c r="BQ22" s="449"/>
      <c r="BR22" s="449"/>
      <c r="BS22" s="449"/>
      <c r="BT22" s="449"/>
      <c r="BU22" s="450"/>
      <c r="BV22" s="448">
        <v>1736614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2616996</v>
      </c>
      <c r="BO23" s="420"/>
      <c r="BP23" s="420"/>
      <c r="BQ23" s="420"/>
      <c r="BR23" s="420"/>
      <c r="BS23" s="420"/>
      <c r="BT23" s="420"/>
      <c r="BU23" s="421"/>
      <c r="BV23" s="419">
        <v>1534800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6300</v>
      </c>
      <c r="R24" s="373"/>
      <c r="S24" s="373"/>
      <c r="T24" s="373"/>
      <c r="U24" s="373"/>
      <c r="V24" s="374"/>
      <c r="W24" s="462"/>
      <c r="X24" s="399"/>
      <c r="Y24" s="400"/>
      <c r="Z24" s="375" t="s">
        <v>161</v>
      </c>
      <c r="AA24" s="376"/>
      <c r="AB24" s="376"/>
      <c r="AC24" s="376"/>
      <c r="AD24" s="376"/>
      <c r="AE24" s="376"/>
      <c r="AF24" s="376"/>
      <c r="AG24" s="377"/>
      <c r="AH24" s="372">
        <v>54</v>
      </c>
      <c r="AI24" s="373"/>
      <c r="AJ24" s="373"/>
      <c r="AK24" s="373"/>
      <c r="AL24" s="374"/>
      <c r="AM24" s="372">
        <v>160650</v>
      </c>
      <c r="AN24" s="373"/>
      <c r="AO24" s="373"/>
      <c r="AP24" s="373"/>
      <c r="AQ24" s="373"/>
      <c r="AR24" s="374"/>
      <c r="AS24" s="372">
        <v>2975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2148496</v>
      </c>
      <c r="BO24" s="420"/>
      <c r="BP24" s="420"/>
      <c r="BQ24" s="420"/>
      <c r="BR24" s="420"/>
      <c r="BS24" s="420"/>
      <c r="BT24" s="420"/>
      <c r="BU24" s="421"/>
      <c r="BV24" s="419">
        <v>986405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4950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212907</v>
      </c>
      <c r="BO25" s="449"/>
      <c r="BP25" s="449"/>
      <c r="BQ25" s="449"/>
      <c r="BR25" s="449"/>
      <c r="BS25" s="449"/>
      <c r="BT25" s="449"/>
      <c r="BU25" s="450"/>
      <c r="BV25" s="448">
        <v>20614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4320</v>
      </c>
      <c r="R26" s="373"/>
      <c r="S26" s="373"/>
      <c r="T26" s="373"/>
      <c r="U26" s="373"/>
      <c r="V26" s="374"/>
      <c r="W26" s="462"/>
      <c r="X26" s="399"/>
      <c r="Y26" s="400"/>
      <c r="Z26" s="375" t="s">
        <v>167</v>
      </c>
      <c r="AA26" s="430"/>
      <c r="AB26" s="430"/>
      <c r="AC26" s="430"/>
      <c r="AD26" s="430"/>
      <c r="AE26" s="430"/>
      <c r="AF26" s="430"/>
      <c r="AG26" s="431"/>
      <c r="AH26" s="372">
        <v>5</v>
      </c>
      <c r="AI26" s="373"/>
      <c r="AJ26" s="373"/>
      <c r="AK26" s="373"/>
      <c r="AL26" s="374"/>
      <c r="AM26" s="372">
        <v>11785</v>
      </c>
      <c r="AN26" s="373"/>
      <c r="AO26" s="373"/>
      <c r="AP26" s="373"/>
      <c r="AQ26" s="373"/>
      <c r="AR26" s="374"/>
      <c r="AS26" s="372">
        <v>2357</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2538</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1000</v>
      </c>
      <c r="BO27" s="454"/>
      <c r="BP27" s="454"/>
      <c r="BQ27" s="454"/>
      <c r="BR27" s="454"/>
      <c r="BS27" s="454"/>
      <c r="BT27" s="454"/>
      <c r="BU27" s="455"/>
      <c r="BV27" s="453">
        <v>1000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2124</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1326251</v>
      </c>
      <c r="BO28" s="449"/>
      <c r="BP28" s="449"/>
      <c r="BQ28" s="449"/>
      <c r="BR28" s="449"/>
      <c r="BS28" s="449"/>
      <c r="BT28" s="449"/>
      <c r="BU28" s="450"/>
      <c r="BV28" s="448">
        <v>1535261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6</v>
      </c>
      <c r="M29" s="373"/>
      <c r="N29" s="373"/>
      <c r="O29" s="373"/>
      <c r="P29" s="374"/>
      <c r="Q29" s="372">
        <v>2025</v>
      </c>
      <c r="R29" s="373"/>
      <c r="S29" s="373"/>
      <c r="T29" s="373"/>
      <c r="U29" s="373"/>
      <c r="V29" s="374"/>
      <c r="W29" s="463"/>
      <c r="X29" s="464"/>
      <c r="Y29" s="465"/>
      <c r="Z29" s="375" t="s">
        <v>176</v>
      </c>
      <c r="AA29" s="376"/>
      <c r="AB29" s="376"/>
      <c r="AC29" s="376"/>
      <c r="AD29" s="376"/>
      <c r="AE29" s="376"/>
      <c r="AF29" s="376"/>
      <c r="AG29" s="377"/>
      <c r="AH29" s="372">
        <v>54</v>
      </c>
      <c r="AI29" s="373"/>
      <c r="AJ29" s="373"/>
      <c r="AK29" s="373"/>
      <c r="AL29" s="374"/>
      <c r="AM29" s="372">
        <v>160650</v>
      </c>
      <c r="AN29" s="373"/>
      <c r="AO29" s="373"/>
      <c r="AP29" s="373"/>
      <c r="AQ29" s="373"/>
      <c r="AR29" s="374"/>
      <c r="AS29" s="372">
        <v>2975</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140029</v>
      </c>
      <c r="BO29" s="420"/>
      <c r="BP29" s="420"/>
      <c r="BQ29" s="420"/>
      <c r="BR29" s="420"/>
      <c r="BS29" s="420"/>
      <c r="BT29" s="420"/>
      <c r="BU29" s="421"/>
      <c r="BV29" s="419">
        <v>141572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1522537</v>
      </c>
      <c r="BO30" s="454"/>
      <c r="BP30" s="454"/>
      <c r="BQ30" s="454"/>
      <c r="BR30" s="454"/>
      <c r="BS30" s="454"/>
      <c r="BT30" s="454"/>
      <c r="BU30" s="455"/>
      <c r="BV30" s="453">
        <v>1727188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蓬田村国民健康保険特別会計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蓬田村簡易水道事業会計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青森県市町村職員退職手当組合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よもぎたアシスト株式会社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蓬田村学校給食センター特別会計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蓬田村介護保険特別会計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青森地域広域事務組合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株式会社蓬田紳装</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蓬田村後期高齢者医療特別会計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青森県市町村総合事務組合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青森県交通災害共済組合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青森県後期高齢者医療広域連合（一般会計）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青森県後期高齢者医療広域連合（特別会計）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9PiICsM3qwzBNpdq5Gi+lK4jrKNukZ7Dr8KRGmtwo3BwPFKqF5irnlHqrcaSKBrPDcqbAtP+E47lQ/NNHLBaRw==" saltValue="siN0DvNUuatYpyDAFajM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41" zoomScale="85" zoomScaleNormal="85" zoomScaleSheetLayoutView="100" workbookViewId="0">
      <selection activeCell="H32" sqref="H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4.7300000000000004</v>
      </c>
      <c r="G34" s="33">
        <v>2.58</v>
      </c>
      <c r="H34" s="33">
        <v>4.74</v>
      </c>
      <c r="I34" s="33">
        <v>3.66</v>
      </c>
      <c r="J34" s="34">
        <v>3.06</v>
      </c>
      <c r="K34" s="22"/>
      <c r="L34" s="22"/>
      <c r="M34" s="22"/>
      <c r="N34" s="22"/>
      <c r="O34" s="22"/>
      <c r="P34" s="22"/>
    </row>
    <row r="35" spans="1:16" ht="39" customHeight="1" x14ac:dyDescent="0.15">
      <c r="A35" s="22"/>
      <c r="B35" s="35"/>
      <c r="C35" s="1145" t="s">
        <v>533</v>
      </c>
      <c r="D35" s="1146"/>
      <c r="E35" s="1147"/>
      <c r="F35" s="36" t="s">
        <v>486</v>
      </c>
      <c r="G35" s="37" t="s">
        <v>486</v>
      </c>
      <c r="H35" s="37" t="s">
        <v>486</v>
      </c>
      <c r="I35" s="37" t="s">
        <v>486</v>
      </c>
      <c r="J35" s="38">
        <v>1.77</v>
      </c>
      <c r="K35" s="22"/>
      <c r="L35" s="22"/>
      <c r="M35" s="22"/>
      <c r="N35" s="22"/>
      <c r="O35" s="22"/>
      <c r="P35" s="22"/>
    </row>
    <row r="36" spans="1:16" ht="39" customHeight="1" x14ac:dyDescent="0.15">
      <c r="A36" s="22"/>
      <c r="B36" s="35"/>
      <c r="C36" s="1145" t="s">
        <v>534</v>
      </c>
      <c r="D36" s="1146"/>
      <c r="E36" s="1147"/>
      <c r="F36" s="36">
        <v>0.17</v>
      </c>
      <c r="G36" s="37">
        <v>0.2</v>
      </c>
      <c r="H36" s="37">
        <v>0.26</v>
      </c>
      <c r="I36" s="37">
        <v>0.22</v>
      </c>
      <c r="J36" s="38">
        <v>0.14000000000000001</v>
      </c>
      <c r="K36" s="22"/>
      <c r="L36" s="22"/>
      <c r="M36" s="22"/>
      <c r="N36" s="22"/>
      <c r="O36" s="22"/>
      <c r="P36" s="22"/>
    </row>
    <row r="37" spans="1:16" ht="39" customHeight="1" x14ac:dyDescent="0.15">
      <c r="A37" s="22"/>
      <c r="B37" s="35"/>
      <c r="C37" s="1145" t="s">
        <v>535</v>
      </c>
      <c r="D37" s="1146"/>
      <c r="E37" s="1147"/>
      <c r="F37" s="36">
        <v>7.0000000000000007E-2</v>
      </c>
      <c r="G37" s="37">
        <v>0.03</v>
      </c>
      <c r="H37" s="37">
        <v>0.06</v>
      </c>
      <c r="I37" s="37">
        <v>0.08</v>
      </c>
      <c r="J37" s="38">
        <v>0.09</v>
      </c>
      <c r="K37" s="22"/>
      <c r="L37" s="22"/>
      <c r="M37" s="22"/>
      <c r="N37" s="22"/>
      <c r="O37" s="22"/>
      <c r="P37" s="22"/>
    </row>
    <row r="38" spans="1:16" ht="39" customHeight="1" x14ac:dyDescent="0.15">
      <c r="A38" s="22"/>
      <c r="B38" s="35"/>
      <c r="C38" s="1145" t="s">
        <v>536</v>
      </c>
      <c r="D38" s="1146"/>
      <c r="E38" s="1147"/>
      <c r="F38" s="36">
        <v>0.04</v>
      </c>
      <c r="G38" s="37">
        <v>0.03</v>
      </c>
      <c r="H38" s="37">
        <v>0.03</v>
      </c>
      <c r="I38" s="37">
        <v>0.03</v>
      </c>
      <c r="J38" s="38">
        <v>0.04</v>
      </c>
      <c r="K38" s="22"/>
      <c r="L38" s="22"/>
      <c r="M38" s="22"/>
      <c r="N38" s="22"/>
      <c r="O38" s="22"/>
      <c r="P38" s="22"/>
    </row>
    <row r="39" spans="1:16" ht="39" customHeight="1" x14ac:dyDescent="0.15">
      <c r="A39" s="22"/>
      <c r="B39" s="35"/>
      <c r="C39" s="1145" t="s">
        <v>537</v>
      </c>
      <c r="D39" s="1146"/>
      <c r="E39" s="1147"/>
      <c r="F39" s="36">
        <v>0</v>
      </c>
      <c r="G39" s="37">
        <v>0.01</v>
      </c>
      <c r="H39" s="37">
        <v>0.05</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0.09</v>
      </c>
      <c r="G43" s="42">
        <v>0.3</v>
      </c>
      <c r="H43" s="42">
        <v>0.73</v>
      </c>
      <c r="I43" s="42">
        <v>0.65</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acRefKW0vlQqSkV43Vvczsj248eJYVzrbhK/EelmsCScioP7nIo4J2H+AJAR+/xrll/BTrLHBXU4DVwipNLow==" saltValue="p5SWOMIhUq6k79OSva4A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33" zoomScale="85" zoomScaleNormal="85" zoomScaleSheetLayoutView="55" workbookViewId="0">
      <selection activeCell="O51" sqref="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176</v>
      </c>
      <c r="L45" s="60">
        <v>191</v>
      </c>
      <c r="M45" s="60">
        <v>216</v>
      </c>
      <c r="N45" s="60">
        <v>213</v>
      </c>
      <c r="O45" s="61">
        <v>211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37</v>
      </c>
      <c r="L48" s="64">
        <v>46</v>
      </c>
      <c r="M48" s="64">
        <v>49</v>
      </c>
      <c r="N48" s="64">
        <v>48</v>
      </c>
      <c r="O48" s="65">
        <v>50</v>
      </c>
      <c r="P48" s="48"/>
      <c r="Q48" s="48"/>
      <c r="R48" s="48"/>
      <c r="S48" s="48"/>
      <c r="T48" s="48"/>
      <c r="U48" s="48"/>
    </row>
    <row r="49" spans="1:21" ht="30.75" customHeight="1" x14ac:dyDescent="0.15">
      <c r="A49" s="48"/>
      <c r="B49" s="1178"/>
      <c r="C49" s="1179"/>
      <c r="D49" s="62"/>
      <c r="E49" s="1155" t="s">
        <v>14</v>
      </c>
      <c r="F49" s="1155"/>
      <c r="G49" s="1155"/>
      <c r="H49" s="1155"/>
      <c r="I49" s="1155"/>
      <c r="J49" s="1156"/>
      <c r="K49" s="63">
        <v>5</v>
      </c>
      <c r="L49" s="64">
        <v>5</v>
      </c>
      <c r="M49" s="64">
        <v>5</v>
      </c>
      <c r="N49" s="64">
        <v>5</v>
      </c>
      <c r="O49" s="65">
        <v>11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171</v>
      </c>
      <c r="L52" s="64">
        <v>173</v>
      </c>
      <c r="M52" s="64">
        <v>173</v>
      </c>
      <c r="N52" s="64">
        <v>165</v>
      </c>
      <c r="O52" s="65">
        <v>167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47</v>
      </c>
      <c r="L53" s="69">
        <v>69</v>
      </c>
      <c r="M53" s="69">
        <v>97</v>
      </c>
      <c r="N53" s="69">
        <v>101</v>
      </c>
      <c r="O53" s="70">
        <v>105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9atDmxedOjlcVHK6azpy9O3nkB1seexzEXKyTKBLsUUt32y2kB/7IvrWjQ4fE4BVx64y8AFwfGP6N5WPSp3tQ==" saltValue="hPFKKqthTWOMxMI6SCZ8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49" zoomScaleSheetLayoutView="100" workbookViewId="0">
      <selection activeCell="M49" sqref="M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1833</v>
      </c>
      <c r="J41" s="344">
        <v>1749</v>
      </c>
      <c r="K41" s="344">
        <v>1659</v>
      </c>
      <c r="L41" s="344">
        <v>1737</v>
      </c>
      <c r="M41" s="345">
        <v>2813</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321</v>
      </c>
      <c r="J43" s="347">
        <v>289</v>
      </c>
      <c r="K43" s="347">
        <v>276</v>
      </c>
      <c r="L43" s="347">
        <v>257</v>
      </c>
      <c r="M43" s="348">
        <v>219</v>
      </c>
    </row>
    <row r="44" spans="2:13" ht="27.75" customHeight="1" x14ac:dyDescent="0.15">
      <c r="B44" s="1186"/>
      <c r="C44" s="1187"/>
      <c r="D44" s="106"/>
      <c r="E44" s="1190" t="s">
        <v>34</v>
      </c>
      <c r="F44" s="1190"/>
      <c r="G44" s="1190"/>
      <c r="H44" s="1191"/>
      <c r="I44" s="346">
        <v>31</v>
      </c>
      <c r="J44" s="347">
        <v>28</v>
      </c>
      <c r="K44" s="347">
        <v>25</v>
      </c>
      <c r="L44" s="347">
        <v>26</v>
      </c>
      <c r="M44" s="348">
        <v>24</v>
      </c>
    </row>
    <row r="45" spans="2:13" ht="27.75" customHeight="1" x14ac:dyDescent="0.15">
      <c r="B45" s="1186"/>
      <c r="C45" s="1187"/>
      <c r="D45" s="106"/>
      <c r="E45" s="1190" t="s">
        <v>35</v>
      </c>
      <c r="F45" s="1190"/>
      <c r="G45" s="1190"/>
      <c r="H45" s="1191"/>
      <c r="I45" s="346">
        <v>299</v>
      </c>
      <c r="J45" s="347">
        <v>296</v>
      </c>
      <c r="K45" s="347">
        <v>284</v>
      </c>
      <c r="L45" s="347">
        <v>291</v>
      </c>
      <c r="M45" s="348">
        <v>271</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2681</v>
      </c>
      <c r="J50" s="347">
        <v>3046</v>
      </c>
      <c r="K50" s="347">
        <v>3277</v>
      </c>
      <c r="L50" s="347">
        <v>3558</v>
      </c>
      <c r="M50" s="348">
        <v>3037</v>
      </c>
    </row>
    <row r="51" spans="2:13" ht="27.75" customHeight="1" x14ac:dyDescent="0.15">
      <c r="B51" s="1186"/>
      <c r="C51" s="1187"/>
      <c r="D51" s="106"/>
      <c r="E51" s="1190" t="s">
        <v>42</v>
      </c>
      <c r="F51" s="1190"/>
      <c r="G51" s="1190"/>
      <c r="H51" s="1191"/>
      <c r="I51" s="346" t="s">
        <v>486</v>
      </c>
      <c r="J51" s="347" t="s">
        <v>486</v>
      </c>
      <c r="K51" s="347" t="s">
        <v>486</v>
      </c>
      <c r="L51" s="347" t="s">
        <v>486</v>
      </c>
      <c r="M51" s="348" t="s">
        <v>486</v>
      </c>
    </row>
    <row r="52" spans="2:13" ht="27.75" customHeight="1" x14ac:dyDescent="0.15">
      <c r="B52" s="1188"/>
      <c r="C52" s="1189"/>
      <c r="D52" s="106"/>
      <c r="E52" s="1190" t="s">
        <v>43</v>
      </c>
      <c r="F52" s="1190"/>
      <c r="G52" s="1190"/>
      <c r="H52" s="1191"/>
      <c r="I52" s="346">
        <v>1690</v>
      </c>
      <c r="J52" s="347">
        <v>1607</v>
      </c>
      <c r="K52" s="347">
        <v>1555</v>
      </c>
      <c r="L52" s="347">
        <v>1573</v>
      </c>
      <c r="M52" s="348">
        <v>2269</v>
      </c>
    </row>
    <row r="53" spans="2:13" ht="27.75" customHeight="1" thickBot="1" x14ac:dyDescent="0.2">
      <c r="B53" s="1192" t="s">
        <v>19</v>
      </c>
      <c r="C53" s="1193"/>
      <c r="D53" s="110"/>
      <c r="E53" s="1194" t="s">
        <v>44</v>
      </c>
      <c r="F53" s="1194"/>
      <c r="G53" s="1194"/>
      <c r="H53" s="1195"/>
      <c r="I53" s="349">
        <v>-1887</v>
      </c>
      <c r="J53" s="350">
        <v>-2291</v>
      </c>
      <c r="K53" s="350">
        <v>-2589</v>
      </c>
      <c r="L53" s="350">
        <v>-2820</v>
      </c>
      <c r="M53" s="351">
        <v>-1979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yfLqqhHUxWNqYyl2zzzoN4F7x+jGTk1pk/B47pV+TuSklDbu/MHkDPDuD4zrskKjbjAJ5YRrTF6uej6sUdSDQ==" saltValue="H8QK2KQ8BgqnR3PZhYwx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54" zoomScale="85" zoomScaleNormal="85"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1470</v>
      </c>
      <c r="G55" s="352">
        <v>1535</v>
      </c>
      <c r="H55" s="353">
        <v>1326</v>
      </c>
    </row>
    <row r="56" spans="2:8" ht="52.5" customHeight="1" x14ac:dyDescent="0.15">
      <c r="B56" s="122"/>
      <c r="C56" s="1213" t="s">
        <v>47</v>
      </c>
      <c r="D56" s="1213"/>
      <c r="E56" s="1214"/>
      <c r="F56" s="354">
        <v>130</v>
      </c>
      <c r="G56" s="354">
        <v>142</v>
      </c>
      <c r="H56" s="355">
        <v>140</v>
      </c>
    </row>
    <row r="57" spans="2:8" ht="53.25" customHeight="1" x14ac:dyDescent="0.15">
      <c r="B57" s="122"/>
      <c r="C57" s="1215" t="s">
        <v>48</v>
      </c>
      <c r="D57" s="1215"/>
      <c r="E57" s="1216"/>
      <c r="F57" s="356">
        <v>1548</v>
      </c>
      <c r="G57" s="356">
        <v>1727</v>
      </c>
      <c r="H57" s="357">
        <v>1523</v>
      </c>
    </row>
    <row r="58" spans="2:8" ht="45.75" customHeight="1" x14ac:dyDescent="0.15">
      <c r="B58" s="123"/>
      <c r="C58" s="1203" t="s">
        <v>554</v>
      </c>
      <c r="D58" s="1204"/>
      <c r="E58" s="1205"/>
      <c r="F58" s="358">
        <v>1532</v>
      </c>
      <c r="G58" s="358">
        <v>1687</v>
      </c>
      <c r="H58" s="359">
        <v>1365</v>
      </c>
    </row>
    <row r="59" spans="2:8" ht="45.75" customHeight="1" x14ac:dyDescent="0.15">
      <c r="B59" s="123"/>
      <c r="C59" s="1203" t="s">
        <v>555</v>
      </c>
      <c r="D59" s="1204"/>
      <c r="E59" s="1205"/>
      <c r="F59" s="358" t="s">
        <v>547</v>
      </c>
      <c r="G59" s="358" t="s">
        <v>547</v>
      </c>
      <c r="H59" s="359">
        <v>90</v>
      </c>
    </row>
    <row r="60" spans="2:8" ht="45.75" customHeight="1" x14ac:dyDescent="0.15">
      <c r="B60" s="123"/>
      <c r="C60" s="1203" t="s">
        <v>556</v>
      </c>
      <c r="D60" s="1204"/>
      <c r="E60" s="1205"/>
      <c r="F60" s="358" t="s">
        <v>547</v>
      </c>
      <c r="G60" s="358">
        <v>25</v>
      </c>
      <c r="H60" s="359">
        <v>54</v>
      </c>
    </row>
    <row r="61" spans="2:8" ht="45.75" customHeight="1" x14ac:dyDescent="0.15">
      <c r="B61" s="123"/>
      <c r="C61" s="1203" t="s">
        <v>557</v>
      </c>
      <c r="D61" s="1204"/>
      <c r="E61" s="1205"/>
      <c r="F61" s="358">
        <v>5</v>
      </c>
      <c r="G61" s="358">
        <v>5</v>
      </c>
      <c r="H61" s="359">
        <v>5</v>
      </c>
    </row>
    <row r="62" spans="2:8" ht="45.75" customHeight="1" thickBot="1" x14ac:dyDescent="0.2">
      <c r="B62" s="124"/>
      <c r="C62" s="1206" t="s">
        <v>558</v>
      </c>
      <c r="D62" s="1207"/>
      <c r="E62" s="1208"/>
      <c r="F62" s="360">
        <v>6</v>
      </c>
      <c r="G62" s="360">
        <v>4</v>
      </c>
      <c r="H62" s="361">
        <v>4</v>
      </c>
    </row>
    <row r="63" spans="2:8" ht="52.5" customHeight="1" thickBot="1" x14ac:dyDescent="0.2">
      <c r="B63" s="125"/>
      <c r="C63" s="1209" t="s">
        <v>49</v>
      </c>
      <c r="D63" s="1209"/>
      <c r="E63" s="1210"/>
      <c r="F63" s="362">
        <v>3148</v>
      </c>
      <c r="G63" s="362">
        <v>3404</v>
      </c>
      <c r="H63" s="363">
        <v>2989</v>
      </c>
    </row>
    <row r="64" spans="2:8" x14ac:dyDescent="0.15"/>
  </sheetData>
  <sheetProtection algorithmName="SHA-512" hashValue="h3FAY0sCfm8Wgu8e3HC3I/YrxZ1ClUuTJBCqtuJz/HWPRS/1vQbblgAC/cvbaW+qNbh7bZu96WjMY0qo88Ebsw==" saltValue="zL5hAEl88854aVrUerTO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97450</v>
      </c>
      <c r="E3" s="144"/>
      <c r="F3" s="145">
        <v>301035</v>
      </c>
      <c r="G3" s="146"/>
      <c r="H3" s="147"/>
    </row>
    <row r="4" spans="1:8" x14ac:dyDescent="0.15">
      <c r="A4" s="148"/>
      <c r="B4" s="149"/>
      <c r="C4" s="150"/>
      <c r="D4" s="151">
        <v>75812</v>
      </c>
      <c r="E4" s="152"/>
      <c r="F4" s="153">
        <v>154376</v>
      </c>
      <c r="G4" s="154"/>
      <c r="H4" s="155"/>
    </row>
    <row r="5" spans="1:8" x14ac:dyDescent="0.15">
      <c r="A5" s="136" t="s">
        <v>518</v>
      </c>
      <c r="B5" s="141"/>
      <c r="C5" s="142"/>
      <c r="D5" s="143">
        <v>122107</v>
      </c>
      <c r="E5" s="144"/>
      <c r="F5" s="145">
        <v>277467</v>
      </c>
      <c r="G5" s="146"/>
      <c r="H5" s="147"/>
    </row>
    <row r="6" spans="1:8" x14ac:dyDescent="0.15">
      <c r="A6" s="148"/>
      <c r="B6" s="149"/>
      <c r="C6" s="150"/>
      <c r="D6" s="151">
        <v>82042</v>
      </c>
      <c r="E6" s="152"/>
      <c r="F6" s="153">
        <v>128378</v>
      </c>
      <c r="G6" s="154"/>
      <c r="H6" s="155"/>
    </row>
    <row r="7" spans="1:8" x14ac:dyDescent="0.15">
      <c r="A7" s="136" t="s">
        <v>519</v>
      </c>
      <c r="B7" s="141"/>
      <c r="C7" s="142"/>
      <c r="D7" s="143">
        <v>103315</v>
      </c>
      <c r="E7" s="144"/>
      <c r="F7" s="145">
        <v>282256</v>
      </c>
      <c r="G7" s="146"/>
      <c r="H7" s="147"/>
    </row>
    <row r="8" spans="1:8" x14ac:dyDescent="0.15">
      <c r="A8" s="148"/>
      <c r="B8" s="149"/>
      <c r="C8" s="150"/>
      <c r="D8" s="151">
        <v>94246</v>
      </c>
      <c r="E8" s="152"/>
      <c r="F8" s="153">
        <v>145453</v>
      </c>
      <c r="G8" s="154"/>
      <c r="H8" s="155"/>
    </row>
    <row r="9" spans="1:8" x14ac:dyDescent="0.15">
      <c r="A9" s="136" t="s">
        <v>520</v>
      </c>
      <c r="B9" s="141"/>
      <c r="C9" s="142"/>
      <c r="D9" s="143">
        <v>193241</v>
      </c>
      <c r="E9" s="144"/>
      <c r="F9" s="145">
        <v>295341</v>
      </c>
      <c r="G9" s="146"/>
      <c r="H9" s="147"/>
    </row>
    <row r="10" spans="1:8" x14ac:dyDescent="0.15">
      <c r="A10" s="148"/>
      <c r="B10" s="149"/>
      <c r="C10" s="150"/>
      <c r="D10" s="151">
        <v>163655</v>
      </c>
      <c r="E10" s="152"/>
      <c r="F10" s="153">
        <v>137402</v>
      </c>
      <c r="G10" s="154"/>
      <c r="H10" s="155"/>
    </row>
    <row r="11" spans="1:8" x14ac:dyDescent="0.15">
      <c r="A11" s="136" t="s">
        <v>521</v>
      </c>
      <c r="B11" s="141"/>
      <c r="C11" s="142"/>
      <c r="D11" s="143">
        <v>923481</v>
      </c>
      <c r="E11" s="144"/>
      <c r="F11" s="145">
        <v>292845</v>
      </c>
      <c r="G11" s="146"/>
      <c r="H11" s="147"/>
    </row>
    <row r="12" spans="1:8" x14ac:dyDescent="0.15">
      <c r="A12" s="148"/>
      <c r="B12" s="149"/>
      <c r="C12" s="156"/>
      <c r="D12" s="151">
        <v>790206</v>
      </c>
      <c r="E12" s="152"/>
      <c r="F12" s="153">
        <v>143187</v>
      </c>
      <c r="G12" s="154"/>
      <c r="H12" s="155"/>
    </row>
    <row r="13" spans="1:8" x14ac:dyDescent="0.15">
      <c r="A13" s="136"/>
      <c r="B13" s="141"/>
      <c r="C13" s="157"/>
      <c r="D13" s="158">
        <v>287919</v>
      </c>
      <c r="E13" s="159"/>
      <c r="F13" s="160">
        <v>289789</v>
      </c>
      <c r="G13" s="161"/>
      <c r="H13" s="147"/>
    </row>
    <row r="14" spans="1:8" x14ac:dyDescent="0.15">
      <c r="A14" s="148"/>
      <c r="B14" s="149"/>
      <c r="C14" s="150"/>
      <c r="D14" s="151">
        <v>241192</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4.78</v>
      </c>
      <c r="C19" s="162">
        <f>ROUND(VALUE(SUBSTITUTE(実質収支比率等に係る経年分析!G$48,"▲","-")),2)</f>
        <v>2.62</v>
      </c>
      <c r="D19" s="162">
        <f>ROUND(VALUE(SUBSTITUTE(実質収支比率等に係る経年分析!H$48,"▲","-")),2)</f>
        <v>4.78</v>
      </c>
      <c r="E19" s="162">
        <f>ROUND(VALUE(SUBSTITUTE(実質収支比率等に係る経年分析!I$48,"▲","-")),2)</f>
        <v>3.7</v>
      </c>
      <c r="F19" s="162">
        <f>ROUND(VALUE(SUBSTITUTE(実質収支比率等に係る経年分析!J$48,"▲","-")),2)</f>
        <v>3.11</v>
      </c>
    </row>
    <row r="20" spans="1:11" x14ac:dyDescent="0.15">
      <c r="A20" s="162" t="s">
        <v>53</v>
      </c>
      <c r="B20" s="162">
        <f>ROUND(VALUE(SUBSTITUTE(実質収支比率等に係る経年分析!F$47,"▲","-")),2)</f>
        <v>87.04</v>
      </c>
      <c r="C20" s="162">
        <f>ROUND(VALUE(SUBSTITUTE(実質収支比率等に係る経年分析!G$47,"▲","-")),2)</f>
        <v>83.3</v>
      </c>
      <c r="D20" s="162">
        <f>ROUND(VALUE(SUBSTITUTE(実質収支比率等に係る経年分析!H$47,"▲","-")),2)</f>
        <v>87.94</v>
      </c>
      <c r="E20" s="162">
        <f>ROUND(VALUE(SUBSTITUTE(実質収支比率等に係る経年分析!I$47,"▲","-")),2)</f>
        <v>91.43</v>
      </c>
      <c r="F20" s="162">
        <f>ROUND(VALUE(SUBSTITUTE(実質収支比率等に係る経年分析!J$47,"▲","-")),2)</f>
        <v>77.42</v>
      </c>
    </row>
    <row r="21" spans="1:11" x14ac:dyDescent="0.15">
      <c r="A21" s="162" t="s">
        <v>54</v>
      </c>
      <c r="B21" s="162">
        <f>IF(ISNUMBER(VALUE(SUBSTITUTE(実質収支比率等に係る経年分析!F$49,"▲","-"))),ROUND(VALUE(SUBSTITUTE(実質収支比率等に係る経年分析!F$49,"▲","-")),2),NA())</f>
        <v>3.11</v>
      </c>
      <c r="C21" s="162">
        <f>IF(ISNUMBER(VALUE(SUBSTITUTE(実質収支比率等に係る経年分析!G$49,"▲","-"))),ROUND(VALUE(SUBSTITUTE(実質収支比率等に係る経年分析!G$49,"▲","-")),2),NA())</f>
        <v>-1.37</v>
      </c>
      <c r="D21" s="162">
        <f>IF(ISNUMBER(VALUE(SUBSTITUTE(実質収支比率等に係る経年分析!H$49,"▲","-"))),ROUND(VALUE(SUBSTITUTE(実質収支比率等に係る経年分析!H$49,"▲","-")),2),NA())</f>
        <v>2.1</v>
      </c>
      <c r="E21" s="162">
        <f>IF(ISNUMBER(VALUE(SUBSTITUTE(実質収支比率等に係る経年分析!I$49,"▲","-"))),ROUND(VALUE(SUBSTITUTE(実質収支比率等に係る経年分析!I$49,"▲","-")),2),NA())</f>
        <v>-1</v>
      </c>
      <c r="F21" s="162">
        <f>IF(ISNUMBER(VALUE(SUBSTITUTE(実質収支比率等に係る経年分析!J$49,"▲","-"))),ROUND(VALUE(SUBSTITUTE(実質収支比率等に係る経年分析!J$49,"▲","-")),2),NA())</f>
        <v>-15.4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蓬田村後期高齢者医療特別会計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蓬田村学校給食センター特別会計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15">
      <c r="A33" s="163" t="str">
        <f>IF(連結実質赤字比率に係る赤字・黒字の構成分析!C$37="",NA(),連結実質赤字比率に係る赤字・黒字の構成分析!C$37)</f>
        <v>蓬田村国民健康保険特別会計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7.0000000000000007E-2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0.09</v>
      </c>
    </row>
    <row r="34" spans="1:16" x14ac:dyDescent="0.15">
      <c r="A34" s="163" t="str">
        <f>IF(連結実質赤字比率に係る赤字・黒字の構成分析!C$36="",NA(),連結実質赤字比率に係る赤字・黒字の構成分析!C$36)</f>
        <v>蓬田村介護保険特別会計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0.14000000000000001</v>
      </c>
    </row>
    <row r="35" spans="1:16" x14ac:dyDescent="0.15">
      <c r="A35" s="163" t="str">
        <f>IF(連結実質赤字比率に係る赤字・黒字の構成分析!C$35="",NA(),連結実質赤字比率に係る赤字・黒字の構成分析!C$35)</f>
        <v>蓬田村簡易水道事業会計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4.7300000000000004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4.74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3.66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3.06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171</v>
      </c>
      <c r="E42" s="164"/>
      <c r="F42" s="164"/>
      <c r="G42" s="164">
        <f>'実質公債費比率（分子）の構造'!L$52</f>
        <v>173</v>
      </c>
      <c r="H42" s="164"/>
      <c r="I42" s="164"/>
      <c r="J42" s="164">
        <f>'実質公債費比率（分子）の構造'!M$52</f>
        <v>173</v>
      </c>
      <c r="K42" s="164"/>
      <c r="L42" s="164"/>
      <c r="M42" s="164">
        <f>'実質公債費比率（分子）の構造'!N$52</f>
        <v>165</v>
      </c>
      <c r="N42" s="164"/>
      <c r="O42" s="164"/>
      <c r="P42" s="164">
        <f>'実質公債費比率（分子）の構造'!O$52</f>
        <v>167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5</v>
      </c>
      <c r="F45" s="164"/>
      <c r="G45" s="164"/>
      <c r="H45" s="164">
        <f>'実質公債費比率（分子）の構造'!M$49</f>
        <v>5</v>
      </c>
      <c r="I45" s="164"/>
      <c r="J45" s="164"/>
      <c r="K45" s="164">
        <f>'実質公債費比率（分子）の構造'!N$49</f>
        <v>5</v>
      </c>
      <c r="L45" s="164"/>
      <c r="M45" s="164"/>
      <c r="N45" s="164">
        <f>'実質公債費比率（分子）の構造'!O$49</f>
        <v>11</v>
      </c>
      <c r="O45" s="164"/>
      <c r="P45" s="164"/>
    </row>
    <row r="46" spans="1:16" x14ac:dyDescent="0.15">
      <c r="A46" s="164" t="s">
        <v>64</v>
      </c>
      <c r="B46" s="164">
        <f>'実質公債費比率（分子）の構造'!K$48</f>
        <v>37</v>
      </c>
      <c r="C46" s="164"/>
      <c r="D46" s="164"/>
      <c r="E46" s="164">
        <f>'実質公債費比率（分子）の構造'!L$48</f>
        <v>46</v>
      </c>
      <c r="F46" s="164"/>
      <c r="G46" s="164"/>
      <c r="H46" s="164">
        <f>'実質公債費比率（分子）の構造'!M$48</f>
        <v>49</v>
      </c>
      <c r="I46" s="164"/>
      <c r="J46" s="164"/>
      <c r="K46" s="164">
        <f>'実質公債費比率（分子）の構造'!N$48</f>
        <v>48</v>
      </c>
      <c r="L46" s="164"/>
      <c r="M46" s="164"/>
      <c r="N46" s="164">
        <f>'実質公債費比率（分子）の構造'!O$48</f>
        <v>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176</v>
      </c>
      <c r="C49" s="164"/>
      <c r="D49" s="164"/>
      <c r="E49" s="164">
        <f>'実質公債費比率（分子）の構造'!L$45</f>
        <v>191</v>
      </c>
      <c r="F49" s="164"/>
      <c r="G49" s="164"/>
      <c r="H49" s="164">
        <f>'実質公債費比率（分子）の構造'!M$45</f>
        <v>216</v>
      </c>
      <c r="I49" s="164"/>
      <c r="J49" s="164"/>
      <c r="K49" s="164">
        <f>'実質公債費比率（分子）の構造'!N$45</f>
        <v>213</v>
      </c>
      <c r="L49" s="164"/>
      <c r="M49" s="164"/>
      <c r="N49" s="164">
        <f>'実質公債費比率（分子）の構造'!O$45</f>
        <v>211</v>
      </c>
      <c r="O49" s="164"/>
      <c r="P49" s="164"/>
    </row>
    <row r="50" spans="1:16" x14ac:dyDescent="0.15">
      <c r="A50" s="164" t="s">
        <v>67</v>
      </c>
      <c r="B50" s="164" t="e">
        <f>NA()</f>
        <v>#N/A</v>
      </c>
      <c r="C50" s="164">
        <f>IF(ISNUMBER('実質公債費比率（分子）の構造'!K$53),'実質公債費比率（分子）の構造'!K$53,NA())</f>
        <v>47</v>
      </c>
      <c r="D50" s="164" t="e">
        <f>NA()</f>
        <v>#N/A</v>
      </c>
      <c r="E50" s="164" t="e">
        <f>NA()</f>
        <v>#N/A</v>
      </c>
      <c r="F50" s="164">
        <f>IF(ISNUMBER('実質公債費比率（分子）の構造'!L$53),'実質公債費比率（分子）の構造'!L$53,NA())</f>
        <v>69</v>
      </c>
      <c r="G50" s="164" t="e">
        <f>NA()</f>
        <v>#N/A</v>
      </c>
      <c r="H50" s="164" t="e">
        <f>NA()</f>
        <v>#N/A</v>
      </c>
      <c r="I50" s="164">
        <f>IF(ISNUMBER('実質公債費比率（分子）の構造'!M$53),'実質公債費比率（分子）の構造'!M$53,NA())</f>
        <v>97</v>
      </c>
      <c r="J50" s="164" t="e">
        <f>NA()</f>
        <v>#N/A</v>
      </c>
      <c r="K50" s="164" t="e">
        <f>NA()</f>
        <v>#N/A</v>
      </c>
      <c r="L50" s="164">
        <f>IF(ISNUMBER('実質公債費比率（分子）の構造'!N$53),'実質公債費比率（分子）の構造'!N$53,NA())</f>
        <v>101</v>
      </c>
      <c r="M50" s="164" t="e">
        <f>NA()</f>
        <v>#N/A</v>
      </c>
      <c r="N50" s="164" t="e">
        <f>NA()</f>
        <v>#N/A</v>
      </c>
      <c r="O50" s="164">
        <f>IF(ISNUMBER('実質公債費比率（分子）の構造'!O$53),'実質公債費比率（分子）の構造'!O$53,NA())</f>
        <v>105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1690</v>
      </c>
      <c r="E56" s="163"/>
      <c r="F56" s="163"/>
      <c r="G56" s="163">
        <f>'将来負担比率（分子）の構造'!J$52</f>
        <v>1607</v>
      </c>
      <c r="H56" s="163"/>
      <c r="I56" s="163"/>
      <c r="J56" s="163">
        <f>'将来負担比率（分子）の構造'!K$52</f>
        <v>1555</v>
      </c>
      <c r="K56" s="163"/>
      <c r="L56" s="163"/>
      <c r="M56" s="163">
        <f>'将来負担比率（分子）の構造'!L$52</f>
        <v>1573</v>
      </c>
      <c r="N56" s="163"/>
      <c r="O56" s="163"/>
      <c r="P56" s="163">
        <f>'将来負担比率（分子）の構造'!M$52</f>
        <v>2269</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2681</v>
      </c>
      <c r="E58" s="163"/>
      <c r="F58" s="163"/>
      <c r="G58" s="163">
        <f>'将来負担比率（分子）の構造'!J$50</f>
        <v>3046</v>
      </c>
      <c r="H58" s="163"/>
      <c r="I58" s="163"/>
      <c r="J58" s="163">
        <f>'将来負担比率（分子）の構造'!K$50</f>
        <v>3277</v>
      </c>
      <c r="K58" s="163"/>
      <c r="L58" s="163"/>
      <c r="M58" s="163">
        <f>'将来負担比率（分子）の構造'!L$50</f>
        <v>3558</v>
      </c>
      <c r="N58" s="163"/>
      <c r="O58" s="163"/>
      <c r="P58" s="163">
        <f>'将来負担比率（分子）の構造'!M$50</f>
        <v>3037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299</v>
      </c>
      <c r="C62" s="163"/>
      <c r="D62" s="163"/>
      <c r="E62" s="163">
        <f>'将来負担比率（分子）の構造'!J$45</f>
        <v>296</v>
      </c>
      <c r="F62" s="163"/>
      <c r="G62" s="163"/>
      <c r="H62" s="163">
        <f>'将来負担比率（分子）の構造'!K$45</f>
        <v>284</v>
      </c>
      <c r="I62" s="163"/>
      <c r="J62" s="163"/>
      <c r="K62" s="163">
        <f>'将来負担比率（分子）の構造'!L$45</f>
        <v>291</v>
      </c>
      <c r="L62" s="163"/>
      <c r="M62" s="163"/>
      <c r="N62" s="163">
        <f>'将来負担比率（分子）の構造'!M$45</f>
        <v>271</v>
      </c>
      <c r="O62" s="163"/>
      <c r="P62" s="163"/>
    </row>
    <row r="63" spans="1:16" x14ac:dyDescent="0.15">
      <c r="A63" s="163" t="s">
        <v>34</v>
      </c>
      <c r="B63" s="163">
        <f>'将来負担比率（分子）の構造'!I$44</f>
        <v>31</v>
      </c>
      <c r="C63" s="163"/>
      <c r="D63" s="163"/>
      <c r="E63" s="163">
        <f>'将来負担比率（分子）の構造'!J$44</f>
        <v>28</v>
      </c>
      <c r="F63" s="163"/>
      <c r="G63" s="163"/>
      <c r="H63" s="163">
        <f>'将来負担比率（分子）の構造'!K$44</f>
        <v>25</v>
      </c>
      <c r="I63" s="163"/>
      <c r="J63" s="163"/>
      <c r="K63" s="163">
        <f>'将来負担比率（分子）の構造'!L$44</f>
        <v>26</v>
      </c>
      <c r="L63" s="163"/>
      <c r="M63" s="163"/>
      <c r="N63" s="163">
        <f>'将来負担比率（分子）の構造'!M$44</f>
        <v>24</v>
      </c>
      <c r="O63" s="163"/>
      <c r="P63" s="163"/>
    </row>
    <row r="64" spans="1:16" x14ac:dyDescent="0.15">
      <c r="A64" s="163" t="s">
        <v>33</v>
      </c>
      <c r="B64" s="163">
        <f>'将来負担比率（分子）の構造'!I$43</f>
        <v>321</v>
      </c>
      <c r="C64" s="163"/>
      <c r="D64" s="163"/>
      <c r="E64" s="163">
        <f>'将来負担比率（分子）の構造'!J$43</f>
        <v>289</v>
      </c>
      <c r="F64" s="163"/>
      <c r="G64" s="163"/>
      <c r="H64" s="163">
        <f>'将来負担比率（分子）の構造'!K$43</f>
        <v>276</v>
      </c>
      <c r="I64" s="163"/>
      <c r="J64" s="163"/>
      <c r="K64" s="163">
        <f>'将来負担比率（分子）の構造'!L$43</f>
        <v>257</v>
      </c>
      <c r="L64" s="163"/>
      <c r="M64" s="163"/>
      <c r="N64" s="163">
        <f>'将来負担比率（分子）の構造'!M$43</f>
        <v>219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1833</v>
      </c>
      <c r="C66" s="163"/>
      <c r="D66" s="163"/>
      <c r="E66" s="163">
        <f>'将来負担比率（分子）の構造'!J$41</f>
        <v>1749</v>
      </c>
      <c r="F66" s="163"/>
      <c r="G66" s="163"/>
      <c r="H66" s="163">
        <f>'将来負担比率（分子）の構造'!K$41</f>
        <v>1659</v>
      </c>
      <c r="I66" s="163"/>
      <c r="J66" s="163"/>
      <c r="K66" s="163">
        <f>'将来負担比率（分子）の構造'!L$41</f>
        <v>1737</v>
      </c>
      <c r="L66" s="163"/>
      <c r="M66" s="163"/>
      <c r="N66" s="163">
        <f>'将来負担比率（分子）の構造'!M$41</f>
        <v>2813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1470</v>
      </c>
      <c r="C72" s="167">
        <f>基金残高に係る経年分析!G55</f>
        <v>1535</v>
      </c>
      <c r="D72" s="167">
        <f>基金残高に係る経年分析!H55</f>
        <v>1326</v>
      </c>
    </row>
    <row r="73" spans="1:16" x14ac:dyDescent="0.15">
      <c r="A73" s="166" t="s">
        <v>74</v>
      </c>
      <c r="B73" s="167">
        <f>基金残高に係る経年分析!F56</f>
        <v>130</v>
      </c>
      <c r="C73" s="167">
        <f>基金残高に係る経年分析!G56</f>
        <v>142</v>
      </c>
      <c r="D73" s="167">
        <f>基金残高に係る経年分析!H56</f>
        <v>140</v>
      </c>
    </row>
    <row r="74" spans="1:16" x14ac:dyDescent="0.15">
      <c r="A74" s="166" t="s">
        <v>75</v>
      </c>
      <c r="B74" s="167">
        <f>基金残高に係る経年分析!F57</f>
        <v>1548</v>
      </c>
      <c r="C74" s="167">
        <f>基金残高に係る経年分析!G57</f>
        <v>1727</v>
      </c>
      <c r="D74" s="167">
        <f>基金残高に係る経年分析!H57</f>
        <v>1523</v>
      </c>
    </row>
  </sheetData>
  <sheetProtection algorithmName="SHA-512" hashValue="ymLaiY40BSjp5eH6Le5jpACx/K1EMYss7Cd1BF8fXh8JdMNrvmZYpN438fY/5y7d6u2hwq7tc+fqp8nYUbukMw==" saltValue="aDU8wue0bHNh6GAPrnN7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N5" workbookViewId="0">
      <selection activeCell="BS14" sqref="BS14:CB1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275487</v>
      </c>
      <c r="S5" s="677"/>
      <c r="T5" s="677"/>
      <c r="U5" s="677"/>
      <c r="V5" s="677"/>
      <c r="W5" s="677"/>
      <c r="X5" s="677"/>
      <c r="Y5" s="702"/>
      <c r="Z5" s="715">
        <v>5.8</v>
      </c>
      <c r="AA5" s="715"/>
      <c r="AB5" s="715"/>
      <c r="AC5" s="715"/>
      <c r="AD5" s="716">
        <v>275487</v>
      </c>
      <c r="AE5" s="716"/>
      <c r="AF5" s="716"/>
      <c r="AG5" s="716"/>
      <c r="AH5" s="716"/>
      <c r="AI5" s="716"/>
      <c r="AJ5" s="716"/>
      <c r="AK5" s="716"/>
      <c r="AL5" s="703">
        <v>16</v>
      </c>
      <c r="AM5" s="685"/>
      <c r="AN5" s="685"/>
      <c r="AO5" s="704"/>
      <c r="AP5" s="679" t="s">
        <v>215</v>
      </c>
      <c r="AQ5" s="680"/>
      <c r="AR5" s="680"/>
      <c r="AS5" s="680"/>
      <c r="AT5" s="680"/>
      <c r="AU5" s="680"/>
      <c r="AV5" s="680"/>
      <c r="AW5" s="680"/>
      <c r="AX5" s="680"/>
      <c r="AY5" s="680"/>
      <c r="AZ5" s="680"/>
      <c r="BA5" s="680"/>
      <c r="BB5" s="680"/>
      <c r="BC5" s="680"/>
      <c r="BD5" s="680"/>
      <c r="BE5" s="680"/>
      <c r="BF5" s="681"/>
      <c r="BG5" s="621">
        <v>275487</v>
      </c>
      <c r="BH5" s="622"/>
      <c r="BI5" s="622"/>
      <c r="BJ5" s="622"/>
      <c r="BK5" s="622"/>
      <c r="BL5" s="622"/>
      <c r="BM5" s="622"/>
      <c r="BN5" s="623"/>
      <c r="BO5" s="659">
        <v>100</v>
      </c>
      <c r="BP5" s="659"/>
      <c r="BQ5" s="659"/>
      <c r="BR5" s="659"/>
      <c r="BS5" s="660">
        <v>713</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35172</v>
      </c>
      <c r="S6" s="622"/>
      <c r="T6" s="622"/>
      <c r="U6" s="622"/>
      <c r="V6" s="622"/>
      <c r="W6" s="622"/>
      <c r="X6" s="622"/>
      <c r="Y6" s="623"/>
      <c r="Z6" s="659">
        <v>0.7</v>
      </c>
      <c r="AA6" s="659"/>
      <c r="AB6" s="659"/>
      <c r="AC6" s="659"/>
      <c r="AD6" s="660">
        <v>35172</v>
      </c>
      <c r="AE6" s="660"/>
      <c r="AF6" s="660"/>
      <c r="AG6" s="660"/>
      <c r="AH6" s="660"/>
      <c r="AI6" s="660"/>
      <c r="AJ6" s="660"/>
      <c r="AK6" s="660"/>
      <c r="AL6" s="624">
        <v>2</v>
      </c>
      <c r="AM6" s="625"/>
      <c r="AN6" s="625"/>
      <c r="AO6" s="661"/>
      <c r="AP6" s="618" t="s">
        <v>220</v>
      </c>
      <c r="AQ6" s="619"/>
      <c r="AR6" s="619"/>
      <c r="AS6" s="619"/>
      <c r="AT6" s="619"/>
      <c r="AU6" s="619"/>
      <c r="AV6" s="619"/>
      <c r="AW6" s="619"/>
      <c r="AX6" s="619"/>
      <c r="AY6" s="619"/>
      <c r="AZ6" s="619"/>
      <c r="BA6" s="619"/>
      <c r="BB6" s="619"/>
      <c r="BC6" s="619"/>
      <c r="BD6" s="619"/>
      <c r="BE6" s="619"/>
      <c r="BF6" s="620"/>
      <c r="BG6" s="621">
        <v>275487</v>
      </c>
      <c r="BH6" s="622"/>
      <c r="BI6" s="622"/>
      <c r="BJ6" s="622"/>
      <c r="BK6" s="622"/>
      <c r="BL6" s="622"/>
      <c r="BM6" s="622"/>
      <c r="BN6" s="623"/>
      <c r="BO6" s="659">
        <v>100</v>
      </c>
      <c r="BP6" s="659"/>
      <c r="BQ6" s="659"/>
      <c r="BR6" s="659"/>
      <c r="BS6" s="660">
        <v>713</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53597</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53597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99</v>
      </c>
      <c r="S7" s="622"/>
      <c r="T7" s="622"/>
      <c r="U7" s="622"/>
      <c r="V7" s="622"/>
      <c r="W7" s="622"/>
      <c r="X7" s="622"/>
      <c r="Y7" s="623"/>
      <c r="Z7" s="659">
        <v>0</v>
      </c>
      <c r="AA7" s="659"/>
      <c r="AB7" s="659"/>
      <c r="AC7" s="659"/>
      <c r="AD7" s="660">
        <v>99</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78196</v>
      </c>
      <c r="BH7" s="622"/>
      <c r="BI7" s="622"/>
      <c r="BJ7" s="622"/>
      <c r="BK7" s="622"/>
      <c r="BL7" s="622"/>
      <c r="BM7" s="622"/>
      <c r="BN7" s="623"/>
      <c r="BO7" s="659">
        <v>28.4</v>
      </c>
      <c r="BP7" s="659"/>
      <c r="BQ7" s="659"/>
      <c r="BR7" s="659"/>
      <c r="BS7" s="660">
        <v>713</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2229832</v>
      </c>
      <c r="CS7" s="622"/>
      <c r="CT7" s="622"/>
      <c r="CU7" s="622"/>
      <c r="CV7" s="622"/>
      <c r="CW7" s="622"/>
      <c r="CX7" s="622"/>
      <c r="CY7" s="623"/>
      <c r="CZ7" s="659">
        <v>47.3</v>
      </c>
      <c r="DA7" s="659"/>
      <c r="DB7" s="659"/>
      <c r="DC7" s="659"/>
      <c r="DD7" s="627">
        <v>1410478</v>
      </c>
      <c r="DE7" s="622"/>
      <c r="DF7" s="622"/>
      <c r="DG7" s="622"/>
      <c r="DH7" s="622"/>
      <c r="DI7" s="622"/>
      <c r="DJ7" s="622"/>
      <c r="DK7" s="622"/>
      <c r="DL7" s="622"/>
      <c r="DM7" s="622"/>
      <c r="DN7" s="622"/>
      <c r="DO7" s="622"/>
      <c r="DP7" s="623"/>
      <c r="DQ7" s="627">
        <v>711046</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909</v>
      </c>
      <c r="S8" s="622"/>
      <c r="T8" s="622"/>
      <c r="U8" s="622"/>
      <c r="V8" s="622"/>
      <c r="W8" s="622"/>
      <c r="X8" s="622"/>
      <c r="Y8" s="623"/>
      <c r="Z8" s="659">
        <v>0</v>
      </c>
      <c r="AA8" s="659"/>
      <c r="AB8" s="659"/>
      <c r="AC8" s="659"/>
      <c r="AD8" s="660">
        <v>909</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3477</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597861</v>
      </c>
      <c r="CS8" s="622"/>
      <c r="CT8" s="622"/>
      <c r="CU8" s="622"/>
      <c r="CV8" s="622"/>
      <c r="CW8" s="622"/>
      <c r="CX8" s="622"/>
      <c r="CY8" s="623"/>
      <c r="CZ8" s="659">
        <v>12.7</v>
      </c>
      <c r="DA8" s="659"/>
      <c r="DB8" s="659"/>
      <c r="DC8" s="659"/>
      <c r="DD8" s="627">
        <v>734</v>
      </c>
      <c r="DE8" s="622"/>
      <c r="DF8" s="622"/>
      <c r="DG8" s="622"/>
      <c r="DH8" s="622"/>
      <c r="DI8" s="622"/>
      <c r="DJ8" s="622"/>
      <c r="DK8" s="622"/>
      <c r="DL8" s="622"/>
      <c r="DM8" s="622"/>
      <c r="DN8" s="622"/>
      <c r="DO8" s="622"/>
      <c r="DP8" s="623"/>
      <c r="DQ8" s="627">
        <v>372407</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1120</v>
      </c>
      <c r="S9" s="622"/>
      <c r="T9" s="622"/>
      <c r="U9" s="622"/>
      <c r="V9" s="622"/>
      <c r="W9" s="622"/>
      <c r="X9" s="622"/>
      <c r="Y9" s="623"/>
      <c r="Z9" s="659">
        <v>0</v>
      </c>
      <c r="AA9" s="659"/>
      <c r="AB9" s="659"/>
      <c r="AC9" s="659"/>
      <c r="AD9" s="660">
        <v>1120</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69466</v>
      </c>
      <c r="BH9" s="622"/>
      <c r="BI9" s="622"/>
      <c r="BJ9" s="622"/>
      <c r="BK9" s="622"/>
      <c r="BL9" s="622"/>
      <c r="BM9" s="622"/>
      <c r="BN9" s="623"/>
      <c r="BO9" s="659">
        <v>25.2</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249955</v>
      </c>
      <c r="CS9" s="622"/>
      <c r="CT9" s="622"/>
      <c r="CU9" s="622"/>
      <c r="CV9" s="622"/>
      <c r="CW9" s="622"/>
      <c r="CX9" s="622"/>
      <c r="CY9" s="623"/>
      <c r="CZ9" s="659">
        <v>5.3</v>
      </c>
      <c r="DA9" s="659"/>
      <c r="DB9" s="659"/>
      <c r="DC9" s="659"/>
      <c r="DD9" s="627">
        <v>1479</v>
      </c>
      <c r="DE9" s="622"/>
      <c r="DF9" s="622"/>
      <c r="DG9" s="622"/>
      <c r="DH9" s="622"/>
      <c r="DI9" s="622"/>
      <c r="DJ9" s="622"/>
      <c r="DK9" s="622"/>
      <c r="DL9" s="622"/>
      <c r="DM9" s="622"/>
      <c r="DN9" s="622"/>
      <c r="DO9" s="622"/>
      <c r="DP9" s="623"/>
      <c r="DQ9" s="627">
        <v>238153</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4279</v>
      </c>
      <c r="BH10" s="622"/>
      <c r="BI10" s="622"/>
      <c r="BJ10" s="622"/>
      <c r="BK10" s="622"/>
      <c r="BL10" s="622"/>
      <c r="BM10" s="622"/>
      <c r="BN10" s="623"/>
      <c r="BO10" s="659">
        <v>1.6</v>
      </c>
      <c r="BP10" s="659"/>
      <c r="BQ10" s="659"/>
      <c r="BR10" s="659"/>
      <c r="BS10" s="660">
        <v>713</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11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11</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63605</v>
      </c>
      <c r="S11" s="622"/>
      <c r="T11" s="622"/>
      <c r="U11" s="622"/>
      <c r="V11" s="622"/>
      <c r="W11" s="622"/>
      <c r="X11" s="622"/>
      <c r="Y11" s="623"/>
      <c r="Z11" s="624">
        <v>1.3</v>
      </c>
      <c r="AA11" s="625"/>
      <c r="AB11" s="625"/>
      <c r="AC11" s="626"/>
      <c r="AD11" s="627">
        <v>63605</v>
      </c>
      <c r="AE11" s="622"/>
      <c r="AF11" s="622"/>
      <c r="AG11" s="622"/>
      <c r="AH11" s="622"/>
      <c r="AI11" s="622"/>
      <c r="AJ11" s="622"/>
      <c r="AK11" s="623"/>
      <c r="AL11" s="624">
        <v>3.7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974</v>
      </c>
      <c r="BH11" s="622"/>
      <c r="BI11" s="622"/>
      <c r="BJ11" s="622"/>
      <c r="BK11" s="622"/>
      <c r="BL11" s="622"/>
      <c r="BM11" s="622"/>
      <c r="BN11" s="623"/>
      <c r="BO11" s="659">
        <v>0.4</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468867</v>
      </c>
      <c r="CS11" s="622"/>
      <c r="CT11" s="622"/>
      <c r="CU11" s="622"/>
      <c r="CV11" s="622"/>
      <c r="CW11" s="622"/>
      <c r="CX11" s="622"/>
      <c r="CY11" s="623"/>
      <c r="CZ11" s="659">
        <v>9.9</v>
      </c>
      <c r="DA11" s="659"/>
      <c r="DB11" s="659"/>
      <c r="DC11" s="659"/>
      <c r="DD11" s="627">
        <v>311835</v>
      </c>
      <c r="DE11" s="622"/>
      <c r="DF11" s="622"/>
      <c r="DG11" s="622"/>
      <c r="DH11" s="622"/>
      <c r="DI11" s="622"/>
      <c r="DJ11" s="622"/>
      <c r="DK11" s="622"/>
      <c r="DL11" s="622"/>
      <c r="DM11" s="622"/>
      <c r="DN11" s="622"/>
      <c r="DO11" s="622"/>
      <c r="DP11" s="623"/>
      <c r="DQ11" s="627">
        <v>120506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152594</v>
      </c>
      <c r="BH12" s="622"/>
      <c r="BI12" s="622"/>
      <c r="BJ12" s="622"/>
      <c r="BK12" s="622"/>
      <c r="BL12" s="622"/>
      <c r="BM12" s="622"/>
      <c r="BN12" s="623"/>
      <c r="BO12" s="659">
        <v>55.4</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23236</v>
      </c>
      <c r="CS12" s="622"/>
      <c r="CT12" s="622"/>
      <c r="CU12" s="622"/>
      <c r="CV12" s="622"/>
      <c r="CW12" s="622"/>
      <c r="CX12" s="622"/>
      <c r="CY12" s="623"/>
      <c r="CZ12" s="659">
        <v>0.5</v>
      </c>
      <c r="DA12" s="659"/>
      <c r="DB12" s="659"/>
      <c r="DC12" s="659"/>
      <c r="DD12" s="627">
        <v>2367</v>
      </c>
      <c r="DE12" s="622"/>
      <c r="DF12" s="622"/>
      <c r="DG12" s="622"/>
      <c r="DH12" s="622"/>
      <c r="DI12" s="622"/>
      <c r="DJ12" s="622"/>
      <c r="DK12" s="622"/>
      <c r="DL12" s="622"/>
      <c r="DM12" s="622"/>
      <c r="DN12" s="622"/>
      <c r="DO12" s="622"/>
      <c r="DP12" s="623"/>
      <c r="DQ12" s="627">
        <v>20436</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143846</v>
      </c>
      <c r="BH13" s="622"/>
      <c r="BI13" s="622"/>
      <c r="BJ13" s="622"/>
      <c r="BK13" s="622"/>
      <c r="BL13" s="622"/>
      <c r="BM13" s="622"/>
      <c r="BN13" s="623"/>
      <c r="BO13" s="659">
        <v>52.2</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249253</v>
      </c>
      <c r="CS13" s="622"/>
      <c r="CT13" s="622"/>
      <c r="CU13" s="622"/>
      <c r="CV13" s="622"/>
      <c r="CW13" s="622"/>
      <c r="CX13" s="622"/>
      <c r="CY13" s="623"/>
      <c r="CZ13" s="659">
        <v>5.3</v>
      </c>
      <c r="DA13" s="659"/>
      <c r="DB13" s="659"/>
      <c r="DC13" s="659"/>
      <c r="DD13" s="627">
        <v>190861</v>
      </c>
      <c r="DE13" s="622"/>
      <c r="DF13" s="622"/>
      <c r="DG13" s="622"/>
      <c r="DH13" s="622"/>
      <c r="DI13" s="622"/>
      <c r="DJ13" s="622"/>
      <c r="DK13" s="622"/>
      <c r="DL13" s="622"/>
      <c r="DM13" s="622"/>
      <c r="DN13" s="622"/>
      <c r="DO13" s="622"/>
      <c r="DP13" s="623"/>
      <c r="DQ13" s="627">
        <v>115279</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11290</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223845</v>
      </c>
      <c r="CS14" s="622"/>
      <c r="CT14" s="622"/>
      <c r="CU14" s="622"/>
      <c r="CV14" s="622"/>
      <c r="CW14" s="622"/>
      <c r="CX14" s="622"/>
      <c r="CY14" s="623"/>
      <c r="CZ14" s="659">
        <v>4.7</v>
      </c>
      <c r="DA14" s="659"/>
      <c r="DB14" s="659"/>
      <c r="DC14" s="659"/>
      <c r="DD14" s="627">
        <v>112369</v>
      </c>
      <c r="DE14" s="622"/>
      <c r="DF14" s="622"/>
      <c r="DG14" s="622"/>
      <c r="DH14" s="622"/>
      <c r="DI14" s="622"/>
      <c r="DJ14" s="622"/>
      <c r="DK14" s="622"/>
      <c r="DL14" s="622"/>
      <c r="DM14" s="622"/>
      <c r="DN14" s="622"/>
      <c r="DO14" s="622"/>
      <c r="DP14" s="623"/>
      <c r="DQ14" s="627">
        <v>154724</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3464</v>
      </c>
      <c r="S15" s="622"/>
      <c r="T15" s="622"/>
      <c r="U15" s="622"/>
      <c r="V15" s="622"/>
      <c r="W15" s="622"/>
      <c r="X15" s="622"/>
      <c r="Y15" s="623"/>
      <c r="Z15" s="659">
        <v>0.1</v>
      </c>
      <c r="AA15" s="659"/>
      <c r="AB15" s="659"/>
      <c r="AC15" s="659"/>
      <c r="AD15" s="660">
        <v>3464</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33407</v>
      </c>
      <c r="BH15" s="622"/>
      <c r="BI15" s="622"/>
      <c r="BJ15" s="622"/>
      <c r="BK15" s="622"/>
      <c r="BL15" s="622"/>
      <c r="BM15" s="622"/>
      <c r="BN15" s="623"/>
      <c r="BO15" s="659">
        <v>12.1</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404198</v>
      </c>
      <c r="CS15" s="622"/>
      <c r="CT15" s="622"/>
      <c r="CU15" s="622"/>
      <c r="CV15" s="622"/>
      <c r="CW15" s="622"/>
      <c r="CX15" s="622"/>
      <c r="CY15" s="623"/>
      <c r="CZ15" s="659">
        <v>8.6</v>
      </c>
      <c r="DA15" s="659"/>
      <c r="DB15" s="659"/>
      <c r="DC15" s="659"/>
      <c r="DD15" s="627">
        <v>217630</v>
      </c>
      <c r="DE15" s="622"/>
      <c r="DF15" s="622"/>
      <c r="DG15" s="622"/>
      <c r="DH15" s="622"/>
      <c r="DI15" s="622"/>
      <c r="DJ15" s="622"/>
      <c r="DK15" s="622"/>
      <c r="DL15" s="622"/>
      <c r="DM15" s="622"/>
      <c r="DN15" s="622"/>
      <c r="DO15" s="622"/>
      <c r="DP15" s="623"/>
      <c r="DQ15" s="627">
        <v>215028</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2895</v>
      </c>
      <c r="S16" s="622"/>
      <c r="T16" s="622"/>
      <c r="U16" s="622"/>
      <c r="V16" s="622"/>
      <c r="W16" s="622"/>
      <c r="X16" s="622"/>
      <c r="Y16" s="623"/>
      <c r="Z16" s="659">
        <v>0.1</v>
      </c>
      <c r="AA16" s="659"/>
      <c r="AB16" s="659"/>
      <c r="AC16" s="659"/>
      <c r="AD16" s="660">
        <v>2895</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7150</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7150</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9628</v>
      </c>
      <c r="S17" s="622"/>
      <c r="T17" s="622"/>
      <c r="U17" s="622"/>
      <c r="V17" s="622"/>
      <c r="W17" s="622"/>
      <c r="X17" s="622"/>
      <c r="Y17" s="623"/>
      <c r="Z17" s="659">
        <v>0.2</v>
      </c>
      <c r="AA17" s="659"/>
      <c r="AB17" s="659"/>
      <c r="AC17" s="659"/>
      <c r="AD17" s="660">
        <v>9628</v>
      </c>
      <c r="AE17" s="660"/>
      <c r="AF17" s="660"/>
      <c r="AG17" s="660"/>
      <c r="AH17" s="660"/>
      <c r="AI17" s="660"/>
      <c r="AJ17" s="660"/>
      <c r="AK17" s="660"/>
      <c r="AL17" s="624">
        <v>0.6</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211256</v>
      </c>
      <c r="CS17" s="622"/>
      <c r="CT17" s="622"/>
      <c r="CU17" s="622"/>
      <c r="CV17" s="622"/>
      <c r="CW17" s="622"/>
      <c r="CX17" s="622"/>
      <c r="CY17" s="623"/>
      <c r="CZ17" s="659">
        <v>4.5</v>
      </c>
      <c r="DA17" s="659"/>
      <c r="DB17" s="659"/>
      <c r="DC17" s="659"/>
      <c r="DD17" s="627" t="s">
        <v>122</v>
      </c>
      <c r="DE17" s="622"/>
      <c r="DF17" s="622"/>
      <c r="DG17" s="622"/>
      <c r="DH17" s="622"/>
      <c r="DI17" s="622"/>
      <c r="DJ17" s="622"/>
      <c r="DK17" s="622"/>
      <c r="DL17" s="622"/>
      <c r="DM17" s="622"/>
      <c r="DN17" s="622"/>
      <c r="DO17" s="622"/>
      <c r="DP17" s="623"/>
      <c r="DQ17" s="627">
        <v>211256</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1152</v>
      </c>
      <c r="S18" s="622"/>
      <c r="T18" s="622"/>
      <c r="U18" s="622"/>
      <c r="V18" s="622"/>
      <c r="W18" s="622"/>
      <c r="X18" s="622"/>
      <c r="Y18" s="623"/>
      <c r="Z18" s="659">
        <v>0</v>
      </c>
      <c r="AA18" s="659"/>
      <c r="AB18" s="659"/>
      <c r="AC18" s="659"/>
      <c r="AD18" s="660">
        <v>1152</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8476</v>
      </c>
      <c r="S19" s="622"/>
      <c r="T19" s="622"/>
      <c r="U19" s="622"/>
      <c r="V19" s="622"/>
      <c r="W19" s="622"/>
      <c r="X19" s="622"/>
      <c r="Y19" s="623"/>
      <c r="Z19" s="659">
        <v>0.2</v>
      </c>
      <c r="AA19" s="659"/>
      <c r="AB19" s="659"/>
      <c r="AC19" s="659"/>
      <c r="AD19" s="660">
        <v>8476</v>
      </c>
      <c r="AE19" s="660"/>
      <c r="AF19" s="660"/>
      <c r="AG19" s="660"/>
      <c r="AH19" s="660"/>
      <c r="AI19" s="660"/>
      <c r="AJ19" s="660"/>
      <c r="AK19" s="660"/>
      <c r="AL19" s="624">
        <v>0.5</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4719061</v>
      </c>
      <c r="CS20" s="622"/>
      <c r="CT20" s="622"/>
      <c r="CU20" s="622"/>
      <c r="CV20" s="622"/>
      <c r="CW20" s="622"/>
      <c r="CX20" s="622"/>
      <c r="CY20" s="623"/>
      <c r="CZ20" s="659">
        <v>100</v>
      </c>
      <c r="DA20" s="659"/>
      <c r="DB20" s="659"/>
      <c r="DC20" s="659"/>
      <c r="DD20" s="627">
        <v>2247753</v>
      </c>
      <c r="DE20" s="622"/>
      <c r="DF20" s="622"/>
      <c r="DG20" s="622"/>
      <c r="DH20" s="622"/>
      <c r="DI20" s="622"/>
      <c r="DJ20" s="622"/>
      <c r="DK20" s="622"/>
      <c r="DL20" s="622"/>
      <c r="DM20" s="622"/>
      <c r="DN20" s="622"/>
      <c r="DO20" s="622"/>
      <c r="DP20" s="623"/>
      <c r="DQ20" s="627">
        <v>2219593</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1451490</v>
      </c>
      <c r="S21" s="622"/>
      <c r="T21" s="622"/>
      <c r="U21" s="622"/>
      <c r="V21" s="622"/>
      <c r="W21" s="622"/>
      <c r="X21" s="622"/>
      <c r="Y21" s="623"/>
      <c r="Z21" s="659">
        <v>30.4</v>
      </c>
      <c r="AA21" s="659"/>
      <c r="AB21" s="659"/>
      <c r="AC21" s="659"/>
      <c r="AD21" s="660">
        <v>1315195</v>
      </c>
      <c r="AE21" s="660"/>
      <c r="AF21" s="660"/>
      <c r="AG21" s="660"/>
      <c r="AH21" s="660"/>
      <c r="AI21" s="660"/>
      <c r="AJ21" s="660"/>
      <c r="AK21" s="660"/>
      <c r="AL21" s="624">
        <v>76.5</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1315195</v>
      </c>
      <c r="S22" s="622"/>
      <c r="T22" s="622"/>
      <c r="U22" s="622"/>
      <c r="V22" s="622"/>
      <c r="W22" s="622"/>
      <c r="X22" s="622"/>
      <c r="Y22" s="623"/>
      <c r="Z22" s="659">
        <v>27.5</v>
      </c>
      <c r="AA22" s="659"/>
      <c r="AB22" s="659"/>
      <c r="AC22" s="659"/>
      <c r="AD22" s="660">
        <v>1315195</v>
      </c>
      <c r="AE22" s="660"/>
      <c r="AF22" s="660"/>
      <c r="AG22" s="660"/>
      <c r="AH22" s="660"/>
      <c r="AI22" s="660"/>
      <c r="AJ22" s="660"/>
      <c r="AK22" s="660"/>
      <c r="AL22" s="624">
        <v>76.5</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136294</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1</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934546</v>
      </c>
      <c r="CS24" s="677"/>
      <c r="CT24" s="677"/>
      <c r="CU24" s="677"/>
      <c r="CV24" s="677"/>
      <c r="CW24" s="677"/>
      <c r="CX24" s="677"/>
      <c r="CY24" s="702"/>
      <c r="CZ24" s="703">
        <v>19.8</v>
      </c>
      <c r="DA24" s="685"/>
      <c r="DB24" s="685"/>
      <c r="DC24" s="705"/>
      <c r="DD24" s="701">
        <v>774901</v>
      </c>
      <c r="DE24" s="677"/>
      <c r="DF24" s="677"/>
      <c r="DG24" s="677"/>
      <c r="DH24" s="677"/>
      <c r="DI24" s="677"/>
      <c r="DJ24" s="677"/>
      <c r="DK24" s="702"/>
      <c r="DL24" s="701">
        <v>724787</v>
      </c>
      <c r="DM24" s="677"/>
      <c r="DN24" s="677"/>
      <c r="DO24" s="677"/>
      <c r="DP24" s="677"/>
      <c r="DQ24" s="677"/>
      <c r="DR24" s="677"/>
      <c r="DS24" s="677"/>
      <c r="DT24" s="677"/>
      <c r="DU24" s="677"/>
      <c r="DV24" s="702"/>
      <c r="DW24" s="703">
        <v>42.1</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1843869</v>
      </c>
      <c r="S25" s="622"/>
      <c r="T25" s="622"/>
      <c r="U25" s="622"/>
      <c r="V25" s="622"/>
      <c r="W25" s="622"/>
      <c r="X25" s="622"/>
      <c r="Y25" s="623"/>
      <c r="Z25" s="659">
        <v>38.6</v>
      </c>
      <c r="AA25" s="659"/>
      <c r="AB25" s="659"/>
      <c r="AC25" s="659"/>
      <c r="AD25" s="660">
        <v>1707574</v>
      </c>
      <c r="AE25" s="660"/>
      <c r="AF25" s="660"/>
      <c r="AG25" s="660"/>
      <c r="AH25" s="660"/>
      <c r="AI25" s="660"/>
      <c r="AJ25" s="660"/>
      <c r="AK25" s="660"/>
      <c r="AL25" s="624">
        <v>99.4</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451224</v>
      </c>
      <c r="CS25" s="634"/>
      <c r="CT25" s="634"/>
      <c r="CU25" s="634"/>
      <c r="CV25" s="634"/>
      <c r="CW25" s="634"/>
      <c r="CX25" s="634"/>
      <c r="CY25" s="635"/>
      <c r="CZ25" s="624">
        <v>9.6</v>
      </c>
      <c r="DA25" s="636"/>
      <c r="DB25" s="636"/>
      <c r="DC25" s="637"/>
      <c r="DD25" s="627">
        <v>438967</v>
      </c>
      <c r="DE25" s="634"/>
      <c r="DF25" s="634"/>
      <c r="DG25" s="634"/>
      <c r="DH25" s="634"/>
      <c r="DI25" s="634"/>
      <c r="DJ25" s="634"/>
      <c r="DK25" s="635"/>
      <c r="DL25" s="627">
        <v>432834</v>
      </c>
      <c r="DM25" s="634"/>
      <c r="DN25" s="634"/>
      <c r="DO25" s="634"/>
      <c r="DP25" s="634"/>
      <c r="DQ25" s="634"/>
      <c r="DR25" s="634"/>
      <c r="DS25" s="634"/>
      <c r="DT25" s="634"/>
      <c r="DU25" s="634"/>
      <c r="DV25" s="635"/>
      <c r="DW25" s="624">
        <v>25.1</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232811</v>
      </c>
      <c r="CS26" s="622"/>
      <c r="CT26" s="622"/>
      <c r="CU26" s="622"/>
      <c r="CV26" s="622"/>
      <c r="CW26" s="622"/>
      <c r="CX26" s="622"/>
      <c r="CY26" s="623"/>
      <c r="CZ26" s="624">
        <v>4.9000000000000004</v>
      </c>
      <c r="DA26" s="636"/>
      <c r="DB26" s="636"/>
      <c r="DC26" s="637"/>
      <c r="DD26" s="627">
        <v>228829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t="s">
        <v>122</v>
      </c>
      <c r="S27" s="622"/>
      <c r="T27" s="622"/>
      <c r="U27" s="622"/>
      <c r="V27" s="622"/>
      <c r="W27" s="622"/>
      <c r="X27" s="622"/>
      <c r="Y27" s="623"/>
      <c r="Z27" s="659" t="s">
        <v>122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275487</v>
      </c>
      <c r="BH27" s="622"/>
      <c r="BI27" s="622"/>
      <c r="BJ27" s="622"/>
      <c r="BK27" s="622"/>
      <c r="BL27" s="622"/>
      <c r="BM27" s="622"/>
      <c r="BN27" s="623"/>
      <c r="BO27" s="659">
        <v>100</v>
      </c>
      <c r="BP27" s="659"/>
      <c r="BQ27" s="659"/>
      <c r="BR27" s="659"/>
      <c r="BS27" s="660">
        <v>713</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272066</v>
      </c>
      <c r="CS27" s="634"/>
      <c r="CT27" s="634"/>
      <c r="CU27" s="634"/>
      <c r="CV27" s="634"/>
      <c r="CW27" s="634"/>
      <c r="CX27" s="634"/>
      <c r="CY27" s="635"/>
      <c r="CZ27" s="624">
        <v>5.8</v>
      </c>
      <c r="DA27" s="636"/>
      <c r="DB27" s="636"/>
      <c r="DC27" s="637"/>
      <c r="DD27" s="627">
        <v>124678</v>
      </c>
      <c r="DE27" s="634"/>
      <c r="DF27" s="634"/>
      <c r="DG27" s="634"/>
      <c r="DH27" s="634"/>
      <c r="DI27" s="634"/>
      <c r="DJ27" s="634"/>
      <c r="DK27" s="635"/>
      <c r="DL27" s="627">
        <v>80697</v>
      </c>
      <c r="DM27" s="634"/>
      <c r="DN27" s="634"/>
      <c r="DO27" s="634"/>
      <c r="DP27" s="634"/>
      <c r="DQ27" s="634"/>
      <c r="DR27" s="634"/>
      <c r="DS27" s="634"/>
      <c r="DT27" s="634"/>
      <c r="DU27" s="634"/>
      <c r="DV27" s="635"/>
      <c r="DW27" s="624">
        <v>4.7</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20917</v>
      </c>
      <c r="S28" s="622"/>
      <c r="T28" s="622"/>
      <c r="U28" s="622"/>
      <c r="V28" s="622"/>
      <c r="W28" s="622"/>
      <c r="X28" s="622"/>
      <c r="Y28" s="623"/>
      <c r="Z28" s="659">
        <v>0.4</v>
      </c>
      <c r="AA28" s="659"/>
      <c r="AB28" s="659"/>
      <c r="AC28" s="659"/>
      <c r="AD28" s="660">
        <v>10506</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211256</v>
      </c>
      <c r="CS28" s="622"/>
      <c r="CT28" s="622"/>
      <c r="CU28" s="622"/>
      <c r="CV28" s="622"/>
      <c r="CW28" s="622"/>
      <c r="CX28" s="622"/>
      <c r="CY28" s="623"/>
      <c r="CZ28" s="624">
        <v>4.5</v>
      </c>
      <c r="DA28" s="636"/>
      <c r="DB28" s="636"/>
      <c r="DC28" s="637"/>
      <c r="DD28" s="627">
        <v>211256</v>
      </c>
      <c r="DE28" s="622"/>
      <c r="DF28" s="622"/>
      <c r="DG28" s="622"/>
      <c r="DH28" s="622"/>
      <c r="DI28" s="622"/>
      <c r="DJ28" s="622"/>
      <c r="DK28" s="623"/>
      <c r="DL28" s="627">
        <v>211256</v>
      </c>
      <c r="DM28" s="622"/>
      <c r="DN28" s="622"/>
      <c r="DO28" s="622"/>
      <c r="DP28" s="622"/>
      <c r="DQ28" s="622"/>
      <c r="DR28" s="622"/>
      <c r="DS28" s="622"/>
      <c r="DT28" s="622"/>
      <c r="DU28" s="622"/>
      <c r="DV28" s="623"/>
      <c r="DW28" s="624">
        <v>12.3</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4365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211078</v>
      </c>
      <c r="CS29" s="634"/>
      <c r="CT29" s="634"/>
      <c r="CU29" s="634"/>
      <c r="CV29" s="634"/>
      <c r="CW29" s="634"/>
      <c r="CX29" s="634"/>
      <c r="CY29" s="635"/>
      <c r="CZ29" s="624">
        <v>4.5</v>
      </c>
      <c r="DA29" s="636"/>
      <c r="DB29" s="636"/>
      <c r="DC29" s="637"/>
      <c r="DD29" s="627">
        <v>211078</v>
      </c>
      <c r="DE29" s="634"/>
      <c r="DF29" s="634"/>
      <c r="DG29" s="634"/>
      <c r="DH29" s="634"/>
      <c r="DI29" s="634"/>
      <c r="DJ29" s="634"/>
      <c r="DK29" s="635"/>
      <c r="DL29" s="627">
        <v>211078</v>
      </c>
      <c r="DM29" s="634"/>
      <c r="DN29" s="634"/>
      <c r="DO29" s="634"/>
      <c r="DP29" s="634"/>
      <c r="DQ29" s="634"/>
      <c r="DR29" s="634"/>
      <c r="DS29" s="634"/>
      <c r="DT29" s="634"/>
      <c r="DU29" s="634"/>
      <c r="DV29" s="635"/>
      <c r="DW29" s="624">
        <v>12.3</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367107</v>
      </c>
      <c r="S30" s="622"/>
      <c r="T30" s="622"/>
      <c r="U30" s="622"/>
      <c r="V30" s="622"/>
      <c r="W30" s="622"/>
      <c r="X30" s="622"/>
      <c r="Y30" s="623"/>
      <c r="Z30" s="659">
        <v>7.7</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206656</v>
      </c>
      <c r="CS30" s="622"/>
      <c r="CT30" s="622"/>
      <c r="CU30" s="622"/>
      <c r="CV30" s="622"/>
      <c r="CW30" s="622"/>
      <c r="CX30" s="622"/>
      <c r="CY30" s="623"/>
      <c r="CZ30" s="624">
        <v>4.4000000000000004</v>
      </c>
      <c r="DA30" s="636"/>
      <c r="DB30" s="636"/>
      <c r="DC30" s="637"/>
      <c r="DD30" s="627">
        <v>206656</v>
      </c>
      <c r="DE30" s="622"/>
      <c r="DF30" s="622"/>
      <c r="DG30" s="622"/>
      <c r="DH30" s="622"/>
      <c r="DI30" s="622"/>
      <c r="DJ30" s="622"/>
      <c r="DK30" s="623"/>
      <c r="DL30" s="627">
        <v>206656</v>
      </c>
      <c r="DM30" s="622"/>
      <c r="DN30" s="622"/>
      <c r="DO30" s="622"/>
      <c r="DP30" s="622"/>
      <c r="DQ30" s="622"/>
      <c r="DR30" s="622"/>
      <c r="DS30" s="622"/>
      <c r="DT30" s="622"/>
      <c r="DU30" s="622"/>
      <c r="DV30" s="623"/>
      <c r="DW30" s="624">
        <v>12</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98.9</v>
      </c>
      <c r="BH31" s="684"/>
      <c r="BI31" s="684"/>
      <c r="BJ31" s="684"/>
      <c r="BK31" s="684"/>
      <c r="BL31" s="684"/>
      <c r="BM31" s="685">
        <v>96.3</v>
      </c>
      <c r="BN31" s="684"/>
      <c r="BO31" s="684"/>
      <c r="BP31" s="684"/>
      <c r="BQ31" s="686"/>
      <c r="BR31" s="683">
        <v>98.8</v>
      </c>
      <c r="BS31" s="684"/>
      <c r="BT31" s="684"/>
      <c r="BU31" s="684"/>
      <c r="BV31" s="684"/>
      <c r="BW31" s="684"/>
      <c r="BX31" s="685">
        <v>96.4</v>
      </c>
      <c r="BY31" s="684"/>
      <c r="BZ31" s="684"/>
      <c r="CA31" s="684"/>
      <c r="CB31" s="686"/>
      <c r="CD31" s="642"/>
      <c r="CE31" s="643"/>
      <c r="CF31" s="618" t="s">
        <v>299</v>
      </c>
      <c r="CG31" s="619"/>
      <c r="CH31" s="619"/>
      <c r="CI31" s="619"/>
      <c r="CJ31" s="619"/>
      <c r="CK31" s="619"/>
      <c r="CL31" s="619"/>
      <c r="CM31" s="619"/>
      <c r="CN31" s="619"/>
      <c r="CO31" s="619"/>
      <c r="CP31" s="619"/>
      <c r="CQ31" s="620"/>
      <c r="CR31" s="621">
        <v>4422</v>
      </c>
      <c r="CS31" s="634"/>
      <c r="CT31" s="634"/>
      <c r="CU31" s="634"/>
      <c r="CV31" s="634"/>
      <c r="CW31" s="634"/>
      <c r="CX31" s="634"/>
      <c r="CY31" s="635"/>
      <c r="CZ31" s="624">
        <v>0.1</v>
      </c>
      <c r="DA31" s="636"/>
      <c r="DB31" s="636"/>
      <c r="DC31" s="637"/>
      <c r="DD31" s="627">
        <v>4422</v>
      </c>
      <c r="DE31" s="634"/>
      <c r="DF31" s="634"/>
      <c r="DG31" s="634"/>
      <c r="DH31" s="634"/>
      <c r="DI31" s="634"/>
      <c r="DJ31" s="634"/>
      <c r="DK31" s="635"/>
      <c r="DL31" s="627">
        <v>4422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183004</v>
      </c>
      <c r="S32" s="622"/>
      <c r="T32" s="622"/>
      <c r="U32" s="622"/>
      <c r="V32" s="622"/>
      <c r="W32" s="622"/>
      <c r="X32" s="622"/>
      <c r="Y32" s="623"/>
      <c r="Z32" s="659">
        <v>3.8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98.7</v>
      </c>
      <c r="BH32" s="634"/>
      <c r="BI32" s="634"/>
      <c r="BJ32" s="634"/>
      <c r="BK32" s="634"/>
      <c r="BL32" s="634"/>
      <c r="BM32" s="625">
        <v>96</v>
      </c>
      <c r="BN32" s="634"/>
      <c r="BO32" s="634"/>
      <c r="BP32" s="634"/>
      <c r="BQ32" s="657"/>
      <c r="BR32" s="692">
        <v>98.3</v>
      </c>
      <c r="BS32" s="634"/>
      <c r="BT32" s="634"/>
      <c r="BU32" s="634"/>
      <c r="BV32" s="634"/>
      <c r="BW32" s="634"/>
      <c r="BX32" s="625">
        <v>95.6</v>
      </c>
      <c r="BY32" s="634"/>
      <c r="BZ32" s="634"/>
      <c r="CA32" s="634"/>
      <c r="CB32" s="657"/>
      <c r="CD32" s="644"/>
      <c r="CE32" s="645"/>
      <c r="CF32" s="618" t="s">
        <v>303</v>
      </c>
      <c r="CG32" s="619"/>
      <c r="CH32" s="619"/>
      <c r="CI32" s="619"/>
      <c r="CJ32" s="619"/>
      <c r="CK32" s="619"/>
      <c r="CL32" s="619"/>
      <c r="CM32" s="619"/>
      <c r="CN32" s="619"/>
      <c r="CO32" s="619"/>
      <c r="CP32" s="619"/>
      <c r="CQ32" s="620"/>
      <c r="CR32" s="621">
        <v>178</v>
      </c>
      <c r="CS32" s="622"/>
      <c r="CT32" s="622"/>
      <c r="CU32" s="622"/>
      <c r="CV32" s="622"/>
      <c r="CW32" s="622"/>
      <c r="CX32" s="622"/>
      <c r="CY32" s="623"/>
      <c r="CZ32" s="624">
        <v>0</v>
      </c>
      <c r="DA32" s="636"/>
      <c r="DB32" s="636"/>
      <c r="DC32" s="637"/>
      <c r="DD32" s="627">
        <v>178</v>
      </c>
      <c r="DE32" s="622"/>
      <c r="DF32" s="622"/>
      <c r="DG32" s="622"/>
      <c r="DH32" s="622"/>
      <c r="DI32" s="622"/>
      <c r="DJ32" s="622"/>
      <c r="DK32" s="623"/>
      <c r="DL32" s="627">
        <v>178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39784</v>
      </c>
      <c r="S33" s="622"/>
      <c r="T33" s="622"/>
      <c r="U33" s="622"/>
      <c r="V33" s="622"/>
      <c r="W33" s="622"/>
      <c r="X33" s="622"/>
      <c r="Y33" s="623"/>
      <c r="Z33" s="659">
        <v>0.8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98.7</v>
      </c>
      <c r="BH33" s="606"/>
      <c r="BI33" s="606"/>
      <c r="BJ33" s="606"/>
      <c r="BK33" s="606"/>
      <c r="BL33" s="606"/>
      <c r="BM33" s="652">
        <v>95.5</v>
      </c>
      <c r="BN33" s="606"/>
      <c r="BO33" s="606"/>
      <c r="BP33" s="606"/>
      <c r="BQ33" s="669"/>
      <c r="BR33" s="682">
        <v>98.8</v>
      </c>
      <c r="BS33" s="606"/>
      <c r="BT33" s="606"/>
      <c r="BU33" s="606"/>
      <c r="BV33" s="606"/>
      <c r="BW33" s="606"/>
      <c r="BX33" s="652">
        <v>95.9</v>
      </c>
      <c r="BY33" s="606"/>
      <c r="BZ33" s="606"/>
      <c r="CA33" s="606"/>
      <c r="CB33" s="669"/>
      <c r="CD33" s="618" t="s">
        <v>306</v>
      </c>
      <c r="CE33" s="619"/>
      <c r="CF33" s="619"/>
      <c r="CG33" s="619"/>
      <c r="CH33" s="619"/>
      <c r="CI33" s="619"/>
      <c r="CJ33" s="619"/>
      <c r="CK33" s="619"/>
      <c r="CL33" s="619"/>
      <c r="CM33" s="619"/>
      <c r="CN33" s="619"/>
      <c r="CO33" s="619"/>
      <c r="CP33" s="619"/>
      <c r="CQ33" s="620"/>
      <c r="CR33" s="621">
        <v>1529612</v>
      </c>
      <c r="CS33" s="634"/>
      <c r="CT33" s="634"/>
      <c r="CU33" s="634"/>
      <c r="CV33" s="634"/>
      <c r="CW33" s="634"/>
      <c r="CX33" s="634"/>
      <c r="CY33" s="635"/>
      <c r="CZ33" s="624">
        <v>32.4</v>
      </c>
      <c r="DA33" s="636"/>
      <c r="DB33" s="636"/>
      <c r="DC33" s="637"/>
      <c r="DD33" s="627">
        <v>1176693</v>
      </c>
      <c r="DE33" s="634"/>
      <c r="DF33" s="634"/>
      <c r="DG33" s="634"/>
      <c r="DH33" s="634"/>
      <c r="DI33" s="634"/>
      <c r="DJ33" s="634"/>
      <c r="DK33" s="635"/>
      <c r="DL33" s="627">
        <v>763214</v>
      </c>
      <c r="DM33" s="634"/>
      <c r="DN33" s="634"/>
      <c r="DO33" s="634"/>
      <c r="DP33" s="634"/>
      <c r="DQ33" s="634"/>
      <c r="DR33" s="634"/>
      <c r="DS33" s="634"/>
      <c r="DT33" s="634"/>
      <c r="DU33" s="634"/>
      <c r="DV33" s="635"/>
      <c r="DW33" s="624">
        <v>44.3</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90673</v>
      </c>
      <c r="S34" s="622"/>
      <c r="T34" s="622"/>
      <c r="U34" s="622"/>
      <c r="V34" s="622"/>
      <c r="W34" s="622"/>
      <c r="X34" s="622"/>
      <c r="Y34" s="623"/>
      <c r="Z34" s="659">
        <v>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458014</v>
      </c>
      <c r="CS34" s="622"/>
      <c r="CT34" s="622"/>
      <c r="CU34" s="622"/>
      <c r="CV34" s="622"/>
      <c r="CW34" s="622"/>
      <c r="CX34" s="622"/>
      <c r="CY34" s="623"/>
      <c r="CZ34" s="624">
        <v>9.6999999999999993</v>
      </c>
      <c r="DA34" s="636"/>
      <c r="DB34" s="636"/>
      <c r="DC34" s="637"/>
      <c r="DD34" s="627">
        <v>371266</v>
      </c>
      <c r="DE34" s="622"/>
      <c r="DF34" s="622"/>
      <c r="DG34" s="622"/>
      <c r="DH34" s="622"/>
      <c r="DI34" s="622"/>
      <c r="DJ34" s="622"/>
      <c r="DK34" s="623"/>
      <c r="DL34" s="627">
        <v>284407</v>
      </c>
      <c r="DM34" s="622"/>
      <c r="DN34" s="622"/>
      <c r="DO34" s="622"/>
      <c r="DP34" s="622"/>
      <c r="DQ34" s="622"/>
      <c r="DR34" s="622"/>
      <c r="DS34" s="622"/>
      <c r="DT34" s="622"/>
      <c r="DU34" s="622"/>
      <c r="DV34" s="623"/>
      <c r="DW34" s="624">
        <v>16.5</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855793</v>
      </c>
      <c r="S35" s="622"/>
      <c r="T35" s="622"/>
      <c r="U35" s="622"/>
      <c r="V35" s="622"/>
      <c r="W35" s="622"/>
      <c r="X35" s="622"/>
      <c r="Y35" s="623"/>
      <c r="Z35" s="659">
        <v>17.899999999999999</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45368</v>
      </c>
      <c r="CS35" s="634"/>
      <c r="CT35" s="634"/>
      <c r="CU35" s="634"/>
      <c r="CV35" s="634"/>
      <c r="CW35" s="634"/>
      <c r="CX35" s="634"/>
      <c r="CY35" s="635"/>
      <c r="CZ35" s="624">
        <v>1</v>
      </c>
      <c r="DA35" s="636"/>
      <c r="DB35" s="636"/>
      <c r="DC35" s="637"/>
      <c r="DD35" s="627">
        <v>44755</v>
      </c>
      <c r="DE35" s="634"/>
      <c r="DF35" s="634"/>
      <c r="DG35" s="634"/>
      <c r="DH35" s="634"/>
      <c r="DI35" s="634"/>
      <c r="DJ35" s="634"/>
      <c r="DK35" s="635"/>
      <c r="DL35" s="627">
        <v>44755</v>
      </c>
      <c r="DM35" s="634"/>
      <c r="DN35" s="634"/>
      <c r="DO35" s="634"/>
      <c r="DP35" s="634"/>
      <c r="DQ35" s="634"/>
      <c r="DR35" s="634"/>
      <c r="DS35" s="634"/>
      <c r="DT35" s="634"/>
      <c r="DU35" s="634"/>
      <c r="DV35" s="635"/>
      <c r="DW35" s="624">
        <v>2.6</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11123</v>
      </c>
      <c r="S36" s="622"/>
      <c r="T36" s="622"/>
      <c r="U36" s="622"/>
      <c r="V36" s="622"/>
      <c r="W36" s="622"/>
      <c r="X36" s="622"/>
      <c r="Y36" s="623"/>
      <c r="Z36" s="659">
        <v>0.2</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286644</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1626</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378573</v>
      </c>
      <c r="CS36" s="622"/>
      <c r="CT36" s="622"/>
      <c r="CU36" s="622"/>
      <c r="CV36" s="622"/>
      <c r="CW36" s="622"/>
      <c r="CX36" s="622"/>
      <c r="CY36" s="623"/>
      <c r="CZ36" s="624">
        <v>8</v>
      </c>
      <c r="DA36" s="636"/>
      <c r="DB36" s="636"/>
      <c r="DC36" s="637"/>
      <c r="DD36" s="627">
        <v>266691</v>
      </c>
      <c r="DE36" s="622"/>
      <c r="DF36" s="622"/>
      <c r="DG36" s="622"/>
      <c r="DH36" s="622"/>
      <c r="DI36" s="622"/>
      <c r="DJ36" s="622"/>
      <c r="DK36" s="623"/>
      <c r="DL36" s="627">
        <v>229943</v>
      </c>
      <c r="DM36" s="622"/>
      <c r="DN36" s="622"/>
      <c r="DO36" s="622"/>
      <c r="DP36" s="622"/>
      <c r="DQ36" s="622"/>
      <c r="DR36" s="622"/>
      <c r="DS36" s="622"/>
      <c r="DT36" s="622"/>
      <c r="DU36" s="622"/>
      <c r="DV36" s="623"/>
      <c r="DW36" s="624">
        <v>13.4</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74962</v>
      </c>
      <c r="S37" s="622"/>
      <c r="T37" s="622"/>
      <c r="U37" s="622"/>
      <c r="V37" s="622"/>
      <c r="W37" s="622"/>
      <c r="X37" s="622"/>
      <c r="Y37" s="623"/>
      <c r="Z37" s="659">
        <v>1.6</v>
      </c>
      <c r="AA37" s="659"/>
      <c r="AB37" s="659"/>
      <c r="AC37" s="659"/>
      <c r="AD37" s="660">
        <v>193</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69406</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-5265</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138739</v>
      </c>
      <c r="CS37" s="634"/>
      <c r="CT37" s="634"/>
      <c r="CU37" s="634"/>
      <c r="CV37" s="634"/>
      <c r="CW37" s="634"/>
      <c r="CX37" s="634"/>
      <c r="CY37" s="635"/>
      <c r="CZ37" s="624">
        <v>2.9</v>
      </c>
      <c r="DA37" s="636"/>
      <c r="DB37" s="636"/>
      <c r="DC37" s="637"/>
      <c r="DD37" s="627">
        <v>138739</v>
      </c>
      <c r="DE37" s="634"/>
      <c r="DF37" s="634"/>
      <c r="DG37" s="634"/>
      <c r="DH37" s="634"/>
      <c r="DI37" s="634"/>
      <c r="DJ37" s="634"/>
      <c r="DK37" s="635"/>
      <c r="DL37" s="627">
        <v>125457</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1282928</v>
      </c>
      <c r="S38" s="622"/>
      <c r="T38" s="622"/>
      <c r="U38" s="622"/>
      <c r="V38" s="622"/>
      <c r="W38" s="622"/>
      <c r="X38" s="622"/>
      <c r="Y38" s="623"/>
      <c r="Z38" s="659">
        <v>26.9</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t="s">
        <v>122</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419</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217238</v>
      </c>
      <c r="CS38" s="622"/>
      <c r="CT38" s="622"/>
      <c r="CU38" s="622"/>
      <c r="CV38" s="622"/>
      <c r="CW38" s="622"/>
      <c r="CX38" s="622"/>
      <c r="CY38" s="623"/>
      <c r="CZ38" s="624">
        <v>4.5999999999999996</v>
      </c>
      <c r="DA38" s="636"/>
      <c r="DB38" s="636"/>
      <c r="DC38" s="637"/>
      <c r="DD38" s="627">
        <v>184407</v>
      </c>
      <c r="DE38" s="622"/>
      <c r="DF38" s="622"/>
      <c r="DG38" s="622"/>
      <c r="DH38" s="622"/>
      <c r="DI38" s="622"/>
      <c r="DJ38" s="622"/>
      <c r="DK38" s="623"/>
      <c r="DL38" s="627">
        <v>176849</v>
      </c>
      <c r="DM38" s="622"/>
      <c r="DN38" s="622"/>
      <c r="DO38" s="622"/>
      <c r="DP38" s="622"/>
      <c r="DQ38" s="622"/>
      <c r="DR38" s="622"/>
      <c r="DS38" s="622"/>
      <c r="DT38" s="622"/>
      <c r="DU38" s="622"/>
      <c r="DV38" s="623"/>
      <c r="DW38" s="624">
        <v>10.3</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677</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381115</v>
      </c>
      <c r="CS39" s="634"/>
      <c r="CT39" s="634"/>
      <c r="CU39" s="634"/>
      <c r="CV39" s="634"/>
      <c r="CW39" s="634"/>
      <c r="CX39" s="634"/>
      <c r="CY39" s="635"/>
      <c r="CZ39" s="624">
        <v>8.1</v>
      </c>
      <c r="DA39" s="636"/>
      <c r="DB39" s="636"/>
      <c r="DC39" s="637"/>
      <c r="DD39" s="627">
        <v>262314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3028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130</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49304</v>
      </c>
      <c r="CS40" s="622"/>
      <c r="CT40" s="622"/>
      <c r="CU40" s="622"/>
      <c r="CV40" s="622"/>
      <c r="CW40" s="622"/>
      <c r="CX40" s="622"/>
      <c r="CY40" s="623"/>
      <c r="CZ40" s="624">
        <v>1</v>
      </c>
      <c r="DA40" s="636"/>
      <c r="DB40" s="636"/>
      <c r="DC40" s="637"/>
      <c r="DD40" s="627">
        <v>47260</v>
      </c>
      <c r="DE40" s="622"/>
      <c r="DF40" s="622"/>
      <c r="DG40" s="622"/>
      <c r="DH40" s="622"/>
      <c r="DI40" s="622"/>
      <c r="DJ40" s="622"/>
      <c r="DK40" s="623"/>
      <c r="DL40" s="627">
        <v>27260</v>
      </c>
      <c r="DM40" s="622"/>
      <c r="DN40" s="622"/>
      <c r="DO40" s="622"/>
      <c r="DP40" s="622"/>
      <c r="DQ40" s="622"/>
      <c r="DR40" s="622"/>
      <c r="DS40" s="622"/>
      <c r="DT40" s="622"/>
      <c r="DU40" s="622"/>
      <c r="DV40" s="623"/>
      <c r="DW40" s="624">
        <v>1.6</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4774525</v>
      </c>
      <c r="S41" s="646"/>
      <c r="T41" s="646"/>
      <c r="U41" s="646"/>
      <c r="V41" s="646"/>
      <c r="W41" s="646"/>
      <c r="X41" s="646"/>
      <c r="Y41" s="649"/>
      <c r="Z41" s="650">
        <v>100</v>
      </c>
      <c r="AA41" s="650"/>
      <c r="AB41" s="650"/>
      <c r="AC41" s="650"/>
      <c r="AD41" s="651">
        <v>1718273</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62535</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7</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154703</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322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2254903</v>
      </c>
      <c r="CS42" s="634"/>
      <c r="CT42" s="634"/>
      <c r="CU42" s="634"/>
      <c r="CV42" s="634"/>
      <c r="CW42" s="634"/>
      <c r="CX42" s="634"/>
      <c r="CY42" s="635"/>
      <c r="CZ42" s="624">
        <v>47.8</v>
      </c>
      <c r="DA42" s="636"/>
      <c r="DB42" s="636"/>
      <c r="DC42" s="637"/>
      <c r="DD42" s="627">
        <v>267999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74661</v>
      </c>
      <c r="CS43" s="634"/>
      <c r="CT43" s="634"/>
      <c r="CU43" s="634"/>
      <c r="CV43" s="634"/>
      <c r="CW43" s="634"/>
      <c r="CX43" s="634"/>
      <c r="CY43" s="635"/>
      <c r="CZ43" s="624">
        <v>1.6</v>
      </c>
      <c r="DA43" s="636"/>
      <c r="DB43" s="636"/>
      <c r="DC43" s="637"/>
      <c r="DD43" s="627">
        <v>64513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2247753</v>
      </c>
      <c r="CS44" s="622"/>
      <c r="CT44" s="622"/>
      <c r="CU44" s="622"/>
      <c r="CV44" s="622"/>
      <c r="CW44" s="622"/>
      <c r="CX44" s="622"/>
      <c r="CY44" s="623"/>
      <c r="CZ44" s="624">
        <v>47.6</v>
      </c>
      <c r="DA44" s="625"/>
      <c r="DB44" s="625"/>
      <c r="DC44" s="626"/>
      <c r="DD44" s="627">
        <v>260849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285734</v>
      </c>
      <c r="CS45" s="634"/>
      <c r="CT45" s="634"/>
      <c r="CU45" s="634"/>
      <c r="CV45" s="634"/>
      <c r="CW45" s="634"/>
      <c r="CX45" s="634"/>
      <c r="CY45" s="635"/>
      <c r="CZ45" s="624">
        <v>6.1</v>
      </c>
      <c r="DA45" s="636"/>
      <c r="DB45" s="636"/>
      <c r="DC45" s="637"/>
      <c r="DD45" s="627">
        <v>30946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1923362</v>
      </c>
      <c r="CS46" s="622"/>
      <c r="CT46" s="622"/>
      <c r="CU46" s="622"/>
      <c r="CV46" s="622"/>
      <c r="CW46" s="622"/>
      <c r="CX46" s="622"/>
      <c r="CY46" s="623"/>
      <c r="CZ46" s="624">
        <v>40.799999999999997</v>
      </c>
      <c r="DA46" s="625"/>
      <c r="DB46" s="625"/>
      <c r="DC46" s="626"/>
      <c r="DD46" s="627">
        <v>229446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7150</v>
      </c>
      <c r="CS47" s="634"/>
      <c r="CT47" s="634"/>
      <c r="CU47" s="634"/>
      <c r="CV47" s="634"/>
      <c r="CW47" s="634"/>
      <c r="CX47" s="634"/>
      <c r="CY47" s="635"/>
      <c r="CZ47" s="624">
        <v>0.2</v>
      </c>
      <c r="DA47" s="636"/>
      <c r="DB47" s="636"/>
      <c r="DC47" s="637"/>
      <c r="DD47" s="627">
        <v>7150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4719061</v>
      </c>
      <c r="CS49" s="606"/>
      <c r="CT49" s="606"/>
      <c r="CU49" s="606"/>
      <c r="CV49" s="606"/>
      <c r="CW49" s="606"/>
      <c r="CX49" s="606"/>
      <c r="CY49" s="607"/>
      <c r="CZ49" s="608">
        <v>100</v>
      </c>
      <c r="DA49" s="609"/>
      <c r="DB49" s="609"/>
      <c r="DC49" s="610"/>
      <c r="DD49" s="611">
        <v>2219593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5qfeLpSpX8B7LpJ8DDcO4EJcq5XIiTnYhuW0qKIfxT9tHzyo0F6W9zuRqtBpWj+b42qeXaGnLf4K9jfYHGqYg==" saltValue="u8d4hMI5z4CkWaOHa/+M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8" zoomScale="70" zoomScaleNormal="70" zoomScaleSheetLayoutView="70" workbookViewId="0">
      <selection activeCell="AK31" sqref="AK31:AO3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4772</v>
      </c>
      <c r="R7" s="1103"/>
      <c r="S7" s="1103"/>
      <c r="T7" s="1103"/>
      <c r="U7" s="1103"/>
      <c r="V7" s="1103">
        <v>4718</v>
      </c>
      <c r="W7" s="1103"/>
      <c r="X7" s="1103"/>
      <c r="Y7" s="1103"/>
      <c r="Z7" s="1103"/>
      <c r="AA7" s="1103">
        <v>54</v>
      </c>
      <c r="AB7" s="1103"/>
      <c r="AC7" s="1103"/>
      <c r="AD7" s="1103"/>
      <c r="AE7" s="1104"/>
      <c r="AF7" s="1105">
        <v>52</v>
      </c>
      <c r="AG7" s="1106"/>
      <c r="AH7" s="1106"/>
      <c r="AI7" s="1106"/>
      <c r="AJ7" s="1107"/>
      <c r="AK7" s="1108">
        <v>8</v>
      </c>
      <c r="AL7" s="1109"/>
      <c r="AM7" s="1109"/>
      <c r="AN7" s="1109"/>
      <c r="AO7" s="1109"/>
      <c r="AP7" s="1109">
        <v>2813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545</v>
      </c>
      <c r="BT7" s="1100"/>
      <c r="BU7" s="1100"/>
      <c r="BV7" s="1100"/>
      <c r="BW7" s="1100"/>
      <c r="BX7" s="1100"/>
      <c r="BY7" s="1100"/>
      <c r="BZ7" s="1100"/>
      <c r="CA7" s="1100"/>
      <c r="CB7" s="1100"/>
      <c r="CC7" s="1100"/>
      <c r="CD7" s="1100"/>
      <c r="CE7" s="1100"/>
      <c r="CF7" s="1100"/>
      <c r="CG7" s="1112"/>
      <c r="CH7" s="1096">
        <v>-1</v>
      </c>
      <c r="CI7" s="1097"/>
      <c r="CJ7" s="1097"/>
      <c r="CK7" s="1097"/>
      <c r="CL7" s="1098"/>
      <c r="CM7" s="1096">
        <v>-7</v>
      </c>
      <c r="CN7" s="1097"/>
      <c r="CO7" s="1097"/>
      <c r="CP7" s="1097"/>
      <c r="CQ7" s="1098"/>
      <c r="CR7" s="1096">
        <v>8</v>
      </c>
      <c r="CS7" s="1097"/>
      <c r="CT7" s="1097"/>
      <c r="CU7" s="1097"/>
      <c r="CV7" s="1098"/>
      <c r="CW7" s="1096">
        <v>32</v>
      </c>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37</v>
      </c>
      <c r="R8" s="1039"/>
      <c r="S8" s="1039"/>
      <c r="T8" s="1039"/>
      <c r="U8" s="1039"/>
      <c r="V8" s="1039">
        <v>36</v>
      </c>
      <c r="W8" s="1039"/>
      <c r="X8" s="1039"/>
      <c r="Y8" s="1039"/>
      <c r="Z8" s="1039"/>
      <c r="AA8" s="1039">
        <v>1</v>
      </c>
      <c r="AB8" s="1039"/>
      <c r="AC8" s="1039"/>
      <c r="AD8" s="1039"/>
      <c r="AE8" s="1040"/>
      <c r="AF8" s="1035">
        <v>1</v>
      </c>
      <c r="AG8" s="1036"/>
      <c r="AH8" s="1036"/>
      <c r="AI8" s="1036"/>
      <c r="AJ8" s="1037"/>
      <c r="AK8" s="1080" t="s">
        <v>547</v>
      </c>
      <c r="AL8" s="1081"/>
      <c r="AM8" s="1081"/>
      <c r="AN8" s="1081"/>
      <c r="AO8" s="1081"/>
      <c r="AP8" s="1081" t="s">
        <v>547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546</v>
      </c>
      <c r="BT8" s="993"/>
      <c r="BU8" s="993"/>
      <c r="BV8" s="993"/>
      <c r="BW8" s="993"/>
      <c r="BX8" s="993"/>
      <c r="BY8" s="993"/>
      <c r="BZ8" s="993"/>
      <c r="CA8" s="993"/>
      <c r="CB8" s="993"/>
      <c r="CC8" s="993"/>
      <c r="CD8" s="993"/>
      <c r="CE8" s="993"/>
      <c r="CF8" s="993"/>
      <c r="CG8" s="1014"/>
      <c r="CH8" s="989">
        <v>-44</v>
      </c>
      <c r="CI8" s="990"/>
      <c r="CJ8" s="990"/>
      <c r="CK8" s="990"/>
      <c r="CL8" s="991"/>
      <c r="CM8" s="989">
        <v>65</v>
      </c>
      <c r="CN8" s="990"/>
      <c r="CO8" s="990"/>
      <c r="CP8" s="990"/>
      <c r="CQ8" s="991"/>
      <c r="CR8" s="989">
        <v>90</v>
      </c>
      <c r="CS8" s="990"/>
      <c r="CT8" s="990"/>
      <c r="CU8" s="990"/>
      <c r="CV8" s="991"/>
      <c r="CW8" s="989">
        <v>0</v>
      </c>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4775</v>
      </c>
      <c r="R23" s="1061"/>
      <c r="S23" s="1061"/>
      <c r="T23" s="1061"/>
      <c r="U23" s="1061"/>
      <c r="V23" s="1061">
        <v>4719</v>
      </c>
      <c r="W23" s="1061"/>
      <c r="X23" s="1061"/>
      <c r="Y23" s="1061"/>
      <c r="Z23" s="1061"/>
      <c r="AA23" s="1061">
        <v>55</v>
      </c>
      <c r="AB23" s="1061"/>
      <c r="AC23" s="1061"/>
      <c r="AD23" s="1061"/>
      <c r="AE23" s="1068"/>
      <c r="AF23" s="1069">
        <v>53</v>
      </c>
      <c r="AG23" s="1061"/>
      <c r="AH23" s="1061"/>
      <c r="AI23" s="1061"/>
      <c r="AJ23" s="1070"/>
      <c r="AK23" s="1071"/>
      <c r="AL23" s="1072"/>
      <c r="AM23" s="1072"/>
      <c r="AN23" s="1072"/>
      <c r="AO23" s="1072"/>
      <c r="AP23" s="1061">
        <v>2813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398</v>
      </c>
      <c r="R28" s="1051"/>
      <c r="S28" s="1051"/>
      <c r="T28" s="1051"/>
      <c r="U28" s="1051"/>
      <c r="V28" s="1051">
        <v>396</v>
      </c>
      <c r="W28" s="1051"/>
      <c r="X28" s="1051"/>
      <c r="Y28" s="1051"/>
      <c r="Z28" s="1051"/>
      <c r="AA28" s="1051">
        <v>2</v>
      </c>
      <c r="AB28" s="1051"/>
      <c r="AC28" s="1051"/>
      <c r="AD28" s="1051"/>
      <c r="AE28" s="1052"/>
      <c r="AF28" s="1053">
        <v>2</v>
      </c>
      <c r="AG28" s="1051"/>
      <c r="AH28" s="1051"/>
      <c r="AI28" s="1051"/>
      <c r="AJ28" s="1054"/>
      <c r="AK28" s="1042">
        <v>63</v>
      </c>
      <c r="AL28" s="1043"/>
      <c r="AM28" s="1043"/>
      <c r="AN28" s="1043"/>
      <c r="AO28" s="1043"/>
      <c r="AP28" s="1043" t="s">
        <v>547</v>
      </c>
      <c r="AQ28" s="1043"/>
      <c r="AR28" s="1043"/>
      <c r="AS28" s="1043"/>
      <c r="AT28" s="1043"/>
      <c r="AU28" s="1043" t="s">
        <v>547</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492</v>
      </c>
      <c r="R29" s="1039"/>
      <c r="S29" s="1039"/>
      <c r="T29" s="1039"/>
      <c r="U29" s="1039"/>
      <c r="V29" s="1039">
        <v>489</v>
      </c>
      <c r="W29" s="1039"/>
      <c r="X29" s="1039"/>
      <c r="Y29" s="1039"/>
      <c r="Z29" s="1039"/>
      <c r="AA29" s="1039">
        <v>3</v>
      </c>
      <c r="AB29" s="1039"/>
      <c r="AC29" s="1039"/>
      <c r="AD29" s="1039"/>
      <c r="AE29" s="1040"/>
      <c r="AF29" s="1035">
        <v>3</v>
      </c>
      <c r="AG29" s="1036"/>
      <c r="AH29" s="1036"/>
      <c r="AI29" s="1036"/>
      <c r="AJ29" s="1037"/>
      <c r="AK29" s="980">
        <v>92</v>
      </c>
      <c r="AL29" s="971"/>
      <c r="AM29" s="971"/>
      <c r="AN29" s="971"/>
      <c r="AO29" s="971"/>
      <c r="AP29" s="971" t="s">
        <v>547</v>
      </c>
      <c r="AQ29" s="971"/>
      <c r="AR29" s="971"/>
      <c r="AS29" s="971"/>
      <c r="AT29" s="971"/>
      <c r="AU29" s="971" t="s">
        <v>547</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57</v>
      </c>
      <c r="R30" s="1039"/>
      <c r="S30" s="1039"/>
      <c r="T30" s="1039"/>
      <c r="U30" s="1039"/>
      <c r="V30" s="1039">
        <v>57</v>
      </c>
      <c r="W30" s="1039"/>
      <c r="X30" s="1039"/>
      <c r="Y30" s="1039"/>
      <c r="Z30" s="1039"/>
      <c r="AA30" s="1039">
        <v>0</v>
      </c>
      <c r="AB30" s="1039"/>
      <c r="AC30" s="1039"/>
      <c r="AD30" s="1039"/>
      <c r="AE30" s="1040"/>
      <c r="AF30" s="1035">
        <v>0</v>
      </c>
      <c r="AG30" s="1036"/>
      <c r="AH30" s="1036"/>
      <c r="AI30" s="1036"/>
      <c r="AJ30" s="1037"/>
      <c r="AK30" s="980">
        <v>21</v>
      </c>
      <c r="AL30" s="971"/>
      <c r="AM30" s="971"/>
      <c r="AN30" s="971"/>
      <c r="AO30" s="971"/>
      <c r="AP30" s="971" t="s">
        <v>547</v>
      </c>
      <c r="AQ30" s="971"/>
      <c r="AR30" s="971"/>
      <c r="AS30" s="971"/>
      <c r="AT30" s="971"/>
      <c r="AU30" s="971" t="s">
        <v>547</v>
      </c>
      <c r="AV30" s="971"/>
      <c r="AW30" s="971"/>
      <c r="AX30" s="971"/>
      <c r="AY30" s="971"/>
      <c r="AZ30" s="1041" t="s">
        <v>547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106</v>
      </c>
      <c r="R31" s="1039"/>
      <c r="S31" s="1039"/>
      <c r="T31" s="1039"/>
      <c r="U31" s="1039"/>
      <c r="V31" s="1039">
        <v>105</v>
      </c>
      <c r="W31" s="1039"/>
      <c r="X31" s="1039"/>
      <c r="Y31" s="1039"/>
      <c r="Z31" s="1039"/>
      <c r="AA31" s="1039">
        <v>1</v>
      </c>
      <c r="AB31" s="1039"/>
      <c r="AC31" s="1039"/>
      <c r="AD31" s="1039"/>
      <c r="AE31" s="1040"/>
      <c r="AF31" s="1035">
        <v>30</v>
      </c>
      <c r="AG31" s="1036"/>
      <c r="AH31" s="1036"/>
      <c r="AI31" s="1036"/>
      <c r="AJ31" s="1037"/>
      <c r="AK31" s="980">
        <v>69</v>
      </c>
      <c r="AL31" s="971"/>
      <c r="AM31" s="971"/>
      <c r="AN31" s="971"/>
      <c r="AO31" s="971"/>
      <c r="AP31" s="971">
        <v>248</v>
      </c>
      <c r="AQ31" s="971"/>
      <c r="AR31" s="971"/>
      <c r="AS31" s="971"/>
      <c r="AT31" s="971"/>
      <c r="AU31" s="971">
        <v>219</v>
      </c>
      <c r="AV31" s="971"/>
      <c r="AW31" s="971"/>
      <c r="AX31" s="971"/>
      <c r="AY31" s="971"/>
      <c r="AZ31" s="1041" t="s">
        <v>547</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35</v>
      </c>
      <c r="AG63" s="959"/>
      <c r="AH63" s="959"/>
      <c r="AI63" s="959"/>
      <c r="AJ63" s="1022"/>
      <c r="AK63" s="1023"/>
      <c r="AL63" s="963"/>
      <c r="AM63" s="963"/>
      <c r="AN63" s="963"/>
      <c r="AO63" s="963"/>
      <c r="AP63" s="959">
        <v>248</v>
      </c>
      <c r="AQ63" s="959"/>
      <c r="AR63" s="959"/>
      <c r="AS63" s="959"/>
      <c r="AT63" s="959"/>
      <c r="AU63" s="959">
        <v>219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6810</v>
      </c>
      <c r="R68" s="982"/>
      <c r="S68" s="982"/>
      <c r="T68" s="982"/>
      <c r="U68" s="982"/>
      <c r="V68" s="982">
        <v>6346</v>
      </c>
      <c r="W68" s="982"/>
      <c r="X68" s="982"/>
      <c r="Y68" s="982"/>
      <c r="Z68" s="982"/>
      <c r="AA68" s="982">
        <v>464</v>
      </c>
      <c r="AB68" s="982"/>
      <c r="AC68" s="982"/>
      <c r="AD68" s="982"/>
      <c r="AE68" s="982"/>
      <c r="AF68" s="982">
        <v>464</v>
      </c>
      <c r="AG68" s="982"/>
      <c r="AH68" s="982"/>
      <c r="AI68" s="982"/>
      <c r="AJ68" s="982"/>
      <c r="AK68" s="982">
        <v>800</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6483</v>
      </c>
      <c r="R69" s="971"/>
      <c r="S69" s="971"/>
      <c r="T69" s="971"/>
      <c r="U69" s="971"/>
      <c r="V69" s="971">
        <v>6278</v>
      </c>
      <c r="W69" s="971"/>
      <c r="X69" s="971"/>
      <c r="Y69" s="971"/>
      <c r="Z69" s="971"/>
      <c r="AA69" s="971">
        <v>205</v>
      </c>
      <c r="AB69" s="971"/>
      <c r="AC69" s="971"/>
      <c r="AD69" s="971"/>
      <c r="AE69" s="971"/>
      <c r="AF69" s="971">
        <v>201</v>
      </c>
      <c r="AG69" s="971"/>
      <c r="AH69" s="971"/>
      <c r="AI69" s="971"/>
      <c r="AJ69" s="971"/>
      <c r="AK69" s="971">
        <v>0</v>
      </c>
      <c r="AL69" s="971"/>
      <c r="AM69" s="971"/>
      <c r="AN69" s="971"/>
      <c r="AO69" s="971"/>
      <c r="AP69" s="971">
        <v>2811</v>
      </c>
      <c r="AQ69" s="971"/>
      <c r="AR69" s="971"/>
      <c r="AS69" s="971"/>
      <c r="AT69" s="971"/>
      <c r="AU69" s="971">
        <v>24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827</v>
      </c>
      <c r="R70" s="971"/>
      <c r="S70" s="971"/>
      <c r="T70" s="971"/>
      <c r="U70" s="971"/>
      <c r="V70" s="971">
        <v>804</v>
      </c>
      <c r="W70" s="971"/>
      <c r="X70" s="971"/>
      <c r="Y70" s="971"/>
      <c r="Z70" s="971"/>
      <c r="AA70" s="971">
        <v>23</v>
      </c>
      <c r="AB70" s="971"/>
      <c r="AC70" s="971"/>
      <c r="AD70" s="971"/>
      <c r="AE70" s="971"/>
      <c r="AF70" s="971">
        <v>23</v>
      </c>
      <c r="AG70" s="971"/>
      <c r="AH70" s="971"/>
      <c r="AI70" s="971"/>
      <c r="AJ70" s="971"/>
      <c r="AK70" s="971">
        <v>31</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113</v>
      </c>
      <c r="R71" s="971"/>
      <c r="S71" s="971"/>
      <c r="T71" s="971"/>
      <c r="U71" s="971"/>
      <c r="V71" s="971">
        <v>113</v>
      </c>
      <c r="W71" s="971"/>
      <c r="X71" s="971"/>
      <c r="Y71" s="971"/>
      <c r="Z71" s="971"/>
      <c r="AA71" s="971">
        <v>0</v>
      </c>
      <c r="AB71" s="971"/>
      <c r="AC71" s="971"/>
      <c r="AD71" s="971"/>
      <c r="AE71" s="971"/>
      <c r="AF71" s="971">
        <v>0</v>
      </c>
      <c r="AG71" s="971"/>
      <c r="AH71" s="971"/>
      <c r="AI71" s="971"/>
      <c r="AJ71" s="971"/>
      <c r="AK71" s="971">
        <v>3</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731</v>
      </c>
      <c r="R72" s="971"/>
      <c r="S72" s="971"/>
      <c r="T72" s="971"/>
      <c r="U72" s="971"/>
      <c r="V72" s="971">
        <v>679</v>
      </c>
      <c r="W72" s="971"/>
      <c r="X72" s="971"/>
      <c r="Y72" s="971"/>
      <c r="Z72" s="971"/>
      <c r="AA72" s="971">
        <v>52</v>
      </c>
      <c r="AB72" s="971"/>
      <c r="AC72" s="971"/>
      <c r="AD72" s="971"/>
      <c r="AE72" s="971"/>
      <c r="AF72" s="971">
        <v>52</v>
      </c>
      <c r="AG72" s="971"/>
      <c r="AH72" s="971"/>
      <c r="AI72" s="971"/>
      <c r="AJ72" s="971"/>
      <c r="AK72" s="971">
        <v>12</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179788</v>
      </c>
      <c r="R73" s="971"/>
      <c r="S73" s="971"/>
      <c r="T73" s="971"/>
      <c r="U73" s="971"/>
      <c r="V73" s="971">
        <v>174351</v>
      </c>
      <c r="W73" s="971"/>
      <c r="X73" s="971"/>
      <c r="Y73" s="971"/>
      <c r="Z73" s="971"/>
      <c r="AA73" s="971">
        <v>5437</v>
      </c>
      <c r="AB73" s="971"/>
      <c r="AC73" s="971"/>
      <c r="AD73" s="971"/>
      <c r="AE73" s="971"/>
      <c r="AF73" s="971">
        <v>5433</v>
      </c>
      <c r="AG73" s="971"/>
      <c r="AH73" s="971"/>
      <c r="AI73" s="971"/>
      <c r="AJ73" s="971"/>
      <c r="AK73" s="971">
        <v>2748</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6173</v>
      </c>
      <c r="AG88" s="959"/>
      <c r="AH88" s="959"/>
      <c r="AI88" s="959"/>
      <c r="AJ88" s="959"/>
      <c r="AK88" s="963"/>
      <c r="AL88" s="963"/>
      <c r="AM88" s="963"/>
      <c r="AN88" s="963"/>
      <c r="AO88" s="963"/>
      <c r="AP88" s="959">
        <v>2811</v>
      </c>
      <c r="AQ88" s="959"/>
      <c r="AR88" s="959"/>
      <c r="AS88" s="959"/>
      <c r="AT88" s="959"/>
      <c r="AU88" s="959">
        <v>24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98</v>
      </c>
      <c r="CS102" s="953"/>
      <c r="CT102" s="953"/>
      <c r="CU102" s="953"/>
      <c r="CV102" s="954"/>
      <c r="CW102" s="952">
        <v>32</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216421</v>
      </c>
      <c r="AB110" s="889"/>
      <c r="AC110" s="889"/>
      <c r="AD110" s="889"/>
      <c r="AE110" s="890"/>
      <c r="AF110" s="891">
        <v>213011</v>
      </c>
      <c r="AG110" s="889"/>
      <c r="AH110" s="889"/>
      <c r="AI110" s="889"/>
      <c r="AJ110" s="890"/>
      <c r="AK110" s="891">
        <v>211078</v>
      </c>
      <c r="AL110" s="889"/>
      <c r="AM110" s="889"/>
      <c r="AN110" s="889"/>
      <c r="AO110" s="890"/>
      <c r="AP110" s="892">
        <v>13.7</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1658970</v>
      </c>
      <c r="BR110" s="842"/>
      <c r="BS110" s="842"/>
      <c r="BT110" s="842"/>
      <c r="BU110" s="842"/>
      <c r="BV110" s="842">
        <v>1736614</v>
      </c>
      <c r="BW110" s="842"/>
      <c r="BX110" s="842"/>
      <c r="BY110" s="842"/>
      <c r="BZ110" s="842"/>
      <c r="CA110" s="842">
        <v>2812886</v>
      </c>
      <c r="CB110" s="842"/>
      <c r="CC110" s="842"/>
      <c r="CD110" s="842"/>
      <c r="CE110" s="842"/>
      <c r="CF110" s="866">
        <v>182.1</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275791</v>
      </c>
      <c r="BR112" s="817"/>
      <c r="BS112" s="817"/>
      <c r="BT112" s="817"/>
      <c r="BU112" s="817"/>
      <c r="BV112" s="817">
        <v>256569</v>
      </c>
      <c r="BW112" s="817"/>
      <c r="BX112" s="817"/>
      <c r="BY112" s="817"/>
      <c r="BZ112" s="817"/>
      <c r="CA112" s="817">
        <v>219332</v>
      </c>
      <c r="CB112" s="817"/>
      <c r="CC112" s="817"/>
      <c r="CD112" s="817"/>
      <c r="CE112" s="817"/>
      <c r="CF112" s="875">
        <v>14.2</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48843</v>
      </c>
      <c r="AB113" s="919"/>
      <c r="AC113" s="919"/>
      <c r="AD113" s="919"/>
      <c r="AE113" s="920"/>
      <c r="AF113" s="921">
        <v>47892</v>
      </c>
      <c r="AG113" s="919"/>
      <c r="AH113" s="919"/>
      <c r="AI113" s="919"/>
      <c r="AJ113" s="920"/>
      <c r="AK113" s="921">
        <v>50048</v>
      </c>
      <c r="AL113" s="919"/>
      <c r="AM113" s="919"/>
      <c r="AN113" s="919"/>
      <c r="AO113" s="920"/>
      <c r="AP113" s="922">
        <v>3.2</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24859</v>
      </c>
      <c r="BR113" s="817"/>
      <c r="BS113" s="817"/>
      <c r="BT113" s="817"/>
      <c r="BU113" s="817"/>
      <c r="BV113" s="817">
        <v>26033</v>
      </c>
      <c r="BW113" s="817"/>
      <c r="BX113" s="817"/>
      <c r="BY113" s="817"/>
      <c r="BZ113" s="817"/>
      <c r="CA113" s="817">
        <v>23958</v>
      </c>
      <c r="CB113" s="817"/>
      <c r="CC113" s="817"/>
      <c r="CD113" s="817"/>
      <c r="CE113" s="817"/>
      <c r="CF113" s="875">
        <v>1.6</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5045</v>
      </c>
      <c r="AB114" s="780"/>
      <c r="AC114" s="780"/>
      <c r="AD114" s="780"/>
      <c r="AE114" s="781"/>
      <c r="AF114" s="782">
        <v>4563</v>
      </c>
      <c r="AG114" s="780"/>
      <c r="AH114" s="780"/>
      <c r="AI114" s="780"/>
      <c r="AJ114" s="781"/>
      <c r="AK114" s="782">
        <v>10601</v>
      </c>
      <c r="AL114" s="780"/>
      <c r="AM114" s="780"/>
      <c r="AN114" s="780"/>
      <c r="AO114" s="781"/>
      <c r="AP114" s="824">
        <v>0.7</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283571</v>
      </c>
      <c r="BR114" s="817"/>
      <c r="BS114" s="817"/>
      <c r="BT114" s="817"/>
      <c r="BU114" s="817"/>
      <c r="BV114" s="817">
        <v>291245</v>
      </c>
      <c r="BW114" s="817"/>
      <c r="BX114" s="817"/>
      <c r="BY114" s="817"/>
      <c r="BZ114" s="817"/>
      <c r="CA114" s="817">
        <v>270645</v>
      </c>
      <c r="CB114" s="817"/>
      <c r="CC114" s="817"/>
      <c r="CD114" s="817"/>
      <c r="CE114" s="817"/>
      <c r="CF114" s="875">
        <v>17.5</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270309</v>
      </c>
      <c r="AB117" s="903"/>
      <c r="AC117" s="903"/>
      <c r="AD117" s="903"/>
      <c r="AE117" s="904"/>
      <c r="AF117" s="905">
        <v>265466</v>
      </c>
      <c r="AG117" s="903"/>
      <c r="AH117" s="903"/>
      <c r="AI117" s="903"/>
      <c r="AJ117" s="904"/>
      <c r="AK117" s="905">
        <v>271727</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439</v>
      </c>
      <c r="BP119" s="878"/>
      <c r="BQ119" s="879">
        <v>2243191</v>
      </c>
      <c r="BR119" s="845"/>
      <c r="BS119" s="845"/>
      <c r="BT119" s="845"/>
      <c r="BU119" s="845"/>
      <c r="BV119" s="845">
        <v>2310461</v>
      </c>
      <c r="BW119" s="845"/>
      <c r="BX119" s="845"/>
      <c r="BY119" s="845"/>
      <c r="BZ119" s="845"/>
      <c r="CA119" s="845">
        <v>3326821</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3276966</v>
      </c>
      <c r="BR120" s="842"/>
      <c r="BS120" s="842"/>
      <c r="BT120" s="842"/>
      <c r="BU120" s="842"/>
      <c r="BV120" s="842">
        <v>3557669</v>
      </c>
      <c r="BW120" s="842"/>
      <c r="BX120" s="842"/>
      <c r="BY120" s="842"/>
      <c r="BZ120" s="842"/>
      <c r="CA120" s="842">
        <v>3037176</v>
      </c>
      <c r="CB120" s="842"/>
      <c r="CC120" s="842"/>
      <c r="CD120" s="842"/>
      <c r="CE120" s="842"/>
      <c r="CF120" s="866">
        <v>196.6</v>
      </c>
      <c r="CG120" s="867"/>
      <c r="CH120" s="867"/>
      <c r="CI120" s="867"/>
      <c r="CJ120" s="867"/>
      <c r="CK120" s="868" t="s">
        <v>443</v>
      </c>
      <c r="CL120" s="852"/>
      <c r="CM120" s="852"/>
      <c r="CN120" s="852"/>
      <c r="CO120" s="853"/>
      <c r="CP120" s="872" t="s">
        <v>444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219332</v>
      </c>
      <c r="DR120" s="842"/>
      <c r="DS120" s="842"/>
      <c r="DT120" s="842"/>
      <c r="DU120" s="842"/>
      <c r="DV120" s="843">
        <v>14.2</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1555390</v>
      </c>
      <c r="BR122" s="845"/>
      <c r="BS122" s="845"/>
      <c r="BT122" s="845"/>
      <c r="BU122" s="845"/>
      <c r="BV122" s="845">
        <v>1573114</v>
      </c>
      <c r="BW122" s="845"/>
      <c r="BX122" s="845"/>
      <c r="BY122" s="845"/>
      <c r="BZ122" s="845"/>
      <c r="CA122" s="845">
        <v>2268555</v>
      </c>
      <c r="CB122" s="845"/>
      <c r="CC122" s="845"/>
      <c r="CD122" s="845"/>
      <c r="CE122" s="845"/>
      <c r="CF122" s="846">
        <v>146.80000000000001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448</v>
      </c>
      <c r="BP123" s="878"/>
      <c r="BQ123" s="832">
        <v>4832356</v>
      </c>
      <c r="BR123" s="833"/>
      <c r="BS123" s="833"/>
      <c r="BT123" s="833"/>
      <c r="BU123" s="833"/>
      <c r="BV123" s="833">
        <v>5130783</v>
      </c>
      <c r="BW123" s="833"/>
      <c r="BX123" s="833"/>
      <c r="BY123" s="833"/>
      <c r="BZ123" s="833"/>
      <c r="CA123" s="833">
        <v>5305731</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275791</v>
      </c>
      <c r="DH124" s="764"/>
      <c r="DI124" s="764"/>
      <c r="DJ124" s="764"/>
      <c r="DK124" s="765"/>
      <c r="DL124" s="766">
        <v>256569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1671758</v>
      </c>
      <c r="AB129" s="780"/>
      <c r="AC129" s="780"/>
      <c r="AD129" s="780"/>
      <c r="AE129" s="781"/>
      <c r="AF129" s="782">
        <v>1679197</v>
      </c>
      <c r="AG129" s="780"/>
      <c r="AH129" s="780"/>
      <c r="AI129" s="780"/>
      <c r="AJ129" s="781"/>
      <c r="AK129" s="782">
        <v>1713136</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172962</v>
      </c>
      <c r="AB130" s="780"/>
      <c r="AC130" s="780"/>
      <c r="AD130" s="780"/>
      <c r="AE130" s="781"/>
      <c r="AF130" s="782">
        <v>165449</v>
      </c>
      <c r="AG130" s="780"/>
      <c r="AH130" s="780"/>
      <c r="AI130" s="780"/>
      <c r="AJ130" s="781"/>
      <c r="AK130" s="782">
        <v>168082</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1498796</v>
      </c>
      <c r="AB131" s="764"/>
      <c r="AC131" s="764"/>
      <c r="AD131" s="764"/>
      <c r="AE131" s="765"/>
      <c r="AF131" s="766">
        <v>1513748</v>
      </c>
      <c r="AG131" s="764"/>
      <c r="AH131" s="764"/>
      <c r="AI131" s="764"/>
      <c r="AJ131" s="765"/>
      <c r="AK131" s="766">
        <v>1545054</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6.495013331</v>
      </c>
      <c r="AB132" s="745"/>
      <c r="AC132" s="745"/>
      <c r="AD132" s="745"/>
      <c r="AE132" s="746"/>
      <c r="AF132" s="747">
        <v>6.6072424209999996</v>
      </c>
      <c r="AG132" s="745"/>
      <c r="AH132" s="745"/>
      <c r="AI132" s="745"/>
      <c r="AJ132" s="746"/>
      <c r="AK132" s="747">
        <v>6.708179779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4.7</v>
      </c>
      <c r="AB133" s="724"/>
      <c r="AC133" s="724"/>
      <c r="AD133" s="724"/>
      <c r="AE133" s="725"/>
      <c r="AF133" s="723">
        <v>5.8</v>
      </c>
      <c r="AG133" s="724"/>
      <c r="AH133" s="724"/>
      <c r="AI133" s="724"/>
      <c r="AJ133" s="725"/>
      <c r="AK133" s="723">
        <v>6.6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hfDZGacTp+GQ9jW28jFyGfQTfVTy1mx+74lcLyp6CbduRIl+tBoHTX9BoZv04VTIZ/RjUJ9RGoigmpeMKiGA==" saltValue="iHukyU36CAeGRiG1YlMm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10" zoomScale="85" zoomScaleNormal="85" zoomScaleSheetLayoutView="85" workbookViewId="0">
      <selection activeCell="BF72" sqref="BF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LIebinfCZHcL+wOUdsFs52DL5aDd5HXT2kqkh07ZDPO+R89vvWnt0DBmNEsa5nwdAnU0mqZA2Cj+pYNv33OhA==" saltValue="jOwRjg5nUXhtcqJsgLCe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4"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GnGqK+uPiFRd3kFMn67YeujXxhYIW2gFkukAZU3hzJirNT+xaNfnDU59oBlcPkP4ZQEVN2n5QzUG2sMeWUhxQ==" saltValue="Ff66oz48wnEf8I8x224D3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451224</v>
      </c>
      <c r="AP9" s="269">
        <v>185384</v>
      </c>
      <c r="AQ9" s="270">
        <v>263788</v>
      </c>
      <c r="AR9" s="271">
        <v>-29.7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82661</v>
      </c>
      <c r="AP10" s="272">
        <v>33961</v>
      </c>
      <c r="AQ10" s="273">
        <v>39680</v>
      </c>
      <c r="AR10" s="274">
        <v>-14.4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13888</v>
      </c>
      <c r="AP11" s="272">
        <v>5706</v>
      </c>
      <c r="AQ11" s="273">
        <v>4557</v>
      </c>
      <c r="AR11" s="274">
        <v>25.2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56839</v>
      </c>
      <c r="AP13" s="272">
        <v>23352</v>
      </c>
      <c r="AQ13" s="273">
        <v>12917</v>
      </c>
      <c r="AR13" s="274">
        <v>80.8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74661</v>
      </c>
      <c r="AP14" s="272">
        <v>30674</v>
      </c>
      <c r="AQ14" s="273">
        <v>4746</v>
      </c>
      <c r="AR14" s="274">
        <v>546.29999999999995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-31621</v>
      </c>
      <c r="AP15" s="272">
        <v>-12991</v>
      </c>
      <c r="AQ15" s="273">
        <v>-12765</v>
      </c>
      <c r="AR15" s="274">
        <v>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647652</v>
      </c>
      <c r="AP16" s="272">
        <v>266085</v>
      </c>
      <c r="AQ16" s="273">
        <v>312922</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22.19</v>
      </c>
      <c r="AP21" s="286">
        <v>24.75</v>
      </c>
      <c r="AQ21" s="287">
        <v>-2.56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98.1</v>
      </c>
      <c r="AP22" s="291">
        <v>95.6</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211078</v>
      </c>
      <c r="AP32" s="300">
        <v>86721</v>
      </c>
      <c r="AQ32" s="301">
        <v>170896</v>
      </c>
      <c r="AR32" s="302">
        <v>-49.3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50048</v>
      </c>
      <c r="AP35" s="300">
        <v>20562</v>
      </c>
      <c r="AQ35" s="301">
        <v>33138</v>
      </c>
      <c r="AR35" s="302">
        <v>-38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10601</v>
      </c>
      <c r="AP36" s="300">
        <v>4355</v>
      </c>
      <c r="AQ36" s="301">
        <v>2943</v>
      </c>
      <c r="AR36" s="302">
        <v>48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1487</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t="s">
        <v>486</v>
      </c>
      <c r="AP39" s="300" t="s">
        <v>486</v>
      </c>
      <c r="AQ39" s="301">
        <v>-8408</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-168082</v>
      </c>
      <c r="AP40" s="300">
        <v>-69056</v>
      </c>
      <c r="AQ40" s="301">
        <v>-141122</v>
      </c>
      <c r="AR40" s="302">
        <v>-51.1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103645</v>
      </c>
      <c r="AP41" s="300">
        <v>42582</v>
      </c>
      <c r="AQ41" s="301">
        <v>59000</v>
      </c>
      <c r="AR41" s="302">
        <v>-27.8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261847</v>
      </c>
      <c r="AN51" s="322">
        <v>97450</v>
      </c>
      <c r="AO51" s="323">
        <v>15.4</v>
      </c>
      <c r="AP51" s="324">
        <v>301035</v>
      </c>
      <c r="AQ51" s="325">
        <v>12.2</v>
      </c>
      <c r="AR51" s="326">
        <v>3.2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203708</v>
      </c>
      <c r="AN52" s="330">
        <v>75812</v>
      </c>
      <c r="AO52" s="331">
        <v>42.2</v>
      </c>
      <c r="AP52" s="332">
        <v>154376</v>
      </c>
      <c r="AQ52" s="333">
        <v>29.1</v>
      </c>
      <c r="AR52" s="334">
        <v>13.1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323339</v>
      </c>
      <c r="AN53" s="322">
        <v>122107</v>
      </c>
      <c r="AO53" s="323">
        <v>25.3</v>
      </c>
      <c r="AP53" s="324">
        <v>277467</v>
      </c>
      <c r="AQ53" s="325">
        <v>-7.8</v>
      </c>
      <c r="AR53" s="326">
        <v>33.1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217247</v>
      </c>
      <c r="AN54" s="330">
        <v>82042</v>
      </c>
      <c r="AO54" s="331">
        <v>8.1999999999999993</v>
      </c>
      <c r="AP54" s="332">
        <v>128378</v>
      </c>
      <c r="AQ54" s="333">
        <v>-16.8</v>
      </c>
      <c r="AR54" s="334">
        <v>25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266656</v>
      </c>
      <c r="AN55" s="322">
        <v>103315</v>
      </c>
      <c r="AO55" s="323">
        <v>-15.4</v>
      </c>
      <c r="AP55" s="324">
        <v>282256</v>
      </c>
      <c r="AQ55" s="325">
        <v>1.7</v>
      </c>
      <c r="AR55" s="326">
        <v>-17.100000000000001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243250</v>
      </c>
      <c r="AN56" s="330">
        <v>94246</v>
      </c>
      <c r="AO56" s="331">
        <v>14.9</v>
      </c>
      <c r="AP56" s="332">
        <v>145453</v>
      </c>
      <c r="AQ56" s="333">
        <v>13.3</v>
      </c>
      <c r="AR56" s="334">
        <v>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482137</v>
      </c>
      <c r="AN57" s="322">
        <v>193241</v>
      </c>
      <c r="AO57" s="323">
        <v>87</v>
      </c>
      <c r="AP57" s="324">
        <v>295341</v>
      </c>
      <c r="AQ57" s="325">
        <v>4.5999999999999996</v>
      </c>
      <c r="AR57" s="326">
        <v>82.4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408318</v>
      </c>
      <c r="AN58" s="330">
        <v>163655</v>
      </c>
      <c r="AO58" s="331">
        <v>73.599999999999994</v>
      </c>
      <c r="AP58" s="332">
        <v>137402</v>
      </c>
      <c r="AQ58" s="333">
        <v>-5.5</v>
      </c>
      <c r="AR58" s="334">
        <v>79.099999999999994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2247753</v>
      </c>
      <c r="AN59" s="322">
        <v>923481</v>
      </c>
      <c r="AO59" s="323">
        <v>377.9</v>
      </c>
      <c r="AP59" s="324">
        <v>292845</v>
      </c>
      <c r="AQ59" s="325">
        <v>-0.8</v>
      </c>
      <c r="AR59" s="326">
        <v>378.7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1923362</v>
      </c>
      <c r="AN60" s="330">
        <v>790206</v>
      </c>
      <c r="AO60" s="331">
        <v>382.8</v>
      </c>
      <c r="AP60" s="332">
        <v>143187</v>
      </c>
      <c r="AQ60" s="333">
        <v>4.2</v>
      </c>
      <c r="AR60" s="334">
        <v>378.6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716346</v>
      </c>
      <c r="AN61" s="337">
        <v>287919</v>
      </c>
      <c r="AO61" s="338">
        <v>98</v>
      </c>
      <c r="AP61" s="339">
        <v>289789</v>
      </c>
      <c r="AQ61" s="340">
        <v>2</v>
      </c>
      <c r="AR61" s="326">
        <v>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599177</v>
      </c>
      <c r="AN62" s="330">
        <v>241192</v>
      </c>
      <c r="AO62" s="331">
        <v>104.3</v>
      </c>
      <c r="AP62" s="332">
        <v>141759</v>
      </c>
      <c r="AQ62" s="333">
        <v>4.9000000000000004</v>
      </c>
      <c r="AR62" s="334">
        <v>99.4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tauwYGv9/Y+OKuc75ppOSGWT8wP83BQl5S6K/JKCws/v0J5/4lpfUkqE58LC0JEa9O4OAywXUbQZwwutVrcuA==" saltValue="a+AbOZsHFAW6pu5b+Jg0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88" zoomScaleNormal="100" zoomScaleSheetLayoutView="55" workbookViewId="0">
      <selection activeCell="C101" sqref="C10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Pf9rpS3u/Ufo7XiOvPB1pX1IF5FbTozVR/a/oso2xRWeTswqzMA+mFq1La1CY6m3zNfnfgMl67cf42gcnFYw3g==" saltValue="ThnnvQzMieGaVe1kA2nj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0" zoomScaleNormal="100" zoomScaleSheetLayoutView="55" workbookViewId="0">
      <selection activeCell="AH104" sqref="AH10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L+LHjcuwlRE4osuS3qJAOTQbFEaeE1h7sxJeKtbYa0axWpLxRpFMakh4bPF83MFOuG1bmI5a6E8J9dd4OMSMlQ==" saltValue="p3Bh4CmfdYoMcGcY4/8B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37" zoomScaleNormal="100" zoomScaleSheetLayoutView="100" workbookViewId="0">
      <selection activeCell="F47" sqref="F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87.04</v>
      </c>
      <c r="G47" s="12">
        <v>83.3</v>
      </c>
      <c r="H47" s="12">
        <v>87.94</v>
      </c>
      <c r="I47" s="12">
        <v>91.43</v>
      </c>
      <c r="J47" s="13">
        <v>77.42</v>
      </c>
    </row>
    <row r="48" spans="2:10" ht="57.75" customHeight="1" x14ac:dyDescent="0.15">
      <c r="B48" s="14"/>
      <c r="C48" s="1141" t="s">
        <v>4</v>
      </c>
      <c r="D48" s="1141"/>
      <c r="E48" s="1142"/>
      <c r="F48" s="15">
        <v>4.78</v>
      </c>
      <c r="G48" s="16">
        <v>2.62</v>
      </c>
      <c r="H48" s="16">
        <v>4.78</v>
      </c>
      <c r="I48" s="16">
        <v>3.7</v>
      </c>
      <c r="J48" s="17">
        <v>3.11</v>
      </c>
    </row>
    <row r="49" spans="2:10" ht="57.75" customHeight="1" thickBot="1" x14ac:dyDescent="0.2">
      <c r="B49" s="18"/>
      <c r="C49" s="1143" t="s">
        <v>5</v>
      </c>
      <c r="D49" s="1143"/>
      <c r="E49" s="1144"/>
      <c r="F49" s="19">
        <v>3.11</v>
      </c>
      <c r="G49" s="20" t="s">
        <v>529</v>
      </c>
      <c r="H49" s="20">
        <v>2.1</v>
      </c>
      <c r="I49" s="20" t="s">
        <v>530</v>
      </c>
      <c r="J49" s="21" t="s">
        <v>531</v>
      </c>
    </row>
    <row r="50" spans="2:10" x14ac:dyDescent="0.15"/>
  </sheetData>
  <sheetProtection algorithmName="SHA-512" hashValue="R/f8phy5Tggno4eoMfT96mTbKPYC3MX1nIDSiCGSasxRk8ani94cPEs3HOEXU1nkkZza+FNxEtlWQNI3a+TOKw==" saltValue="m2P5MFb8hVVJW1lDPcRY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総務課企画財政班</cp:lastModifiedBy>
  <cp:lastPrinted>2026-03-09T05:47:26Z</cp:lastPrinted>
  <dcterms:created xsi:type="dcterms:W3CDTF">2026-02-23T04:24:01Z</dcterms:created>
  <dcterms:modified xsi:type="dcterms:W3CDTF">2026-03-09T23:17:17Z</dcterms:modified>
  <cp:category/>
</cp:coreProperties>
</file>