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2037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l="1"/>
  <c r="BW34" i="10"/>
  <c r="BW35" i="10" s="1"/>
  <c r="BW36" i="10" s="1"/>
  <c r="BW37" i="10" s="1"/>
  <c r="BW38" i="10" s="1"/>
  <c r="BW39" i="10" s="1"/>
  <c r="CO34" i="10" l="1"/>
  <c r="CO35" i="10" s="1"/>
</calcChain>
</file>

<file path=xl/sharedStrings.xml><?xml version="1.0" encoding="utf-8"?>
<sst xmlns="http://schemas.openxmlformats.org/spreadsheetml/2006/main" count="1139" uniqueCount="612">
  <si>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</si>
  <si>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</si>
  <si>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</si>
  <si>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</si>
  <si>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</si>
  <si>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</si>
  <si>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</si>
  <si>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</si>
  <si>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</si>
  <si>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</si>
  <si>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</si>
  <si>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</si>
  <si>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</si>
  <si>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</si>
  <si>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</si>
  <si>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</si>
  <si>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</si>
  <si>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</si>
  <si>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</si>
  <si>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</si>
  <si>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</si>
  <si>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</si>
  <si>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</si>
  <si>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</si>
  <si>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</si>
  <si>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</si>
  <si>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</si>
  <si>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</si>
  <si>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</si>
  <si>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</si>
  <si>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</si>
  <si>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</si>
  <si>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</si>
  <si>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</si>
  <si>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</si>
  <si>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</si>
  <si>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</si>
  <si>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</si>
  <si>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</si>
  <si>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</si>
  <si>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</si>
  <si>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</si>
  <si>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</si>
  <si>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</si>
  <si>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</si>
  <si>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</si>
  <si>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</si>
  <si>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</si>
  <si>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</si>
  <si>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</si>
  <si>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</si>
  <si>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</si>
  <si>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</si>
  <si>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</si>
  <si>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</si>
  <si>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</si>
  <si>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</si>
  <si>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</si>
  <si>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</si>
  <si>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</si>
  <si>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</si>
  <si>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</si>
  <si>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</si>
  <si>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</si>
  <si>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</si>
  <si>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</si>
  <si>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</si>
  <si>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</si>
  <si>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</si>
  <si>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</si>
  <si>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</si>
  <si>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</si>
  <si>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</si>
  <si>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</si>
  <si>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</si>
  <si>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</si>
  <si>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</si>
  <si>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</si>
  <si>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</si>
  <si>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</si>
  <si>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</si>
  <si>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</si>
  <si>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</si>
  <si>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</si>
  <si>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</si>
  <si>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</si>
  <si>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</si>
  <si>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</si>
  <si>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</si>
  <si>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</si>
  <si>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</si>
  <si>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</si>
  <si>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</si>
  <si>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</si>
  <si>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</si>
  <si>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</si>
  <si>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</si>
  <si>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</si>
  <si>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</si>
  <si>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</si>
  <si>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</si>
  <si>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</si>
  <si>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</si>
  <si>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</si>
  <si>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</si>
  <si>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</si>
  <si>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</si>
  <si>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</si>
  <si>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</si>
  <si>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</si>
  <si>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</si>
  <si>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</si>
  <si>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</si>
  <si>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</si>
  <si>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</si>
  <si>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</si>
  <si>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</si>
  <si>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</si>
  <si>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</si>
  <si>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</si>
  <si>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</si>
  <si>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</si>
  <si>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</si>
  <si>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</si>
  <si>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</si>
  <si>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</si>
  <si>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</si>
  <si>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</si>
  <si>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</si>
  <si>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</si>
  <si>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</si>
  <si>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</si>
  <si>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</si>
  <si>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</si>
  <si>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</si>
  <si>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</si>
  <si>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</si>
  <si>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</si>
  <si>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</si>
  <si>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</si>
  <si>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</si>
  <si>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</si>
  <si>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</si>
  <si>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</si>
  <si>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</si>
  <si>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</si>
  <si>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</si>
  <si>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</si>
  <si>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</si>
  <si>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</si>
  <si>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</si>
  <si>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</si>
  <si>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</si>
  <si>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</si>
  <si>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</si>
  <si>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</si>
  <si>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</si>
  <si>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</si>
  <si>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</si>
  <si>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</si>
  <si>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</si>
  <si>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</si>
  <si>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</si>
  <si>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</si>
  <si>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</si>
  <si>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</si>
  <si>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</si>
  <si>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</si>
  <si>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</si>
  <si>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</si>
  <si>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</si>
  <si>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</si>
  <si>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</si>
  <si>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</si>
  <si>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</si>
  <si>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</si>
  <si>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</si>
  <si>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</si>
  <si>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</si>
  <si>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</si>
  <si>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</si>
  <si>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</si>
  <si>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</si>
  <si>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</si>
  <si>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</si>
  <si>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</si>
  <si>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</si>
  <si>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</si>
  <si>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</si>
  <si>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</si>
  <si>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</si>
  <si>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</si>
  <si>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</si>
  <si>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</si>
  <si>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</si>
  <si>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</si>
  <si>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</si>
  <si>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</si>
  <si>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</si>
  <si>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</si>
  <si>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</si>
  <si>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</si>
  <si>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</si>
  <si>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</si>
  <si>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</si>
  <si>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</si>
  <si>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</si>
  <si>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</si>
  <si>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</si>
  <si>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</si>
  <si>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</si>
  <si>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</si>
  <si>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</si>
  <si>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</si>
  <si>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</si>
  <si>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</si>
  <si>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</si>
  <si>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</si>
  <si>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</si>
  <si>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</si>
  <si>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</si>
  <si>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</si>
  <si>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</si>
  <si>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</si>
  <si>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</si>
  <si>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</si>
  <si>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</si>
  <si>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</si>
  <si>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</si>
  <si>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</si>
  <si>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</si>
  <si>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</si>
  <si>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</si>
  <si>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</si>
  <si>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</si>
  <si>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</si>
  <si>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</si>
  <si>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</si>
  <si>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</si>
  <si>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</si>
  <si>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</si>
  <si>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</si>
  <si>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</si>
  <si>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</si>
  <si>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</si>
  <si>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</si>
  <si>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</si>
  <si>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</si>
  <si>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</si>
  <si>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</si>
  <si>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</si>
  <si>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</si>
  <si>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</si>
  <si>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</si>
  <si>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</si>
  <si>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</si>
  <si>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</si>
  <si>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</si>
  <si>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</si>
  <si>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</si>
  <si>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</si>
  <si>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</si>
  <si>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</si>
  <si>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</si>
  <si>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</si>
  <si>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</si>
  <si>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</si>
  <si>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</si>
  <si>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</si>
  <si>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</si>
  <si>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</si>
  <si>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</si>
  <si>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</si>
  <si>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</si>
  <si>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</si>
  <si>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</si>
  <si>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</si>
  <si>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</si>
  <si>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</si>
  <si>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</si>
  <si>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</si>
  <si>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</si>
  <si>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</si>
  <si>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</si>
  <si>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</si>
  <si>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</si>
  <si>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</si>
  <si>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</si>
  <si>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</si>
  <si>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</si>
  <si>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</si>
  <si>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</si>
  <si>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</si>
  <si>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</si>
  <si>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</si>
  <si>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</si>
  <si>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</si>
  <si>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</si>
  <si>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</si>
  <si>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</si>
  <si>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</si>
  <si>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</si>
  <si>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</si>
  <si>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</si>
  <si>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</si>
  <si>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</si>
  <si>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</si>
  <si>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</si>
  <si>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</si>
  <si>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</si>
  <si>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</si>
  <si>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</si>
  <si>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</si>
  <si>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</si>
  <si>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</si>
  <si>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</si>
  <si>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</si>
  <si>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</si>
  <si>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</si>
  <si>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</si>
  <si>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</si>
  <si>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</si>
  <si>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</si>
  <si>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</si>
  <si>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</si>
  <si>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</si>
  <si>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</si>
  <si>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</si>
  <si>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</si>
  <si>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</si>
  <si>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</si>
  <si>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</si>
  <si>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</si>
  <si>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</si>
  <si>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</si>
  <si>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</si>
  <si>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</si>
  <si>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</si>
  <si>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</si>
  <si>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</si>
  <si>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</si>
  <si>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</si>
  <si>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</si>
  <si>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</si>
  <si>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</si>
  <si>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</si>
  <si>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</si>
  <si>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</si>
  <si>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</si>
  <si>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</si>
  <si>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</si>
  <si>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</si>
  <si>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</si>
  <si>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</si>
  <si>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</si>
  <si>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</si>
  <si>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</si>
  <si>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</si>
  <si>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</si>
  <si>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</si>
  <si>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</si>
  <si>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</si>
  <si>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</si>
  <si>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</si>
  <si>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</si>
  <si>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</si>
  <si>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</si>
  <si>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</si>
  <si>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</si>
  <si>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</si>
  <si>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</si>
  <si>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</si>
  <si>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</si>
  <si>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</si>
  <si>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</si>
  <si>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</si>
  <si>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</si>
  <si>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</si>
  <si>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</si>
  <si>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</si>
  <si>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</si>
  <si>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</si>
  <si>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</si>
  <si>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</si>
  <si>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</si>
  <si>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</si>
  <si>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</si>
  <si>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</si>
  <si>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</si>
  <si>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</si>
  <si>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</si>
  <si>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</si>
  <si>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</si>
  <si>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</si>
  <si>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</si>
  <si>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</si>
  <si>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</si>
  <si>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</si>
  <si>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</si>
  <si>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</si>
  <si>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</si>
  <si>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</si>
  <si>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</si>
  <si>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</si>
  <si>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</si>
  <si>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</si>
  <si>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</si>
  <si>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</si>
  <si>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</si>
  <si>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</si>
  <si>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</si>
  <si>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</si>
  <si>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</si>
  <si>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</si>
  <si>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</si>
  <si>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</si>
  <si>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</si>
  <si>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</si>
  <si>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</si>
  <si>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</si>
  <si>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</si>
  <si>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</si>
  <si>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</si>
  <si>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</si>
  <si>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</si>
  <si>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</si>
  <si>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</si>
  <si>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</si>
  <si>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</si>
  <si>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</si>
  <si>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</si>
  <si>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</si>
  <si>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</si>
  <si>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</si>
  <si>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</si>
  <si>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</si>
  <si>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</si>
  <si>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</si>
  <si>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</si>
  <si>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</si>
  <si>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</si>
  <si>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</si>
  <si>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</si>
  <si>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</si>
  <si>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</si>
  <si>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</si>
  <si>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</si>
  <si>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</si>
  <si>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</si>
  <si>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</si>
  <si>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</si>
  <si>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</si>
  <si>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</si>
  <si>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</si>
  <si>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</si>
  <si>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</si>
  <si>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</si>
  <si>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</si>
  <si>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</si>
  <si>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</si>
  <si>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</si>
  <si>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</si>
  <si>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</si>
  <si>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</si>
  <si>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</si>
  <si>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</si>
  <si>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</si>
  <si>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</si>
  <si>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</si>
  <si>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</si>
  <si>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</si>
  <si>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</si>
  <si>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</si>
  <si>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</si>
  <si>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</si>
  <si>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</si>
  <si>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</si>
  <si>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</si>
  <si>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</si>
  <si>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</si>
  <si>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</si>
  <si>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</si>
  <si>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蓬田村後期高齢者医療特別会計</t>
    <phoneticPr fontId="5"/>
  </si>
  <si>
    <t>(Ｆ)</t>
    <phoneticPr fontId="5"/>
  </si>
  <si>
    <t>蓬田村国民健康保険特別会計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</si>
  <si>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</si>
  <si>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</si>
  <si>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</si>
  <si>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</si>
  <si>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</si>
  <si>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</si>
  <si>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</si>
  <si>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</si>
  <si>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</si>
  <si>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</si>
  <si>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</si>
  <si>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</si>
  <si>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</si>
  <si>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</si>
  <si>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</si>
  <si>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</si>
  <si>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</si>
  <si>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</si>
  <si>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</si>
  <si>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</si>
  <si>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</si>
  <si>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</si>
  <si>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</si>
  <si>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</si>
  <si>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</si>
  <si>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</si>
  <si>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</si>
  <si>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</si>
  <si>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</si>
  <si>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</si>
  <si>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</si>
  <si>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</si>
  <si>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</si>
  <si>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</si>
  <si>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</si>
  <si>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</si>
  <si>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</si>
  <si>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</si>
  <si>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</si>
  <si>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</si>
  <si>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</si>
  <si>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</si>
  <si>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</si>
  <si>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</si>
  <si>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</si>
  <si>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</si>
  <si>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</si>
  <si>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</si>
  <si>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</si>
  <si>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</si>
  <si>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</si>
  <si>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</si>
  <si>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</si>
  <si>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</si>
  <si>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</si>
  <si>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</si>
  <si>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</si>
  <si>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</si>
  <si>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</si>
  <si>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</si>
  <si>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</si>
  <si>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</si>
  <si>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</si>
  <si>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</si>
  <si>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</si>
  <si>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</si>
  <si>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</si>
  <si>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</si>
  <si>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</si>
  <si>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</si>
  <si>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</si>
  <si>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</si>
  <si>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</si>
  <si>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</si>
  <si>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</si>
  <si>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</si>
  <si>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</si>
  <si>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</si>
  <si>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</si>
  <si>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</si>
  <si>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</si>
  <si>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</si>
  <si>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</si>
  <si>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</si>
  <si>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</si>
  <si>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</si>
  <si>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</si>
  <si>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</si>
  <si>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</si>
  <si>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蓬田村介護保険特別会計</t>
  </si>
  <si>
    <t>蓬田村簡易水道事業特別会計</t>
  </si>
  <si>
    <t>蓬田村国民健康保険特別会計</t>
  </si>
  <si>
    <t>蓬田村学校給食センター特別会計</t>
  </si>
  <si>
    <t>蓬田村後期高齢者医療特別会計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</si>
  <si>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</si>
  <si>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</si>
  <si>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</si>
  <si>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</si>
  <si>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</si>
  <si>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</si>
  <si>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</si>
  <si>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</si>
  <si>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よもぎたアシスト株式会社</t>
    <rPh sb="8" eb="12">
      <t>カブシキガイシャ</t>
    </rPh>
    <phoneticPr fontId="2"/>
  </si>
  <si>
    <t>株式会社蓬田紳装</t>
    <rPh sb="0" eb="4">
      <t>カブシキガイシャ</t>
    </rPh>
    <rPh sb="4" eb="6">
      <t>ヨモギタ</t>
    </rPh>
    <rPh sb="6" eb="7">
      <t>シン</t>
    </rPh>
    <rPh sb="7" eb="8">
      <t>ソウ</t>
    </rPh>
    <phoneticPr fontId="2"/>
  </si>
  <si>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</si>
  <si>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</si>
  <si>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</si>
  <si>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</si>
  <si>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</si>
  <si>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</si>
  <si>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公共用施設整備基金</t>
    <rPh sb="0" eb="3">
      <t>コウキョウヨウ</t>
    </rPh>
    <rPh sb="3" eb="5">
      <t>シセツ</t>
    </rPh>
    <rPh sb="5" eb="7">
      <t>セイビ</t>
    </rPh>
    <rPh sb="7" eb="9">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</si>
  <si>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</si>
  <si>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</si>
  <si>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産業振興基金</t>
    <rPh sb="0" eb="2">
      <t>サンギョウ</t>
    </rPh>
    <rPh sb="2" eb="4">
      <t>シンコウ</t>
    </rPh>
    <rPh sb="4" eb="6">
      <t>キキン</t>
    </rPh>
    <phoneticPr fontId="2"/>
  </si>
  <si>
    <t>森林環境基金</t>
    <rPh sb="0" eb="2">
      <t>シンリン</t>
    </rPh>
    <rPh sb="2" eb="4">
      <t>カンキョウ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</si>
  <si>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</si>
  <si>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</si>
  <si>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</si>
  <si>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等で起債の新規発行を抑制し、比率の維持に努める。
　一方、有形固定資産減価償却率は類似団体よりも高く、上昇傾向にある。公共施設総合管理計画では令和２２年度末には98.3％まで減価償却が進む見込みであり、対策が必要である。令和3年度に見直しが行われた公共施設総合管理計画や令和2年度に策定された個別施設計画を基に役場庁舎や除雪機械格納庫の新築、老朽化した施設の統廃合、長寿命化対策に取り組み、比率の改善を目指していく。</t>
    <rPh sb="216" eb="217">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</si>
  <si>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</si>
  <si>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</si>
  <si>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</si>
  <si>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</si>
  <si>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</si>
  <si>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</si>
  <si>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令和２年度から元金償還が開始した過疎対策事業債による元利償還金の増や、標準税収入額等及び普通交付税の増による標準財政規模の増により前年度に比べ0.5ポイント増加した。しかし、類似団体と比較した場合、低い水準である。
今後は役場庁舎新築等の大規模事業等の財源として基金の取り崩しの他、地方債も活用予定であるため、交付税算入のあるものを選択し、比率の悪化を抑えていくよう努めていく。</t>
    <rPh sb="9" eb="11">
      <t>レイワ</t>
    </rPh>
    <rPh sb="12" eb="14">
      <t>ネンド</t>
    </rPh>
    <rPh sb="16" eb="18">
      <t>ガンキン</t>
    </rPh>
    <rPh sb="18" eb="20">
      <t>ショウカン</t>
    </rPh>
    <rPh sb="21" eb="23">
      <t>カイシ</t>
    </rPh>
    <rPh sb="32" eb="33">
      <t>ゾウ</t>
    </rPh>
    <rPh sb="50" eb="51">
      <t>ゾウ</t>
    </rPh>
    <rPh sb="51" eb="52">
      <t>オヨ</t>
    </rPh>
    <rPh sb="56" eb="58">
      <t>ヒョウジュン</t>
    </rPh>
    <rPh sb="58" eb="60">
      <t>ザイセイ</t>
    </rPh>
    <rPh sb="74" eb="77">
      <t>ゼンネンド</t>
    </rPh>
    <rPh sb="78" eb="79">
      <t>クラ</t>
    </rPh>
    <rPh sb="150" eb="153">
      <t>チホウサイ</t>
    </rPh>
    <rPh sb="192" eb="19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</si>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</sst>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177" fontId="13" fillId="0" borderId="16"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7D3-49CD-B38F-D4FABEFAAB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137356</c:v>
                </c:pt>
                <c:pt idx="1">
                  <c:v>156322</c:v>
                </c:pt>
                <c:pt idx="2">
                  <c:v>137084</c:v>
                </c:pt>
                <c:pt idx="3">
                  <c:v>84432</c:v>
                </c:pt>
                <c:pt idx="4">
                  <c:v>97450</c:v>
                </c:pt>
              </c:numCache>
            </c:numRef>
          </c:val>
          <c:smooth val="0"/>
          <c:extLst>
            <c:ext xmlns:c16="http://schemas.microsoft.com/office/drawing/2014/chart" uri="{C3380CC4-5D6E-409C-BE32-E72D297353CC}">
              <c16:uniqueId val="{00000001-D7D3-49CD-B38F-D4FABEFAAB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2.71</c:v>
                </c:pt>
                <c:pt idx="1">
                  <c:v>1.82</c:v>
                </c:pt>
                <c:pt idx="2">
                  <c:v>2.27</c:v>
                </c:pt>
                <c:pt idx="3">
                  <c:v>2.65</c:v>
                </c:pt>
                <c:pt idx="4">
                  <c:v>4.78</c:v>
                </c:pt>
              </c:numCache>
            </c:numRef>
          </c:val>
          <c:extLst>
            <c:ext xmlns:c16="http://schemas.microsoft.com/office/drawing/2014/chart" uri="{C3380CC4-5D6E-409C-BE32-E72D297353CC}">
              <c16:uniqueId val="{00000000-D820-4A0D-AC40-65872BD4BB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68.150000000000006</c:v>
                </c:pt>
                <c:pt idx="1">
                  <c:v>78.3</c:v>
                </c:pt>
                <c:pt idx="2">
                  <c:v>82.95</c:v>
                </c:pt>
                <c:pt idx="3">
                  <c:v>88.66</c:v>
                </c:pt>
                <c:pt idx="4">
                  <c:v>87.04</c:v>
                </c:pt>
              </c:numCache>
            </c:numRef>
          </c:val>
          <c:extLst>
            <c:ext xmlns:c16="http://schemas.microsoft.com/office/drawing/2014/chart" uri="{C3380CC4-5D6E-409C-BE32-E72D297353CC}">
              <c16:uniqueId val="{00000001-D820-4A0D-AC40-65872BD4BB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7.57</c:v>
                </c:pt>
                <c:pt idx="1">
                  <c:v>5.03</c:v>
                </c:pt>
                <c:pt idx="2">
                  <c:v>3.13</c:v>
                </c:pt>
                <c:pt idx="3">
                  <c:v>2.99</c:v>
                </c:pt>
                <c:pt idx="4">
                  <c:v>3.11</c:v>
                </c:pt>
              </c:numCache>
            </c:numRef>
          </c:val>
          <c:smooth val="0"/>
          <c:extLst>
            <c:ext xmlns:c16="http://schemas.microsoft.com/office/drawing/2014/chart" uri="{C3380CC4-5D6E-409C-BE32-E72D297353CC}">
              <c16:uniqueId val="{00000002-D820-4A0D-AC40-65872BD4BB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0.38</c:v>
                </c:pt>
                <c:pt idx="4">
                  <c:v>#N/A</c:v>
                </c:pt>
                <c:pt idx="5">
                  <c:v>0.39</c:v>
                </c:pt>
                <c:pt idx="6">
                  <c:v>#N/A</c:v>
                </c:pt>
                <c:pt idx="7">
                  <c:v>0.4</c:v>
                </c:pt>
                <c:pt idx="8">
                  <c:v>0</c:v>
                </c:pt>
                <c:pt idx="9">
                  <c:v>0</c:v>
                </c:pt>
              </c:numCache>
            </c:numRef>
          </c:val>
          <c:extLst>
            <c:ext xmlns:c16="http://schemas.microsoft.com/office/drawing/2014/chart" uri="{C3380CC4-5D6E-409C-BE32-E72D297353CC}">
              <c16:uniqueId val="{00000000-296A-493A-B7C8-39BE76E7E4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6A-493A-B7C8-39BE76E7E4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6A-493A-B7C8-39BE76E7E4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6A-493A-B7C8-39BE76E7E415}"/>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96A-493A-B7C8-39BE76E7E415}"/>
            </c:ext>
          </c:extLst>
        </c:ser>
        <c:ser>
          <c:idx val="5"/>
          <c:order val="5"/>
          <c:tx>
            <c:strRef>
              <c:f>データシート!$A$32</c:f>
              <c:strCache>
                <c:ptCount val="1"/>
                <c:pt idx="0">
                  <c:v>蓬田村学校給食センター特別会計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296A-493A-B7C8-39BE76E7E415}"/>
            </c:ext>
          </c:extLst>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0.12</c:v>
                </c:pt>
                <c:pt idx="4">
                  <c:v>#N/A</c:v>
                </c:pt>
                <c:pt idx="5">
                  <c:v>0.24</c:v>
                </c:pt>
                <c:pt idx="6">
                  <c:v>#N/A</c:v>
                </c:pt>
                <c:pt idx="7">
                  <c:v>0.1</c:v>
                </c:pt>
                <c:pt idx="8">
                  <c:v>#N/A</c:v>
                </c:pt>
                <c:pt idx="9">
                  <c:v>7.0000000000000007E-2</c:v>
                </c:pt>
              </c:numCache>
            </c:numRef>
          </c:val>
          <c:extLst>
            <c:ext xmlns:c16="http://schemas.microsoft.com/office/drawing/2014/chart" uri="{C3380CC4-5D6E-409C-BE32-E72D297353CC}">
              <c16:uniqueId val="{00000006-296A-493A-B7C8-39BE76E7E415}"/>
            </c:ext>
          </c:extLst>
        </c:ser>
        <c:ser>
          <c:idx val="7"/>
          <c:order val="7"/>
          <c:tx>
            <c:strRef>
              <c:f>データシート!$A$34</c:f>
              <c:strCache>
                <c:ptCount val="1"/>
                <c:pt idx="0">
                  <c:v>蓬田村簡易水道事業特別会計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0.01</c:v>
                </c:pt>
                <c:pt idx="4">
                  <c:v>#N/A</c:v>
                </c:pt>
                <c:pt idx="5">
                  <c:v>0.1</c:v>
                </c:pt>
                <c:pt idx="6">
                  <c:v>#N/A</c:v>
                </c:pt>
                <c:pt idx="7">
                  <c:v>0.06</c:v>
                </c:pt>
                <c:pt idx="8">
                  <c:v>#N/A</c:v>
                </c:pt>
                <c:pt idx="9">
                  <c:v>0.09</c:v>
                </c:pt>
              </c:numCache>
            </c:numRef>
          </c:val>
          <c:extLst>
            <c:ext xmlns:c16="http://schemas.microsoft.com/office/drawing/2014/chart" uri="{C3380CC4-5D6E-409C-BE32-E72D297353CC}">
              <c16:uniqueId val="{00000007-296A-493A-B7C8-39BE76E7E415}"/>
            </c:ext>
          </c:extLst>
        </c:ser>
        <c:ser>
          <c:idx val="8"/>
          <c:order val="8"/>
          <c:tx>
            <c:strRef>
              <c:f>データシート!$A$35</c:f>
              <c:strCache>
                <c:ptCount val="1"/>
                <c:pt idx="0">
                  <c:v>蓬田村介護保険特別会計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1.1499999999999999</c:v>
                </c:pt>
                <c:pt idx="2">
                  <c:v>#N/A</c:v>
                </c:pt>
                <c:pt idx="3">
                  <c:v>0.03</c:v>
                </c:pt>
                <c:pt idx="4">
                  <c:v>#N/A</c:v>
                </c:pt>
                <c:pt idx="5">
                  <c:v>0.02</c:v>
                </c:pt>
                <c:pt idx="6">
                  <c:v>#N/A</c:v>
                </c:pt>
                <c:pt idx="7">
                  <c:v>0.02</c:v>
                </c:pt>
                <c:pt idx="8">
                  <c:v>#N/A</c:v>
                </c:pt>
                <c:pt idx="9">
                  <c:v>0.17</c:v>
                </c:pt>
              </c:numCache>
            </c:numRef>
          </c:val>
          <c:extLst>
            <c:ext xmlns:c16="http://schemas.microsoft.com/office/drawing/2014/chart" uri="{C3380CC4-5D6E-409C-BE32-E72D297353CC}">
              <c16:uniqueId val="{00000008-296A-493A-B7C8-39BE76E7E4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c:v>
                </c:pt>
                <c:pt idx="2">
                  <c:v>#N/A</c:v>
                </c:pt>
                <c:pt idx="3">
                  <c:v>1.81</c:v>
                </c:pt>
                <c:pt idx="4">
                  <c:v>#N/A</c:v>
                </c:pt>
                <c:pt idx="5">
                  <c:v>2.2599999999999998</c:v>
                </c:pt>
                <c:pt idx="6">
                  <c:v>#N/A</c:v>
                </c:pt>
                <c:pt idx="7">
                  <c:v>2.64</c:v>
                </c:pt>
                <c:pt idx="8">
                  <c:v>#N/A</c:v>
                </c:pt>
                <c:pt idx="9">
                  <c:v>4.7300000000000004</c:v>
                </c:pt>
              </c:numCache>
            </c:numRef>
          </c:val>
          <c:extLst>
            <c:ext xmlns:c16="http://schemas.microsoft.com/office/drawing/2014/chart" uri="{C3380CC4-5D6E-409C-BE32-E72D297353CC}">
              <c16:uniqueId val="{00000009-296A-493A-B7C8-39BE76E7E4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200</c:v>
                </c:pt>
                <c:pt idx="5">
                  <c:v>188</c:v>
                </c:pt>
                <c:pt idx="8">
                  <c:v>195</c:v>
                </c:pt>
                <c:pt idx="11">
                  <c:v>181</c:v>
                </c:pt>
                <c:pt idx="14">
                  <c:v>171</c:v>
                </c:pt>
              </c:numCache>
            </c:numRef>
          </c:val>
          <c:extLst>
            <c:ext xmlns:c16="http://schemas.microsoft.com/office/drawing/2014/chart" uri="{C3380CC4-5D6E-409C-BE32-E72D297353CC}">
              <c16:uniqueId val="{00000000-37D1-4E24-A88E-9D462546B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D1-4E24-A88E-9D462546B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D1-4E24-A88E-9D462546B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6</c:v>
                </c:pt>
                <c:pt idx="6">
                  <c:v>5</c:v>
                </c:pt>
                <c:pt idx="9">
                  <c:v>5</c:v>
                </c:pt>
                <c:pt idx="12">
                  <c:v>5</c:v>
                </c:pt>
              </c:numCache>
            </c:numRef>
          </c:val>
          <c:extLst>
            <c:ext xmlns:c16="http://schemas.microsoft.com/office/drawing/2014/chart" uri="{C3380CC4-5D6E-409C-BE32-E72D297353CC}">
              <c16:uniqueId val="{00000003-37D1-4E24-A88E-9D462546B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c:v>
                </c:pt>
                <c:pt idx="3">
                  <c:v>45</c:v>
                </c:pt>
                <c:pt idx="6">
                  <c:v>45</c:v>
                </c:pt>
                <c:pt idx="9">
                  <c:v>39</c:v>
                </c:pt>
                <c:pt idx="12">
                  <c:v>37</c:v>
                </c:pt>
              </c:numCache>
            </c:numRef>
          </c:val>
          <c:extLst>
            <c:ext xmlns:c16="http://schemas.microsoft.com/office/drawing/2014/chart" uri="{C3380CC4-5D6E-409C-BE32-E72D297353CC}">
              <c16:uniqueId val="{00000004-37D1-4E24-A88E-9D462546B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1-4E24-A88E-9D462546B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D1-4E24-A88E-9D462546B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180</c:v>
                </c:pt>
                <c:pt idx="3">
                  <c:v>160</c:v>
                </c:pt>
                <c:pt idx="6">
                  <c:v>175</c:v>
                </c:pt>
                <c:pt idx="9">
                  <c:v>174</c:v>
                </c:pt>
                <c:pt idx="12">
                  <c:v>176</c:v>
                </c:pt>
              </c:numCache>
            </c:numRef>
          </c:val>
          <c:extLst>
            <c:ext xmlns:c16="http://schemas.microsoft.com/office/drawing/2014/chart" uri="{C3380CC4-5D6E-409C-BE32-E72D297353CC}">
              <c16:uniqueId val="{00000007-37D1-4E24-A88E-9D462546BB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c:v>
                </c:pt>
                <c:pt idx="2">
                  <c:v>#N/A</c:v>
                </c:pt>
                <c:pt idx="3">
                  <c:v>#N/A</c:v>
                </c:pt>
                <c:pt idx="4">
                  <c:v>23</c:v>
                </c:pt>
                <c:pt idx="5">
                  <c:v>#N/A</c:v>
                </c:pt>
                <c:pt idx="6">
                  <c:v>#N/A</c:v>
                </c:pt>
                <c:pt idx="7">
                  <c:v>30</c:v>
                </c:pt>
                <c:pt idx="8">
                  <c:v>#N/A</c:v>
                </c:pt>
                <c:pt idx="9">
                  <c:v>#N/A</c:v>
                </c:pt>
                <c:pt idx="10">
                  <c:v>37</c:v>
                </c:pt>
                <c:pt idx="11">
                  <c:v>#N/A</c:v>
                </c:pt>
                <c:pt idx="12">
                  <c:v>#N/A</c:v>
                </c:pt>
                <c:pt idx="13">
                  <c:v>47</c:v>
                </c:pt>
                <c:pt idx="14">
                  <c:v>#N/A</c:v>
                </c:pt>
              </c:numCache>
            </c:numRef>
          </c:val>
          <c:smooth val="0"/>
          <c:extLst>
            <c:ext xmlns:c16="http://schemas.microsoft.com/office/drawing/2014/chart" uri="{C3380CC4-5D6E-409C-BE32-E72D297353CC}">
              <c16:uniqueId val="{00000008-37D1-4E24-A88E-9D462546BB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1810</c:v>
                </c:pt>
                <c:pt idx="5">
                  <c:v>1797</c:v>
                </c:pt>
                <c:pt idx="8">
                  <c:v>1811</c:v>
                </c:pt>
                <c:pt idx="11">
                  <c:v>1704</c:v>
                </c:pt>
                <c:pt idx="14">
                  <c:v>1690</c:v>
                </c:pt>
              </c:numCache>
            </c:numRef>
          </c:val>
          <c:extLst>
            <c:ext xmlns:c16="http://schemas.microsoft.com/office/drawing/2014/chart" uri="{C3380CC4-5D6E-409C-BE32-E72D297353CC}">
              <c16:uniqueId val="{00000000-84A8-4386-8FE6-CDD5A414CA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4A8-4386-8FE6-CDD5A414CA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1955</c:v>
                </c:pt>
                <c:pt idx="5">
                  <c:v>2188</c:v>
                </c:pt>
                <c:pt idx="8">
                  <c:v>2292</c:v>
                </c:pt>
                <c:pt idx="11">
                  <c:v>2439</c:v>
                </c:pt>
                <c:pt idx="14">
                  <c:v>2681</c:v>
                </c:pt>
              </c:numCache>
            </c:numRef>
          </c:val>
          <c:extLst>
            <c:ext xmlns:c16="http://schemas.microsoft.com/office/drawing/2014/chart" uri="{C3380CC4-5D6E-409C-BE32-E72D297353CC}">
              <c16:uniqueId val="{00000002-84A8-4386-8FE6-CDD5A414CA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A8-4386-8FE6-CDD5A414CA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A8-4386-8FE6-CDD5A414CA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A8-4386-8FE6-CDD5A414CA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407</c:v>
                </c:pt>
                <c:pt idx="3">
                  <c:v>371</c:v>
                </c:pt>
                <c:pt idx="6">
                  <c:v>344</c:v>
                </c:pt>
                <c:pt idx="9">
                  <c:v>324</c:v>
                </c:pt>
                <c:pt idx="12">
                  <c:v>299</c:v>
                </c:pt>
              </c:numCache>
            </c:numRef>
          </c:val>
          <c:extLst>
            <c:ext xmlns:c16="http://schemas.microsoft.com/office/drawing/2014/chart" uri="{C3380CC4-5D6E-409C-BE32-E72D297353CC}">
              <c16:uniqueId val="{00000006-84A8-4386-8FE6-CDD5A414CA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c:v>
                </c:pt>
                <c:pt idx="3">
                  <c:v>41</c:v>
                </c:pt>
                <c:pt idx="6">
                  <c:v>37</c:v>
                </c:pt>
                <c:pt idx="9">
                  <c:v>34</c:v>
                </c:pt>
                <c:pt idx="12">
                  <c:v>31</c:v>
                </c:pt>
              </c:numCache>
            </c:numRef>
          </c:val>
          <c:extLst>
            <c:ext xmlns:c16="http://schemas.microsoft.com/office/drawing/2014/chart" uri="{C3380CC4-5D6E-409C-BE32-E72D297353CC}">
              <c16:uniqueId val="{00000007-84A8-4386-8FE6-CDD5A414CA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524</c:v>
                </c:pt>
                <c:pt idx="3">
                  <c:v>476</c:v>
                </c:pt>
                <c:pt idx="6">
                  <c:v>428</c:v>
                </c:pt>
                <c:pt idx="9">
                  <c:v>377</c:v>
                </c:pt>
                <c:pt idx="12">
                  <c:v>321</c:v>
                </c:pt>
              </c:numCache>
            </c:numRef>
          </c:val>
          <c:extLst>
            <c:ext xmlns:c16="http://schemas.microsoft.com/office/drawing/2014/chart" uri="{C3380CC4-5D6E-409C-BE32-E72D297353CC}">
              <c16:uniqueId val="{00000008-84A8-4386-8FE6-CDD5A414CA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A8-4386-8FE6-CDD5A414CA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1784</c:v>
                </c:pt>
                <c:pt idx="3">
                  <c:v>1837</c:v>
                </c:pt>
                <c:pt idx="6">
                  <c:v>1924</c:v>
                </c:pt>
                <c:pt idx="9">
                  <c:v>1810</c:v>
                </c:pt>
                <c:pt idx="12">
                  <c:v>1833</c:v>
                </c:pt>
              </c:numCache>
            </c:numRef>
          </c:val>
          <c:extLst>
            <c:ext xmlns:c16="http://schemas.microsoft.com/office/drawing/2014/chart" uri="{C3380CC4-5D6E-409C-BE32-E72D297353CC}">
              <c16:uniqueId val="{0000000A-84A8-4386-8FE6-CDD5A414CA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A8-4386-8FE6-CDD5A414CA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1278</c:v>
                </c:pt>
                <c:pt idx="1">
                  <c:v>1338</c:v>
                </c:pt>
                <c:pt idx="2">
                  <c:v>1375</c:v>
                </c:pt>
              </c:numCache>
            </c:numRef>
          </c:val>
          <c:extLst>
            <c:ext xmlns:c16="http://schemas.microsoft.com/office/drawing/2014/chart" uri="{C3380CC4-5D6E-409C-BE32-E72D297353CC}">
              <c16:uniqueId val="{00000000-A2BB-4826-89E7-AC50BFCAF3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110</c:v>
                </c:pt>
                <c:pt idx="1">
                  <c:v>115</c:v>
                </c:pt>
                <c:pt idx="2">
                  <c:v>120</c:v>
                </c:pt>
              </c:numCache>
            </c:numRef>
          </c:val>
          <c:extLst>
            <c:ext xmlns:c16="http://schemas.microsoft.com/office/drawing/2014/chart" uri="{C3380CC4-5D6E-409C-BE32-E72D297353CC}">
              <c16:uniqueId val="{00000001-A2BB-4826-89E7-AC50BFCAF3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824</c:v>
                </c:pt>
                <c:pt idx="1">
                  <c:v>872</c:v>
                </c:pt>
                <c:pt idx="2">
                  <c:v>1069</c:v>
                </c:pt>
              </c:numCache>
            </c:numRef>
          </c:val>
          <c:extLst>
            <c:ext xmlns:c16="http://schemas.microsoft.com/office/drawing/2014/chart" uri="{C3380CC4-5D6E-409C-BE32-E72D297353CC}">
              <c16:uniqueId val="{00000002-A2BB-4826-89E7-AC50BFCAF3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{653D1A11-8382-45F0-97A8-3EE70DB263BC}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EE-49FB-B56C-3A3011DFB5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{58F3842B-D436-4E4B-8FDA-DFD4A1C3A5DF}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EE-49FB-B56C-3A3011DFB5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{291FFE82-1F93-42C6-B627-AD2B540D489E}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EE-49FB-B56C-3A3011DFB5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{F5564053-FA51-4F55-9714-805F1A7EE541}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EE-49FB-B56C-3A3011DFB5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{2B9C38AA-80A5-48F9-A91B-74EBEFEC49C6}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EE-49FB-B56C-3A3011DFB5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{B56EC363-A76D-41F3-871B-0497AA766633}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EE-49FB-B56C-3A3011DFB5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{926BDF9E-5B26-48A1-9182-86E5A9E656A1}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EE-49FB-B56C-3A3011DFB5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{3864FB34-4A71-4F4D-9604-A90C86C569A4}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EE-49FB-B56C-3A3011DFB5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{076A0849-E4D6-4E37-BB61-FCB39FA9D7AC}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EE-49FB-B56C-3A3011DFB5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62.6</c:v>
                </c:pt>
                <c:pt idx="16">
                  <c:v>64.2</c:v>
                </c:pt>
                <c:pt idx="24">
                  <c:v>66.099999999999994</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EE-49FB-B56C-3A3011DFB5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{776B2C0E-FA2D-4569-94DD-79CED9A72939}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EE-49FB-B56C-3A3011DFB5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{4CF60EB2-BEF9-48FC-846E-FC9623CD8211}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EE-49FB-B56C-3A3011DFB5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{13D3D9EB-70DB-41B0-A45D-033B2092D3CB}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EE-49FB-B56C-3A3011DFB5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{39F68F4E-CAF7-409B-BF1E-109549028155}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EE-49FB-B56C-3A3011DFB5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{646C6A45-4BD6-42AB-A4CA-9141AB6E4A9F}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EE-49FB-B56C-3A3011DFB5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{99C031FE-7537-4674-9260-F21059DA1614}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EE-49FB-B56C-3A3011DFB5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{944B0FE3-1D8E-4F7C-8449-54D4F636091F}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EE-49FB-B56C-3A3011DFB5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{9B0125D7-AF46-4706-8BA8-FB559894BEA2}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EE-49FB-B56C-3A3011DFB5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{6AD357B6-EF67-4423-AC24-E136D55A3846}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EE-49FB-B56C-3A3011DFB5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EE-49FB-B56C-3A3011DFB5B2}"/>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{C41E9628-D738-43C7-9114-CB3E76D5C17B}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A9-42DB-8F20-F511D2C38C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{A1FBBB5A-9A6C-4D67-8010-5C4257D84A77}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9-42DB-8F20-F511D2C38C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{92A52058-52CD-4417-B168-7710312017DD}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9-42DB-8F20-F511D2C38C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{1BBD599C-4898-41F1-958C-616E352C277F}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9-42DB-8F20-F511D2C38C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{A294120D-6593-494E-86C1-51A162E41445}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9-42DB-8F20-F511D2C38C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{B6BE3F9E-8B8C-41C2-A8FB-5B3E5B141CC4}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A9-42DB-8F20-F511D2C38C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{C18862A7-FC02-4C8E-8F9D-65FD4DBADF72}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A9-42DB-8F20-F511D2C38C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{B3EE4515-F4FC-412E-8157-9B3FC257EAB2}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A9-42DB-8F20-F511D2C38C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{5528665A-B1CE-467A-AD69-F550CC9FC8D6}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A9-42DB-8F20-F511D2C38C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2.1</c:v>
                </c:pt>
                <c:pt idx="16">
                  <c:v>1.9</c:v>
                </c:pt>
                <c:pt idx="24">
                  <c:v>2.2000000000000002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A9-42DB-8F20-F511D2C38C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{AF646B08-AD8B-4CED-8432-8C53F321CA0E}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A9-42DB-8F20-F511D2C38C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{477FD584-3991-4E10-9C00-08E377B3F3EB}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9-42DB-8F20-F511D2C38C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{C6562AC1-400F-48CE-9221-21524CE9F2B8}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9-42DB-8F20-F511D2C38C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{3547D05D-81CD-42BC-8FBB-FD810F6B25B1}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9-42DB-8F20-F511D2C38C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{BE7AA00A-5595-442E-9584-2551E22C83D8}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9-42DB-8F20-F511D2C38CBA}"/>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{1174D305-2601-4B3B-9591-7C50E0FA30B1}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A9-42DB-8F20-F511D2C38CBA}"/>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{AB15A9CD-6229-4EE1-A3DF-2F1DF2EBD515}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A9-42DB-8F20-F511D2C38CB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{ED7F708C-9EA9-43B0-B14D-BD4E0BBCF787}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A9-42DB-8F20-F511D2C38CBA}"/>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{83C5DCFC-39C7-4697-91A8-B3902568234D}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A9-42DB-8F20-F511D2C38C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A9-42DB-8F20-F511D2C38CBA}"/>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年度と単年度で比較すると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事業費補正により基準財政需要額に算入された公債費が減（ </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千円）となったことや災害復旧費等に係る基準財政需要額が減（</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千円）となったことに伴い、</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公債費自体は前年度と比較して大きな変動ありません。</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今後は役場新庁舎の建設事業に充当する起債の借入も予定しており、比率の悪化も予想されるものの、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高年利率の地方債については繰上償還し、交付税算入のある地方債のみ新規借入する等、比率の引き下げ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に取り組み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類似団体よりも低い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を維持するよう努めます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満期一括償還地方債の借入がないため、減債基金残高及び減債基金積立相当額に該当する金額は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ありません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（比率算定式上は</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134.0</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％（昨年比</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％減））と、平成</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年度以降早期健全化基準の</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350.0</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％を大きく下回る数字を維持してい</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償還金に充当可能な基金残高</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2,680,736</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241,481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千円の増となったことが、比率改善の要因で</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公営企業債等繰入見込額（簡易水道事業債残高のうち一般会計で負担すべき分）</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320,901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56,552</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、簡易水道事業では今後、大規模な事業を予定していないため、順調に減少して</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ゆ</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く見込であり、将来負担額全体</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役場新庁舎建設事業に着手するまでは</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現在の水準を維持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見込で</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今後も普通会計や公営企業会計の事業を精査し、不要不急な地方債の新規発行を抑制することで、健全な比率の維持に努め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普通建設事業への財源として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公共用施設整備基金から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千円取り崩した一方、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歳出コスト削減を徹底したことにより、令和２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年度一般会計から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千円（うち公共用施設整備基金へ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千円の積立）、前年度決算剰余金から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2,564,172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239,846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基金残高については、短期的には財政調整基金や公共用施設整備基金への積立により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予定だが、中長期的には役場新庁舎建設事業等、様々な財政需要への対応により、減少または現状維持の見込であるため、安易な取り崩しを避け、慎重に運用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公共用施設整備基金：大規模な公共施設の建設事業の経費の財源に充て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教育施設整備基金：各種教育施設の建設事業の経費の財源に充て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○森林環境基金：森林の整備に関する施策、森林の整備を担うべき人材の育成及び確保、森林の有する公益的機能に関する普及啓発、木材の利用促進等の経費の財源に充てます。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公共用施設整備基金：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年度会計内の積立金が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普通建設事業の財源として一般会計への繰出金が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年度末残高は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1,056600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森林環境基金：令和２年度から新設され、積立額は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年度の増減は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無し。</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公共用施設整備基金：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有形固定資産減価償却率が類似団体平均よりも高い当村では、役場新庁舎の建設を予定している等、今後の公共施設に係る様々な財政需要を見越した一般会計からの積立金により、残高は増加する見込で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400">
              <a:effectLst/>
              <a:latin typeface="ＭＳ Ｐゴシック" panose="020B0600070205080204" pitchFamily="50" charset="-128"/>
              <a:ea typeface="ＭＳ Ｐゴシック" panose="020B0600070205080204" pitchFamily="50" charset="-128"/>
            </a:rPr>
            <a:t>　</a:t>
          </a:r>
          <a:r>
            <a:rPr lang="ja-JP" altLang="en-US" sz="1100">
              <a:effectLst/>
              <a:latin typeface="ＭＳ Ｐゴシック" panose="020B0600070205080204" pitchFamily="50" charset="-128"/>
              <a:ea typeface="ＭＳ Ｐゴシック" panose="020B0600070205080204" pitchFamily="50" charset="-128"/>
            </a:rPr>
            <a:t>森林環境基金：令和</a:t>
          </a:r>
          <a:r>
            <a:rPr lang="en-US" altLang="ja-JP" sz="1100">
              <a:effectLst/>
              <a:latin typeface="ＭＳ Ｐゴシック" panose="020B0600070205080204" pitchFamily="50" charset="-128"/>
              <a:ea typeface="ＭＳ Ｐゴシック" panose="020B0600070205080204" pitchFamily="50" charset="-128"/>
            </a:rPr>
            <a:t>5</a:t>
          </a:r>
          <a:r>
            <a:rPr lang="ja-JP" altLang="en-US" sz="1100">
              <a:effectLst/>
              <a:latin typeface="ＭＳ Ｐゴシック" panose="020B0600070205080204" pitchFamily="50" charset="-128"/>
              <a:ea typeface="ＭＳ Ｐゴシック" panose="020B0600070205080204" pitchFamily="50" charset="-128"/>
            </a:rPr>
            <a:t>年度以降に事業を実施する見込みであるため、森林環境譲与税を財源として基金を積み立てていきます。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上記以外の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特定目的基金：現在は、これらの基金からの繰入金を財源とする事業の実施予定がないため、今後の積立額は当面現状維持の見込で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1,375,168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た。前年度決算剰余金の積立金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今後は、地方財政法第７条に則る決算剰余金の積立の他は、役場新庁舎建設事業や診療所建替事業等、多額の需要が見込まれる大規模事業に備え、公共用施設整備基金への積立を主とする予定であるため、残高の増加は緩やかになる見込で</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減債基金残高については、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た。前年度決算剰余金の積立金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公債費比率については類似団体平均を下回った水準で現状維持の傾向にあり、健全な状態であると言え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。しかしながら、毎年度決算剰余金の内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千円を積み立てているため、今後も基金残高は増加してゆく見込であることから、地方交付税に算入されない地方債等の繰り上げ償還に充てることも検討し、効率的な基金運用に努め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89B35C-79A2-4850-B4F6-694CE0481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757622B-3BBB-4F9D-92D2-F9B0DFCBD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71D8296-6182-4F89-A0A1-DDDD56B0621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5C1FFBC-718B-4BA5-B298-334ACE13A19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57EAA41-C3DF-4E90-A1A8-C8E48B30A3B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8F1D604-BCED-41FA-A711-18B9C1803F9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BFCD467-EBDA-423E-B35A-257DE36B3E4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46B3F4B-2AD5-4414-B7E0-60DC9D8EBEA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19E6CE7-4EB1-4E5C-B572-03D5D94887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F12FB85-13CA-42D8-8553-3615FF18D07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7EA247A-4B51-4137-AAFA-B6F2B4E1904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0AFC024-3844-4661-A968-254100A1E69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C732512-D1F8-481A-8D62-C47F551EF9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5542FE-E805-47C9-9E13-D1A9250C413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3148DFB-8D8D-4314-BD77-B85769630F7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B81C959-945E-4245-A462-C68BD774A24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B7CEFA-51CD-40BF-9AE2-2F291F8645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54AEAA3-7F5C-4744-B2FC-BF27B8A5B07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22ED703-A131-4800-916D-CAD271BC9D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00CF3B0-D095-4884-931C-DD5297DE381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4429F3D-3318-4986-ADD4-9E7DF68F12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D1747AF-3E27-49D9-9DC8-AA680CAEDC5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35CBB0F-209B-47E5-B8AC-239A5298830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B7AC756-74FB-4B52-AC48-8975F83E99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F4DE3C3-3808-4BB3-80A9-96C1BE86E2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68CAE9A-AFFC-4E83-BBDC-47F6D8F17DE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74A7C71-BB38-4BA4-9584-AA71C7CCE5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155EA93-86D2-4C5B-BB67-2AC165C8F57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C44F39D-3686-4164-91C9-83C6A8E510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4DF9920-F101-4D7D-9CFF-6CB5568F51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B06B210-1C12-4E7E-8FD5-68510AD121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2959752-AFDE-43B5-88DC-6156848407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468EC2E-8D72-4A5C-9626-06EE33E207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07775CB-E66F-4B77-82B8-4C30BF54F4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E70021F-4DD5-47C5-B253-FD70B41124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F1801F7-CEA0-438F-9426-C03F636638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1E48EF5-2DE7-430A-B10E-B94162AC7B4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14A8231-D49F-4419-BFA7-17BF215CFB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A9088B5-DF95-4C1D-B515-31B5640836E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0BA99D2-4651-4E1F-A8ED-1171BE8251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7F74F0B-E7A9-45FF-B4A1-BBF01E74B6A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C0027B0-5A8D-49BE-B36A-382BD403A6F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5E229C3-87CF-4624-90E3-94EFBB62E9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4ECC424-32FD-40B1-A754-E410560BF0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493884F-FCDC-4148-A7AD-0315310CF6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E1E0726-A0FD-4EC7-82EB-22771C764D6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C1BE321-847E-4636-B1C0-53D96E6B306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C9C2F0E-71A0-4C03-9038-18B7D63F32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A05DE7-03BA-4EB6-A9BA-9EB133F33DC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1A22E24-CC06-481C-A2EC-E06FEBF7FD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CFFE8F1-E88F-4323-A408-BF69CE8B83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4975A6A-4CAF-41CB-8AEF-7D74BB0468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3558708-4039-423B-B97A-C2B760093B5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F423021-DD38-486A-AEBE-E207D48252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E4E4B94-4E89-4193-8392-5721D414EA5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B2CDAFB-5D85-43E2-964A-D34B93BBC4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C5C685A-8DDD-421A-A586-3FE9AAD6A9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67.8</a:t>
          </a:r>
          <a:r>
            <a:rPr kumimoji="1" lang="ja-JP" altLang="en-US" sz="1100">
              <a:latin typeface="ＭＳ Ｐゴシック" panose="020B0600070205080204" pitchFamily="50" charset="-128"/>
              <a:ea typeface="ＭＳ Ｐゴシック" panose="020B0600070205080204" pitchFamily="50" charset="-128"/>
            </a:rPr>
            <a:t>％と、類似団体を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年度に見直しが行われた公共施設等総合管理計画や、令和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年度策定の個別施設計画に基づき、公共建築物の更新のみならず、延床面積の縮減や、延命措置の実施又は取壊しによる公共建築物の最適な配置を目指していく。</a:t>
          </a:r>
        </a:p>
        <a:p>
          <a:r>
            <a:rPr kumimoji="1" lang="ja-JP" altLang="en-US" sz="1100">
              <a:latin typeface="ＭＳ Ｐゴシック" panose="020B0600070205080204" pitchFamily="50" charset="-128"/>
              <a:ea typeface="ＭＳ Ｐゴシック" panose="020B0600070205080204" pitchFamily="50" charset="-128"/>
            </a:rPr>
            <a:t>　また、今後役場庁舎の建設や、除排雪機械格納庫建設等の大規模事業も予定しており、比率は改善していくものと見込まれる。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0781D38-9561-49D3-ADAA-5E4BD23220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57B53E0-693F-4AF7-9229-1155A2BE048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01CEFF5-4455-4289-A48C-6FD2BA50E8E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68BC8DD-4428-4866-BE47-A790F31B63A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390B7422-36F1-4A31-88B0-C6C972AD829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AA08E7A-3F0D-489E-B4AB-9F6142A3431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7BF0542-3AA5-4CCF-ADBB-D7701509B69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CC84D1E-449A-4ADF-951D-3118A28FD48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EB84635A-5ABE-4E5D-8017-8D299D026B2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2AA009E7-18BC-4857-8DC3-D13C03CAE65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F20BFFD-10AC-4C8F-81A9-01E154AC73D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9D257DE-3713-4EE1-8211-B4818642263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6189C86-9ABC-432A-B815-B9E416A10F7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E6D7A90-63C0-4D3A-B8D3-2C0B614E54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4BAFF4DB-6321-476E-BD36-F3DFD7717CAE}"/>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F0153F1D-F964-4FE2-9843-BD6ABD0314B3}"/>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18A88A68-F64D-4D4B-A326-092FF1C63E19}"/>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6546265B-76B0-4F1A-A2FF-21E4CAE108AF}"/>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C2D67301-B4CD-473E-B37B-BB3A2DFE13F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AE0E24A-CEFD-4AA2-ACA5-ECDD3482FFA1}"/>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9DBC5724-DDD1-452D-96AF-AEA981F00FAC}"/>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3F8D3CD4-43BD-4506-8434-9478C4DAAA1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52CD78CE-B6AC-4000-8736-937F8DD8752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D2A12AFB-E9AC-4431-9171-EB980BBF2E1C}"/>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74CE55B-4EA8-44B3-88DA-D026DB93E3DD}"/>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4EA2F35-7F7C-4738-9C79-E23D882296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274D894-BE20-4CB5-80CF-F4739C2129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2F4545-17A4-46B7-8F8C-C6EC0608B24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F682BB2-C702-4BBB-9D38-25A1726412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3BDF71E-B203-4538-90C1-E24A6A32463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108077</xdr:rowOff>
    </xdr:from>
    <xdr:to>
      <xdr:col>23</xdr:col>
      <xdr:colOff>136525</xdr:colOff>
      <xdr:row>33</xdr:row>
      <xdr:rowOff>38227</xdr:rowOff>
    </xdr:to>
    <xdr:sp macro="" textlink="">
      <xdr:nvSpPr>
        <xdr:cNvPr id="89" name="楕円 88">
          <a:extLst>
            <a:ext uri="{FF2B5EF4-FFF2-40B4-BE49-F238E27FC236}">
              <a16:creationId xmlns:a16="http://schemas.microsoft.com/office/drawing/2014/main" id="{38F5CA4D-76A9-41FD-8F5E-0752223BEAD3}"/>
            </a:ext>
          </a:extLst>
        </xdr:cNvPr>
        <xdr:cNvSpPr/>
      </xdr:nvSpPr>
      <xdr:spPr>
        <a:xfrm>
          <a:off x="47117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86504</xdr:rowOff>
    </xdr:from>
    <xdr:ext cx="405111" cy="259045"/>
    <xdr:sp macro="" textlink="">
      <xdr:nvSpPr>
        <xdr:cNvPr id="90" name="有形固定資産減価償却率該当値テキスト">
          <a:extLst>
            <a:ext uri="{FF2B5EF4-FFF2-40B4-BE49-F238E27FC236}">
              <a16:creationId xmlns:a16="http://schemas.microsoft.com/office/drawing/2014/main" id="{C48D50A6-2E70-493B-82FE-5FC2EDCDF257}"/>
            </a:ext>
          </a:extLst>
        </xdr:cNvPr>
        <xdr:cNvSpPr txBox="1"/>
      </xdr:nvSpPr>
      <xdr:spPr>
        <a:xfrm>
          <a:off x="4813300" y="634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71374</xdr:rowOff>
    </xdr:from>
    <xdr:to>
      <xdr:col>19</xdr:col>
      <xdr:colOff>187325</xdr:colOff>
      <xdr:row>33</xdr:row>
      <xdr:rowOff>1524</xdr:rowOff>
    </xdr:to>
    <xdr:sp macro="" textlink="">
      <xdr:nvSpPr>
        <xdr:cNvPr id="91" name="楕円 90">
          <a:extLst>
            <a:ext uri="{FF2B5EF4-FFF2-40B4-BE49-F238E27FC236}">
              <a16:creationId xmlns:a16="http://schemas.microsoft.com/office/drawing/2014/main" id="{0C7CD86D-33B6-4A04-B552-9E520E8A30F9}"/>
            </a:ext>
          </a:extLst>
        </xdr:cNvPr>
        <xdr:cNvSpPr/>
      </xdr:nvSpPr>
      <xdr:spPr>
        <a:xfrm>
          <a:off x="4000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122174</xdr:rowOff>
    </xdr:from>
    <xdr:to>
      <xdr:col>23</xdr:col>
      <xdr:colOff>85725</xdr:colOff>
      <xdr:row>32</xdr:row>
      <xdr:rowOff>158877</xdr:rowOff>
    </xdr:to>
    <xdr:cxnSp macro="">
      <xdr:nvCxnSpPr>
        <xdr:cNvPr id="92" name="直線コネクタ 91">
          <a:extLst>
            <a:ext uri="{FF2B5EF4-FFF2-40B4-BE49-F238E27FC236}">
              <a16:creationId xmlns:a16="http://schemas.microsoft.com/office/drawing/2014/main" id="{2892BFA4-6906-48E1-9CB7-CA8BB33CC233}"/>
            </a:ext>
          </a:extLst>
        </xdr:cNvPr>
        <xdr:cNvCxnSpPr/>
      </xdr:nvCxnSpPr>
      <xdr:spPr>
        <a:xfrm>
          <a:off x="4051300" y="638009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30353</xdr:rowOff>
    </xdr:from>
    <xdr:to>
      <xdr:col>15</xdr:col>
      <xdr:colOff>187325</xdr:colOff>
      <xdr:row>32</xdr:row>
      <xdr:rowOff>131953</xdr:rowOff>
    </xdr:to>
    <xdr:sp macro="" textlink="">
      <xdr:nvSpPr>
        <xdr:cNvPr id="93" name="楕円 92">
          <a:extLst>
            <a:ext uri="{FF2B5EF4-FFF2-40B4-BE49-F238E27FC236}">
              <a16:creationId xmlns:a16="http://schemas.microsoft.com/office/drawing/2014/main" id="{57505AB6-336B-4389-9A1B-D8C14E143AD5}"/>
            </a:ext>
          </a:extLst>
        </xdr:cNvPr>
        <xdr:cNvSpPr/>
      </xdr:nvSpPr>
      <xdr:spPr>
        <a:xfrm>
          <a:off x="3238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81153</xdr:rowOff>
    </xdr:from>
    <xdr:to>
      <xdr:col>19</xdr:col>
      <xdr:colOff>136525</xdr:colOff>
      <xdr:row>32</xdr:row>
      <xdr:rowOff>122174</xdr:rowOff>
    </xdr:to>
    <xdr:cxnSp macro="">
      <xdr:nvCxnSpPr>
        <xdr:cNvPr id="94" name="直線コネクタ 93">
          <a:extLst>
            <a:ext uri="{FF2B5EF4-FFF2-40B4-BE49-F238E27FC236}">
              <a16:creationId xmlns:a16="http://schemas.microsoft.com/office/drawing/2014/main" id="{798470AC-E037-4B4C-9CED-2E8BD74711E2}"/>
            </a:ext>
          </a:extLst>
        </xdr:cNvPr>
        <xdr:cNvCxnSpPr/>
      </xdr:nvCxnSpPr>
      <xdr:spPr>
        <a:xfrm>
          <a:off x="3289300" y="633907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167259</xdr:rowOff>
    </xdr:from>
    <xdr:to>
      <xdr:col>11</xdr:col>
      <xdr:colOff>187325</xdr:colOff>
      <xdr:row>32</xdr:row>
      <xdr:rowOff>97409</xdr:rowOff>
    </xdr:to>
    <xdr:sp macro="" textlink="">
      <xdr:nvSpPr>
        <xdr:cNvPr id="95" name="楕円 94">
          <a:extLst>
            <a:ext uri="{FF2B5EF4-FFF2-40B4-BE49-F238E27FC236}">
              <a16:creationId xmlns:a16="http://schemas.microsoft.com/office/drawing/2014/main" id="{827AF5B0-A59C-43EE-861C-C29F2BFBFB58}"/>
            </a:ext>
          </a:extLst>
        </xdr:cNvPr>
        <xdr:cNvSpPr/>
      </xdr:nvSpPr>
      <xdr:spPr>
        <a:xfrm>
          <a:off x="2476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46609</xdr:rowOff>
    </xdr:from>
    <xdr:to>
      <xdr:col>15</xdr:col>
      <xdr:colOff>136525</xdr:colOff>
      <xdr:row>32</xdr:row>
      <xdr:rowOff>81153</xdr:rowOff>
    </xdr:to>
    <xdr:cxnSp macro="">
      <xdr:nvCxnSpPr>
        <xdr:cNvPr id="96" name="直線コネクタ 95">
          <a:extLst>
            <a:ext uri="{FF2B5EF4-FFF2-40B4-BE49-F238E27FC236}">
              <a16:creationId xmlns:a16="http://schemas.microsoft.com/office/drawing/2014/main" id="{946AB7CA-9896-4CF8-A97A-C09F3310EF82}"/>
            </a:ext>
          </a:extLst>
        </xdr:cNvPr>
        <xdr:cNvCxnSpPr/>
      </xdr:nvCxnSpPr>
      <xdr:spPr>
        <a:xfrm>
          <a:off x="2527300" y="630453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97" name="楕円 96">
          <a:extLst>
            <a:ext uri="{FF2B5EF4-FFF2-40B4-BE49-F238E27FC236}">
              <a16:creationId xmlns:a16="http://schemas.microsoft.com/office/drawing/2014/main" id="{0799682B-24FC-46CB-BBD9-DDAE00324F9B}"/>
            </a:ext>
          </a:extLst>
        </xdr:cNvPr>
        <xdr:cNvSpPr/>
      </xdr:nvSpPr>
      <xdr:spPr>
        <a:xfrm>
          <a:off x="1714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46609</xdr:rowOff>
    </xdr:to>
    <xdr:cxnSp macro="">
      <xdr:nvCxnSpPr>
        <xdr:cNvPr id="98" name="直線コネクタ 97">
          <a:extLst>
            <a:ext uri="{FF2B5EF4-FFF2-40B4-BE49-F238E27FC236}">
              <a16:creationId xmlns:a16="http://schemas.microsoft.com/office/drawing/2014/main" id="{EF35FB4A-425A-408A-B12C-2829936334EE}"/>
            </a:ext>
          </a:extLst>
        </xdr:cNvPr>
        <xdr:cNvCxnSpPr/>
      </xdr:nvCxnSpPr>
      <xdr:spPr>
        <a:xfrm>
          <a:off x="1765300" y="626567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8CF6A24F-2118-4EAB-8069-7DFCE97648A4}"/>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28B29F61-DD06-4651-84CA-65172BDFCA1C}"/>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BA4C0B91-594C-488C-A194-B3F59A8727C3}"/>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B619E9FC-778F-459E-A937-5BDC61155BA8}"/>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164101</xdr:rowOff>
    </xdr:from>
    <xdr:ext cx="405111" cy="259045"/>
    <xdr:sp macro="" textlink="">
      <xdr:nvSpPr>
        <xdr:cNvPr id="103" name="n_1mainValue有形固定資産減価償却率">
          <a:extLst>
            <a:ext uri="{FF2B5EF4-FFF2-40B4-BE49-F238E27FC236}">
              <a16:creationId xmlns:a16="http://schemas.microsoft.com/office/drawing/2014/main" id="{A6A9202B-3828-438C-BB57-BA511FFC37F1}"/>
            </a:ext>
          </a:extLst>
        </xdr:cNvPr>
        <xdr:cNvSpPr txBox="1"/>
      </xdr:nvSpPr>
      <xdr:spPr>
        <a:xfrm>
          <a:off x="3836044" y="64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123080</xdr:rowOff>
    </xdr:from>
    <xdr:ext cx="405111" cy="259045"/>
    <xdr:sp macro="" textlink="">
      <xdr:nvSpPr>
        <xdr:cNvPr id="104" name="n_2mainValue有形固定資産減価償却率">
          <a:extLst>
            <a:ext uri="{FF2B5EF4-FFF2-40B4-BE49-F238E27FC236}">
              <a16:creationId xmlns:a16="http://schemas.microsoft.com/office/drawing/2014/main" id="{A25111EB-F56D-4486-AA7C-307885CAA642}"/>
            </a:ext>
          </a:extLst>
        </xdr:cNvPr>
        <xdr:cNvSpPr txBox="1"/>
      </xdr:nvSpPr>
      <xdr:spPr>
        <a:xfrm>
          <a:off x="30867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88536</xdr:rowOff>
    </xdr:from>
    <xdr:ext cx="405111" cy="259045"/>
    <xdr:sp macro="" textlink="">
      <xdr:nvSpPr>
        <xdr:cNvPr id="105" name="n_3mainValue有形固定資産減価償却率">
          <a:extLst>
            <a:ext uri="{FF2B5EF4-FFF2-40B4-BE49-F238E27FC236}">
              <a16:creationId xmlns:a16="http://schemas.microsoft.com/office/drawing/2014/main" id="{1C5E8DB6-C528-4E9E-A58A-5E10A899A7D6}"/>
            </a:ext>
          </a:extLst>
        </xdr:cNvPr>
        <xdr:cNvSpPr txBox="1"/>
      </xdr:nvSpPr>
      <xdr:spPr>
        <a:xfrm>
          <a:off x="2324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106" name="n_4mainValue有形固定資産減価償却率">
          <a:extLst>
            <a:ext uri="{FF2B5EF4-FFF2-40B4-BE49-F238E27FC236}">
              <a16:creationId xmlns:a16="http://schemas.microsoft.com/office/drawing/2014/main" id="{7F79477D-6C2B-4643-A5EA-19A584A79042}"/>
            </a:ext>
          </a:extLst>
        </xdr:cNvPr>
        <xdr:cNvSpPr txBox="1"/>
      </xdr:nvSpPr>
      <xdr:spPr>
        <a:xfrm>
          <a:off x="1562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50D53B8-93FC-4033-8C86-5BE1D8C48D9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0307E8B-BEF4-4A3D-AE67-6F7923DFC0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834F92DB-EE7F-469A-9D92-3A96377DADA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E75D4C8-01C4-4B73-8142-C6915D58A9A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25294B2-F6B9-453F-A8EF-0893C439C2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A2BBD34-779E-4B70-8A7D-DCF2169807A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D1683FC-11D6-4205-B7ED-7A310075B8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3F415E6-095F-4F89-8AF4-DF2B1B9D47A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05953CC-ABC8-423B-9F8E-61E355D082E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F848ED0-4E64-4D69-98B3-881BE62858F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ABDA71C-3B8B-473C-863D-C7770D95DA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8573B86-CA5B-4B90-A9B4-A6F3D92BE95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2FC37E4-043D-459C-B9D7-281725298D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債務償還比率については、将来負担額を充当可能財源等が上回っているため、類似団体を</a:t>
          </a:r>
          <a:r>
            <a:rPr kumimoji="1" lang="en-US" altLang="ja-JP" sz="1100">
              <a:latin typeface="ＭＳ Ｐゴシック" panose="020B0600070205080204" pitchFamily="50" charset="-128"/>
              <a:ea typeface="ＭＳ Ｐゴシック" panose="020B0600070205080204" pitchFamily="50" charset="-128"/>
            </a:rPr>
            <a:t>290.3%</a:t>
          </a:r>
          <a:r>
            <a:rPr kumimoji="1" lang="ja-JP" altLang="en-US" sz="1100">
              <a:latin typeface="ＭＳ Ｐゴシック" panose="020B0600070205080204" pitchFamily="50" charset="-128"/>
              <a:ea typeface="ＭＳ Ｐゴシック" panose="020B0600070205080204" pitchFamily="50" charset="-128"/>
            </a:rPr>
            <a:t>下回っている。</a:t>
          </a:r>
        </a:p>
        <a:p>
          <a:r>
            <a:rPr kumimoji="1" lang="ja-JP" altLang="en-US" sz="1100">
              <a:latin typeface="ＭＳ Ｐゴシック" panose="020B0600070205080204" pitchFamily="50" charset="-128"/>
              <a:ea typeface="ＭＳ Ｐゴシック" panose="020B0600070205080204" pitchFamily="50" charset="-128"/>
            </a:rPr>
            <a:t>　今後は役場庁舎建設等に伴う大規模事業債の借入の予定があるため、債務償還比率については増加していく見込みではあるが、出来るだけ現在の水準を維持できるよう、今後も充当可能基金の積立に努める。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6BC2D6D-CE6C-42AF-9735-1384C4BFF0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6F2BA4C-70B6-4A03-A770-3311BD03E7E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C646F0E-6933-478C-B25E-9332A6F3448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7D8A4B71-33C0-46CC-BB12-422D62A818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F384D8A-9052-4E74-958C-DBB5E9F9C56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7E12096-668C-4E9C-8C36-852B6286692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AE7419D2-CABD-400D-9BBD-09FB8A8F214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80E1187F-1F50-4F59-B0A8-DF9C05C6B98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6BCEC80-15C8-41E4-BE07-AA5359C0275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7861203-7AB5-459B-B696-6F5BE57841E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DF80AD0-1BF7-4FEA-9273-565733AFAE8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FEE3AB3-F68E-4BCF-9FA3-F3A7D0C9D07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A495B8B-988B-47AC-9A6C-E2CF982C297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27712E9A-59DA-4076-9153-202DF1EAA99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B6D7769-666A-4A1D-805A-B62791B4B5C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CF89184-5422-4B94-8FF6-E22572D0C6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6E55601-6227-47CA-A43D-F83C994605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40494D93-33BF-4588-A8D0-53ED65751F44}"/>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4BBAF070-7C3F-4B3D-8076-5AB3EFDB1AD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6EAE64FD-344F-4A46-A708-5411B8EEDF03}"/>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382BC10-54FD-47C5-B814-04D0924C83F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92CB31A-5F4A-4D39-AFB3-32C0EC972BE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FE5A4F4-DEC5-4461-B7F1-1305EC318BBD}"/>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16D899A6-4BF0-4470-A12E-9CB6E1C68D3F}"/>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BCD5834A-1DDF-4293-BBB2-2924C902CC78}"/>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2286C1D1-FECA-47C8-9366-33EE0553A05C}"/>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62056739-8729-4300-9C25-D289C6E3FC8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2725BE19-9DC4-411A-B5D5-5DDB142606E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BA2F591-7660-469A-A4E4-8C100ED3C9C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4054393-9BA0-4855-BBE8-764DD86B0F9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F680757-5BB1-4302-BB0F-7C4552CC187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FDE1871-5B43-45D3-8ACF-C12203C38F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151E9DC-4CCA-4324-96AA-5D755B916E9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6181</xdr:rowOff>
    </xdr:from>
    <xdr:to>
      <xdr:col>72</xdr:col>
      <xdr:colOff>123825</xdr:colOff>
      <xdr:row>26</xdr:row>
      <xdr:rowOff>107781</xdr:rowOff>
    </xdr:to>
    <xdr:sp macro="" textlink="">
      <xdr:nvSpPr>
        <xdr:cNvPr id="153" name="楕円 152">
          <a:extLst>
            <a:ext uri="{FF2B5EF4-FFF2-40B4-BE49-F238E27FC236}">
              <a16:creationId xmlns:a16="http://schemas.microsoft.com/office/drawing/2014/main" id="{FB41FA70-EE92-4E5A-ADDA-F7E0B3578A44}"/>
            </a:ext>
          </a:extLst>
        </xdr:cNvPr>
        <xdr:cNvSpPr/>
      </xdr:nvSpPr>
      <xdr:spPr>
        <a:xfrm>
          <a:off x="14033500" y="52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80512</xdr:rowOff>
    </xdr:from>
    <xdr:to>
      <xdr:col>68</xdr:col>
      <xdr:colOff>123825</xdr:colOff>
      <xdr:row>27</xdr:row>
      <xdr:rowOff>10662</xdr:rowOff>
    </xdr:to>
    <xdr:sp macro="" textlink="">
      <xdr:nvSpPr>
        <xdr:cNvPr id="154" name="楕円 153">
          <a:extLst>
            <a:ext uri="{FF2B5EF4-FFF2-40B4-BE49-F238E27FC236}">
              <a16:creationId xmlns:a16="http://schemas.microsoft.com/office/drawing/2014/main" id="{536B7C89-BFD4-498D-BFB2-8A252759E494}"/>
            </a:ext>
          </a:extLst>
        </xdr:cNvPr>
        <xdr:cNvSpPr/>
      </xdr:nvSpPr>
      <xdr:spPr>
        <a:xfrm>
          <a:off x="13271500" y="53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56981</xdr:rowOff>
    </xdr:from>
    <xdr:to>
      <xdr:col>72</xdr:col>
      <xdr:colOff>73025</xdr:colOff>
      <xdr:row>26</xdr:row>
      <xdr:rowOff>131312</xdr:rowOff>
    </xdr:to>
    <xdr:cxnSp macro="">
      <xdr:nvCxnSpPr>
        <xdr:cNvPr id="155" name="直線コネクタ 154">
          <a:extLst>
            <a:ext uri="{FF2B5EF4-FFF2-40B4-BE49-F238E27FC236}">
              <a16:creationId xmlns:a16="http://schemas.microsoft.com/office/drawing/2014/main" id="{CAC35D73-5B35-465D-BF9F-3719649EEBF2}"/>
            </a:ext>
          </a:extLst>
        </xdr:cNvPr>
        <xdr:cNvCxnSpPr/>
      </xdr:nvCxnSpPr>
      <xdr:spPr>
        <a:xfrm flipV="1">
          <a:off x="13322300" y="5286206"/>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85036</xdr:rowOff>
    </xdr:from>
    <xdr:to>
      <xdr:col>64</xdr:col>
      <xdr:colOff>123825</xdr:colOff>
      <xdr:row>27</xdr:row>
      <xdr:rowOff>15186</xdr:rowOff>
    </xdr:to>
    <xdr:sp macro="" textlink="">
      <xdr:nvSpPr>
        <xdr:cNvPr id="156" name="楕円 155">
          <a:extLst>
            <a:ext uri="{FF2B5EF4-FFF2-40B4-BE49-F238E27FC236}">
              <a16:creationId xmlns:a16="http://schemas.microsoft.com/office/drawing/2014/main" id="{0108BF50-95A3-43FD-A089-3EE660F57AAF}"/>
            </a:ext>
          </a:extLst>
        </xdr:cNvPr>
        <xdr:cNvSpPr/>
      </xdr:nvSpPr>
      <xdr:spPr>
        <a:xfrm>
          <a:off x="12509500" y="53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131312</xdr:rowOff>
    </xdr:from>
    <xdr:to>
      <xdr:col>68</xdr:col>
      <xdr:colOff>73025</xdr:colOff>
      <xdr:row>26</xdr:row>
      <xdr:rowOff>135836</xdr:rowOff>
    </xdr:to>
    <xdr:cxnSp macro="">
      <xdr:nvCxnSpPr>
        <xdr:cNvPr id="157" name="直線コネクタ 156">
          <a:extLst>
            <a:ext uri="{FF2B5EF4-FFF2-40B4-BE49-F238E27FC236}">
              <a16:creationId xmlns:a16="http://schemas.microsoft.com/office/drawing/2014/main" id="{C8DDFB8C-488E-402A-963C-0FFC75EEB302}"/>
            </a:ext>
          </a:extLst>
        </xdr:cNvPr>
        <xdr:cNvCxnSpPr/>
      </xdr:nvCxnSpPr>
      <xdr:spPr>
        <a:xfrm flipV="1">
          <a:off x="12560300" y="5360537"/>
          <a:ext cx="762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127907</xdr:rowOff>
    </xdr:from>
    <xdr:to>
      <xdr:col>60</xdr:col>
      <xdr:colOff>123825</xdr:colOff>
      <xdr:row>27</xdr:row>
      <xdr:rowOff>58057</xdr:rowOff>
    </xdr:to>
    <xdr:sp macro="" textlink="">
      <xdr:nvSpPr>
        <xdr:cNvPr id="158" name="楕円 157">
          <a:extLst>
            <a:ext uri="{FF2B5EF4-FFF2-40B4-BE49-F238E27FC236}">
              <a16:creationId xmlns:a16="http://schemas.microsoft.com/office/drawing/2014/main" id="{B1A23B11-9488-47D5-86F4-FA4E09DFED81}"/>
            </a:ext>
          </a:extLst>
        </xdr:cNvPr>
        <xdr:cNvSpPr/>
      </xdr:nvSpPr>
      <xdr:spPr>
        <a:xfrm>
          <a:off x="11747500" y="5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135836</xdr:rowOff>
    </xdr:from>
    <xdr:to>
      <xdr:col>64</xdr:col>
      <xdr:colOff>73025</xdr:colOff>
      <xdr:row>27</xdr:row>
      <xdr:rowOff>7257</xdr:rowOff>
    </xdr:to>
    <xdr:cxnSp macro="">
      <xdr:nvCxnSpPr>
        <xdr:cNvPr id="159" name="直線コネクタ 158">
          <a:extLst>
            <a:ext uri="{FF2B5EF4-FFF2-40B4-BE49-F238E27FC236}">
              <a16:creationId xmlns:a16="http://schemas.microsoft.com/office/drawing/2014/main" id="{7546C27C-CA53-480A-B461-69566D364DC1}"/>
            </a:ext>
          </a:extLst>
        </xdr:cNvPr>
        <xdr:cNvCxnSpPr/>
      </xdr:nvCxnSpPr>
      <xdr:spPr>
        <a:xfrm flipV="1">
          <a:off x="11798300" y="5365061"/>
          <a:ext cx="762000" cy="4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0" name="n_1aveValue債務償還比率">
          <a:extLst>
            <a:ext uri="{FF2B5EF4-FFF2-40B4-BE49-F238E27FC236}">
              <a16:creationId xmlns:a16="http://schemas.microsoft.com/office/drawing/2014/main" id="{33A8756C-E8C2-4E8C-910F-160D5F423F6E}"/>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1" name="n_2aveValue債務償還比率">
          <a:extLst>
            <a:ext uri="{FF2B5EF4-FFF2-40B4-BE49-F238E27FC236}">
              <a16:creationId xmlns:a16="http://schemas.microsoft.com/office/drawing/2014/main" id="{F450AD44-E0B5-4E23-A4C7-D1B00909975C}"/>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2" name="n_3aveValue債務償還比率">
          <a:extLst>
            <a:ext uri="{FF2B5EF4-FFF2-40B4-BE49-F238E27FC236}">
              <a16:creationId xmlns:a16="http://schemas.microsoft.com/office/drawing/2014/main" id="{CE068A54-D1F0-4F6D-911A-510F60D0ACBE}"/>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3" name="n_4aveValue債務償還比率">
          <a:extLst>
            <a:ext uri="{FF2B5EF4-FFF2-40B4-BE49-F238E27FC236}">
              <a16:creationId xmlns:a16="http://schemas.microsoft.com/office/drawing/2014/main" id="{1D0CA068-8B3D-4D4B-9382-9E89AC66F6DC}"/>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124308</xdr:rowOff>
    </xdr:from>
    <xdr:ext cx="405111" cy="259045"/>
    <xdr:sp macro="" textlink="">
      <xdr:nvSpPr>
        <xdr:cNvPr id="164" name="n_1mainValue債務償還比率">
          <a:extLst>
            <a:ext uri="{FF2B5EF4-FFF2-40B4-BE49-F238E27FC236}">
              <a16:creationId xmlns:a16="http://schemas.microsoft.com/office/drawing/2014/main" id="{B5FF22AD-91C7-4819-BC41-FEE7ED05F8F1}"/>
            </a:ext>
          </a:extLst>
        </xdr:cNvPr>
        <xdr:cNvSpPr txBox="1"/>
      </xdr:nvSpPr>
      <xdr:spPr>
        <a:xfrm>
          <a:off x="13869044" y="501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27189</xdr:rowOff>
    </xdr:from>
    <xdr:ext cx="405111" cy="259045"/>
    <xdr:sp macro="" textlink="">
      <xdr:nvSpPr>
        <xdr:cNvPr id="165" name="n_2mainValue債務償還比率">
          <a:extLst>
            <a:ext uri="{FF2B5EF4-FFF2-40B4-BE49-F238E27FC236}">
              <a16:creationId xmlns:a16="http://schemas.microsoft.com/office/drawing/2014/main" id="{7199D9BF-7AFB-4117-BC27-F749C18B0024}"/>
            </a:ext>
          </a:extLst>
        </xdr:cNvPr>
        <xdr:cNvSpPr txBox="1"/>
      </xdr:nvSpPr>
      <xdr:spPr>
        <a:xfrm>
          <a:off x="13119744" y="508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31713</xdr:rowOff>
    </xdr:from>
    <xdr:ext cx="469744" cy="259045"/>
    <xdr:sp macro="" textlink="">
      <xdr:nvSpPr>
        <xdr:cNvPr id="166" name="n_3mainValue債務償還比率">
          <a:extLst>
            <a:ext uri="{FF2B5EF4-FFF2-40B4-BE49-F238E27FC236}">
              <a16:creationId xmlns:a16="http://schemas.microsoft.com/office/drawing/2014/main" id="{FDEF7B12-D76B-4033-924A-9CAA5C8A9F7D}"/>
            </a:ext>
          </a:extLst>
        </xdr:cNvPr>
        <xdr:cNvSpPr txBox="1"/>
      </xdr:nvSpPr>
      <xdr:spPr>
        <a:xfrm>
          <a:off x="12325427" y="50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74584</xdr:rowOff>
    </xdr:from>
    <xdr:ext cx="469744" cy="259045"/>
    <xdr:sp macro="" textlink="">
      <xdr:nvSpPr>
        <xdr:cNvPr id="167" name="n_4mainValue債務償還比率">
          <a:extLst>
            <a:ext uri="{FF2B5EF4-FFF2-40B4-BE49-F238E27FC236}">
              <a16:creationId xmlns:a16="http://schemas.microsoft.com/office/drawing/2014/main" id="{7370A034-34F6-486C-B885-4C62AC032414}"/>
            </a:ext>
          </a:extLst>
        </xdr:cNvPr>
        <xdr:cNvSpPr txBox="1"/>
      </xdr:nvSpPr>
      <xdr:spPr>
        <a:xfrm>
          <a:off x="11563427" y="513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29DBB103-B5C0-4BF1-8845-6C6D759C23D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6541FF5A-5AF4-46F8-8954-9ECE4FEC1D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31514076-3F9D-4924-B89A-67E04184196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BE9DF5E3-8189-4410-BD00-055165FD1C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AA14CA89-69CA-4726-A396-EA00298FF9C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566CBAF2-AB41-40A8-91EA-14B69D6989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A30828-FBB8-408B-BD33-807B11C9E9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1A83B4-0277-47DE-9629-6686718782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228C8B-2AA0-49C2-A71E-ACF884ECBC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EB153C-1745-4C73-AFDE-E9EF086438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0A0D0F-BA0C-45C8-8A35-729579A5F9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C0B41E-5C4D-4652-BE7E-8BDFB3D4CA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EB37CF-0271-47A4-99B2-62AE199A69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1F9251-0F05-4785-A163-F22BE344B3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1811FB-E4CB-4FFD-9DB4-10800A7CB8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3783A2-9D28-4947-8756-6DEE23B4C7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AE1238-88D6-4130-A563-B1536BDD47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CBB25A-64AB-49CC-8C6F-886855CCF0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1F7368-2C3C-4415-A80B-4273EDEF15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02A947-6ECD-4C45-87E6-1DA2B59603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32D075-CBAD-43A1-9752-8863DB3856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C3FD51-8B15-42EC-999C-B91FF9C29C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037848-829A-4100-81EA-D232108709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483B4E-6C52-4E95-B6EF-36DAC6B5B7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56705A-A46D-4B15-BF92-B44BB1415E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23FE90-3B0C-49A0-AA0A-1800733B03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696D2D-FA6B-406B-8F8B-8ED7CC87FC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7E76CE-46EA-4D0A-911A-2AE38B54CC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1CBA83-8B16-4494-BE56-D4ACA714AB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343E38-418A-4581-B3F1-739616F67E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FA1250-DE15-49B6-99F0-76933CE981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DA6913-CFA0-41FC-A98A-AC0142E35D4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1CD52A-6AC6-490C-A9DA-2C784E795E0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33C660-602A-481E-B626-C4A6875D4F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146F0C-07E2-495B-9871-752212F979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54017A-2100-43A2-B345-A0B6B01AC0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176522-3C7C-4420-BE52-FFC3A3E484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80812C-A21E-4027-B5E1-C23A7E92E8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0F84CD-93FD-4C59-8499-5E3E5B1454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7736E6-7541-4282-B84A-7A8906C208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A39E11-48EA-4E7E-BEE9-EAB5E652D9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C50F4C-708B-425F-8EE4-C80C3CA14C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6BB5CB-5F56-4767-A6C9-A4BC1BEC77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D16EEE-9774-4CA0-BF77-E3B2455BE3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8AFAAC7-F527-4AC4-8792-3809E448D5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E65334-FA4B-484B-B9C8-B06285EAE2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C32118-1D0F-4FB9-91BD-23D283E2BA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E7203D-69A2-4CCF-A08D-8722DAB3A2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26B4AAF-B3D0-4D17-80C2-82AB7223111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7DEB13-A60B-42FF-9872-BFDDD6B4AE5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5A343D-9BF9-4F8D-93C3-20932319FE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860DA9-B634-44FA-B062-2FAA20E210B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69B117B-F47F-42CF-84C9-EBC086A2B7A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B525757-B412-47A2-B34D-E9384CC5AD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E85D1B-65B6-4E9C-B04E-FCF252417C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DDC5CD-2AD4-46F1-A1F6-8B328F3625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6DD4CEF-F67F-47FE-99DA-9A80A3E725E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6B33C0-0B34-4C04-A73D-D886BF2FD7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F61BCE1-584C-4D66-8DB0-D09842D717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E0C238C-970E-43CD-A05D-C1B1217103D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EFF4C91-C08D-444D-BE65-09FE63E3FF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AFB4982-FB4B-468E-995B-3D1E6CB1DD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3C73B104-96D4-40DC-827D-95AAFE75311D}"/>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5080F85-053F-44B0-B350-CD76DA1619FE}"/>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B387A94-2642-4C2C-BB0B-F99808FCDC75}"/>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962CEC5-C857-45D7-AAD9-D600C9C48A0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3851EEF-EF88-40ED-9D03-063D653C657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3BD81C69-AA83-4D69-817F-A698FF9A99A2}"/>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6151FF4-54D0-4272-A6E5-A7E60A73B91F}"/>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E90F71E9-A641-4DAE-B959-4D177AC5A33C}"/>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A224160-715D-4649-8066-62B1231AE198}"/>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CC9313E9-666F-4DE8-A4FA-8517335F3C99}"/>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E0E03251-C6CF-4C03-86A2-0A3ED2E63DA1}"/>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400DA7-4FD1-498D-8350-522CDFA3C7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426682-7D6C-4C96-BEDD-0900629BC9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C26242-93F5-47B1-A093-FC0FE5174C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B03482-047C-470C-92EC-4120A59EAE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B552942-D473-428B-934C-3FE3048241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22E16104-6CFA-4BAA-A00D-3CBD71A4B654}"/>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a:extLst>
            <a:ext uri="{FF2B5EF4-FFF2-40B4-BE49-F238E27FC236}">
              <a16:creationId xmlns:a16="http://schemas.microsoft.com/office/drawing/2014/main" id="{F2F9497D-547F-4AD7-8F08-A1CE27235213}"/>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a:extLst>
            <a:ext uri="{FF2B5EF4-FFF2-40B4-BE49-F238E27FC236}">
              <a16:creationId xmlns:a16="http://schemas.microsoft.com/office/drawing/2014/main" id="{D978B3E7-CDE4-40B9-BEA7-4CEFE91DB838}"/>
            </a:ext>
          </a:extLst>
        </xdr:cNvPr>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47AD4BCA-8994-4985-8659-9B081D641D96}"/>
            </a:ext>
          </a:extLst>
        </xdr:cNvPr>
        <xdr:cNvCxnSpPr/>
      </xdr:nvCxnSpPr>
      <xdr:spPr>
        <a:xfrm>
          <a:off x="3797300" y="67349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38AB9171-2753-40F8-86E1-C5DE2097842B}"/>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48441</xdr:rowOff>
    </xdr:to>
    <xdr:cxnSp macro="">
      <xdr:nvCxnSpPr>
        <xdr:cNvPr id="79" name="直線コネクタ 78">
          <a:extLst>
            <a:ext uri="{FF2B5EF4-FFF2-40B4-BE49-F238E27FC236}">
              <a16:creationId xmlns:a16="http://schemas.microsoft.com/office/drawing/2014/main" id="{76FD87FD-A2DE-433C-9E08-22223AAFDD01}"/>
            </a:ext>
          </a:extLst>
        </xdr:cNvPr>
        <xdr:cNvCxnSpPr/>
      </xdr:nvCxnSpPr>
      <xdr:spPr>
        <a:xfrm>
          <a:off x="2908300" y="670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B03C4CFB-66AF-49C2-A7B0-C14536A90D13}"/>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F9FA5DDF-97C3-4AED-948B-03372B17E745}"/>
            </a:ext>
          </a:extLst>
        </xdr:cNvPr>
        <xdr:cNvCxnSpPr/>
      </xdr:nvCxnSpPr>
      <xdr:spPr>
        <a:xfrm>
          <a:off x="2019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a:extLst>
            <a:ext uri="{FF2B5EF4-FFF2-40B4-BE49-F238E27FC236}">
              <a16:creationId xmlns:a16="http://schemas.microsoft.com/office/drawing/2014/main" id="{4844FDC3-0654-4BAC-A758-8EFDD8D7E4F4}"/>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E8B2A4E1-D005-4EDC-A210-A72E45790572}"/>
            </a:ext>
          </a:extLst>
        </xdr:cNvPr>
        <xdr:cNvCxnSpPr/>
      </xdr:nvCxnSpPr>
      <xdr:spPr>
        <a:xfrm>
          <a:off x="1130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E52C1FA3-60B6-4D45-897A-10169F3B153C}"/>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1BB84BC1-4C8D-464B-83E2-12E899B1AC65}"/>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C11D15A0-6192-4300-82C4-2748806D0CB7}"/>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5328A131-FB93-4239-999C-9D68CFCCC7BD}"/>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8" name="n_1mainValue【道路】&#10;有形固定資産減価償却率">
          <a:extLst>
            <a:ext uri="{FF2B5EF4-FFF2-40B4-BE49-F238E27FC236}">
              <a16:creationId xmlns:a16="http://schemas.microsoft.com/office/drawing/2014/main" id="{91EBE025-8316-47C2-9F58-1213FFE8DB80}"/>
            </a:ext>
          </a:extLst>
        </xdr:cNvPr>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道路】&#10;有形固定資産減価償却率">
          <a:extLst>
            <a:ext uri="{FF2B5EF4-FFF2-40B4-BE49-F238E27FC236}">
              <a16:creationId xmlns:a16="http://schemas.microsoft.com/office/drawing/2014/main" id="{D69E80E8-7AE5-4323-9624-16F75049C21A}"/>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F462F498-D1FC-48FB-83FD-91F6EAE56588}"/>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道路】&#10;有形固定資産減価償却率">
          <a:extLst>
            <a:ext uri="{FF2B5EF4-FFF2-40B4-BE49-F238E27FC236}">
              <a16:creationId xmlns:a16="http://schemas.microsoft.com/office/drawing/2014/main" id="{30AD22E8-05DD-4A15-AE50-A8C40B6769FA}"/>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B90EB82-61BA-48DD-89BE-666245CFAF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8FF811E-2B55-49FA-BFA1-D0621A1A2D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6B75C67-6987-46C0-98DB-4B97A77F0E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8511ED-0251-4DFE-9901-0F6126CC19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61E511-3BE8-4A27-BA2F-36730992AF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6BDE5F7-FB8A-4C51-ABB8-33120BE380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1844E4-66D8-444A-81A0-08AE4F0D9D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C80A93A-994B-4283-A6E0-E4E92F6506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D0580D-E22B-4C30-BF0C-9812B558A69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17AEB0E-27AD-4479-B8D1-07050FE24C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978DC24-D95C-470C-AFDD-6273E0432F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FB6E9AA-6AFD-4317-BB74-819F4E1413F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F229D58-B73C-4947-AF2C-D17D611B91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184684C-3145-4C53-809D-836749E657F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2DD6154-DEDC-4C5C-AF76-0ED4B10AC4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6BE750D-F2CF-41A9-B2D8-E9D7F7CA8F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DCAB0A3-747F-42CD-9EAC-518227EB5B4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C5FD6121-B683-484A-BC69-C0FC07549B3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0FEFD34-A529-49E0-B39B-8D5B6A49CED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737EC2D-CD24-4757-9786-9C2A148AF87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B4FC090-46EF-44C8-9A89-699A775F72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8A1283B-A7EE-4E6A-82DF-36B4BC6DABE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63237F4-4C20-47BF-8626-96D4341D17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3D380A8B-2F64-4940-A5FB-CBDE0989224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AEC9839B-3A52-4910-BB19-1D237B0D3CE8}"/>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9286CC0A-2A0E-47BD-A41B-E0DB3D724C26}"/>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81F25392-EE43-4AA1-B3A6-C0003EEE64C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389C5B1A-B3C4-4973-ACC5-2D782F755E4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B631DE02-9616-468C-92D8-7E81F5859BFD}"/>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AAC5BDD-2169-4047-9C8A-286CD42B6CAA}"/>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ECF28879-0C83-4A98-9DCE-7E183F5BFCF2}"/>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3D40AA90-7090-4E5F-A1DF-7C917E18B82A}"/>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944B239D-2536-4403-9B57-47AA3E1FC43B}"/>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C55B7B9-52AD-4ED3-9A5D-F0F0D9EB8CCE}"/>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C38593-58AB-45A5-8CB6-48A02AF69A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892937-8BAE-43F0-A750-0401DCA983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CB095F-4AC0-401D-ADDC-59312EF686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23D6122-D00C-4748-A9DB-D6D82894FE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D477BA7-9F6A-4CDB-A039-9765D4E6C3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43509</xdr:rowOff>
    </xdr:from>
    <xdr:to>
      <xdr:col>55</xdr:col>
      <xdr:colOff>50800</xdr:colOff>
      <xdr:row>41</xdr:row>
      <xdr:rowOff>145109</xdr:rowOff>
    </xdr:to>
    <xdr:sp macro="" textlink="">
      <xdr:nvSpPr>
        <xdr:cNvPr id="131" name="楕円 130">
          <a:extLst>
            <a:ext uri="{FF2B5EF4-FFF2-40B4-BE49-F238E27FC236}">
              <a16:creationId xmlns:a16="http://schemas.microsoft.com/office/drawing/2014/main" id="{25E8C401-01CB-4939-9598-05F1E4DF30D0}"/>
            </a:ext>
          </a:extLst>
        </xdr:cNvPr>
        <xdr:cNvSpPr/>
      </xdr:nvSpPr>
      <xdr:spPr>
        <a:xfrm>
          <a:off x="10426700" y="70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a:extLst>
            <a:ext uri="{FF2B5EF4-FFF2-40B4-BE49-F238E27FC236}">
              <a16:creationId xmlns:a16="http://schemas.microsoft.com/office/drawing/2014/main" id="{58A4B0E8-0BA3-4DE8-A031-AFD9E7D95072}"/>
            </a:ext>
          </a:extLst>
        </xdr:cNvPr>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46703</xdr:rowOff>
    </xdr:from>
    <xdr:to>
      <xdr:col>50</xdr:col>
      <xdr:colOff>165100</xdr:colOff>
      <xdr:row>41</xdr:row>
      <xdr:rowOff>148303</xdr:rowOff>
    </xdr:to>
    <xdr:sp macro="" textlink="">
      <xdr:nvSpPr>
        <xdr:cNvPr id="133" name="楕円 132">
          <a:extLst>
            <a:ext uri="{FF2B5EF4-FFF2-40B4-BE49-F238E27FC236}">
              <a16:creationId xmlns:a16="http://schemas.microsoft.com/office/drawing/2014/main" id="{F049A3BC-49CD-4C3E-9AF2-E76B5F079A01}"/>
            </a:ext>
          </a:extLst>
        </xdr:cNvPr>
        <xdr:cNvSpPr/>
      </xdr:nvSpPr>
      <xdr:spPr>
        <a:xfrm>
          <a:off x="9588500" y="70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94309</xdr:rowOff>
    </xdr:from>
    <xdr:to>
      <xdr:col>55</xdr:col>
      <xdr:colOff>0</xdr:colOff>
      <xdr:row>41</xdr:row>
      <xdr:rowOff>97503</xdr:rowOff>
    </xdr:to>
    <xdr:cxnSp macro="">
      <xdr:nvCxnSpPr>
        <xdr:cNvPr id="134" name="直線コネクタ 133">
          <a:extLst>
            <a:ext uri="{FF2B5EF4-FFF2-40B4-BE49-F238E27FC236}">
              <a16:creationId xmlns:a16="http://schemas.microsoft.com/office/drawing/2014/main" id="{57FCF0F9-7564-406C-8137-E1C00B98A20E}"/>
            </a:ext>
          </a:extLst>
        </xdr:cNvPr>
        <xdr:cNvCxnSpPr/>
      </xdr:nvCxnSpPr>
      <xdr:spPr>
        <a:xfrm flipV="1">
          <a:off x="9639300" y="7123759"/>
          <a:ext cx="8382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48618</xdr:rowOff>
    </xdr:from>
    <xdr:to>
      <xdr:col>46</xdr:col>
      <xdr:colOff>38100</xdr:colOff>
      <xdr:row>41</xdr:row>
      <xdr:rowOff>150218</xdr:rowOff>
    </xdr:to>
    <xdr:sp macro="" textlink="">
      <xdr:nvSpPr>
        <xdr:cNvPr id="135" name="楕円 134">
          <a:extLst>
            <a:ext uri="{FF2B5EF4-FFF2-40B4-BE49-F238E27FC236}">
              <a16:creationId xmlns:a16="http://schemas.microsoft.com/office/drawing/2014/main" id="{CCEBD48D-A7EB-464E-90B4-16954C8A8299}"/>
            </a:ext>
          </a:extLst>
        </xdr:cNvPr>
        <xdr:cNvSpPr/>
      </xdr:nvSpPr>
      <xdr:spPr>
        <a:xfrm>
          <a:off x="86995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97503</xdr:rowOff>
    </xdr:from>
    <xdr:to>
      <xdr:col>50</xdr:col>
      <xdr:colOff>114300</xdr:colOff>
      <xdr:row>41</xdr:row>
      <xdr:rowOff>99418</xdr:rowOff>
    </xdr:to>
    <xdr:cxnSp macro="">
      <xdr:nvCxnSpPr>
        <xdr:cNvPr id="136" name="直線コネクタ 135">
          <a:extLst>
            <a:ext uri="{FF2B5EF4-FFF2-40B4-BE49-F238E27FC236}">
              <a16:creationId xmlns:a16="http://schemas.microsoft.com/office/drawing/2014/main" id="{8EB892B4-475D-4963-BC5D-927F6E0456EA}"/>
            </a:ext>
          </a:extLst>
        </xdr:cNvPr>
        <xdr:cNvCxnSpPr/>
      </xdr:nvCxnSpPr>
      <xdr:spPr>
        <a:xfrm flipV="1">
          <a:off x="8750300" y="712695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50807</xdr:rowOff>
    </xdr:from>
    <xdr:to>
      <xdr:col>41</xdr:col>
      <xdr:colOff>101600</xdr:colOff>
      <xdr:row>41</xdr:row>
      <xdr:rowOff>152407</xdr:rowOff>
    </xdr:to>
    <xdr:sp macro="" textlink="">
      <xdr:nvSpPr>
        <xdr:cNvPr id="137" name="楕円 136">
          <a:extLst>
            <a:ext uri="{FF2B5EF4-FFF2-40B4-BE49-F238E27FC236}">
              <a16:creationId xmlns:a16="http://schemas.microsoft.com/office/drawing/2014/main" id="{88D17352-373D-4C41-844C-B87F4C3DB6C4}"/>
            </a:ext>
          </a:extLst>
        </xdr:cNvPr>
        <xdr:cNvSpPr/>
      </xdr:nvSpPr>
      <xdr:spPr>
        <a:xfrm>
          <a:off x="7810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99418</xdr:rowOff>
    </xdr:from>
    <xdr:to>
      <xdr:col>45</xdr:col>
      <xdr:colOff>177800</xdr:colOff>
      <xdr:row>41</xdr:row>
      <xdr:rowOff>101607</xdr:rowOff>
    </xdr:to>
    <xdr:cxnSp macro="">
      <xdr:nvCxnSpPr>
        <xdr:cNvPr id="138" name="直線コネクタ 137">
          <a:extLst>
            <a:ext uri="{FF2B5EF4-FFF2-40B4-BE49-F238E27FC236}">
              <a16:creationId xmlns:a16="http://schemas.microsoft.com/office/drawing/2014/main" id="{383154DC-D78C-4C07-86B4-210300A5B690}"/>
            </a:ext>
          </a:extLst>
        </xdr:cNvPr>
        <xdr:cNvCxnSpPr/>
      </xdr:nvCxnSpPr>
      <xdr:spPr>
        <a:xfrm flipV="1">
          <a:off x="7861300" y="712886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52818</xdr:rowOff>
    </xdr:from>
    <xdr:to>
      <xdr:col>36</xdr:col>
      <xdr:colOff>165100</xdr:colOff>
      <xdr:row>41</xdr:row>
      <xdr:rowOff>154418</xdr:rowOff>
    </xdr:to>
    <xdr:sp macro="" textlink="">
      <xdr:nvSpPr>
        <xdr:cNvPr id="139" name="楕円 138">
          <a:extLst>
            <a:ext uri="{FF2B5EF4-FFF2-40B4-BE49-F238E27FC236}">
              <a16:creationId xmlns:a16="http://schemas.microsoft.com/office/drawing/2014/main" id="{ADD3B6DC-A076-41C3-9A4D-B7B4D5F644DA}"/>
            </a:ext>
          </a:extLst>
        </xdr:cNvPr>
        <xdr:cNvSpPr/>
      </xdr:nvSpPr>
      <xdr:spPr>
        <a:xfrm>
          <a:off x="6921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101607</xdr:rowOff>
    </xdr:from>
    <xdr:to>
      <xdr:col>41</xdr:col>
      <xdr:colOff>50800</xdr:colOff>
      <xdr:row>41</xdr:row>
      <xdr:rowOff>103618</xdr:rowOff>
    </xdr:to>
    <xdr:cxnSp macro="">
      <xdr:nvCxnSpPr>
        <xdr:cNvPr id="140" name="直線コネクタ 139">
          <a:extLst>
            <a:ext uri="{FF2B5EF4-FFF2-40B4-BE49-F238E27FC236}">
              <a16:creationId xmlns:a16="http://schemas.microsoft.com/office/drawing/2014/main" id="{E09F6FD4-8542-4DC0-91D5-2B7E32660FF2}"/>
            </a:ext>
          </a:extLst>
        </xdr:cNvPr>
        <xdr:cNvCxnSpPr/>
      </xdr:nvCxnSpPr>
      <xdr:spPr>
        <a:xfrm flipV="1">
          <a:off x="6972300" y="71310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A4E3BB8F-C48A-45B8-ABD3-0F595D17CC48}"/>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70B6E3F2-94BD-4DE5-B398-E7F000E1E8BD}"/>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1622B8A7-DBA2-4449-B524-4FEC0C7250EB}"/>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E62AF811-80CE-4EE1-BC97-2AE1E5F9A093}"/>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139430</xdr:rowOff>
    </xdr:from>
    <xdr:ext cx="534377" cy="259045"/>
    <xdr:sp macro="" textlink="">
      <xdr:nvSpPr>
        <xdr:cNvPr id="145" name="n_1mainValue【道路】&#10;一人当たり延長">
          <a:extLst>
            <a:ext uri="{FF2B5EF4-FFF2-40B4-BE49-F238E27FC236}">
              <a16:creationId xmlns:a16="http://schemas.microsoft.com/office/drawing/2014/main" id="{23D223D5-82BF-44C3-902B-2D38CF234E09}"/>
            </a:ext>
          </a:extLst>
        </xdr:cNvPr>
        <xdr:cNvSpPr txBox="1"/>
      </xdr:nvSpPr>
      <xdr:spPr>
        <a:xfrm>
          <a:off x="9359411" y="71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141345</xdr:rowOff>
    </xdr:from>
    <xdr:ext cx="534377" cy="259045"/>
    <xdr:sp macro="" textlink="">
      <xdr:nvSpPr>
        <xdr:cNvPr id="146" name="n_2mainValue【道路】&#10;一人当たり延長">
          <a:extLst>
            <a:ext uri="{FF2B5EF4-FFF2-40B4-BE49-F238E27FC236}">
              <a16:creationId xmlns:a16="http://schemas.microsoft.com/office/drawing/2014/main" id="{73C9E749-FB99-434E-8412-FC642F89C81F}"/>
            </a:ext>
          </a:extLst>
        </xdr:cNvPr>
        <xdr:cNvSpPr txBox="1"/>
      </xdr:nvSpPr>
      <xdr:spPr>
        <a:xfrm>
          <a:off x="8483111" y="71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143534</xdr:rowOff>
    </xdr:from>
    <xdr:ext cx="534377" cy="259045"/>
    <xdr:sp macro="" textlink="">
      <xdr:nvSpPr>
        <xdr:cNvPr id="147" name="n_3mainValue【道路】&#10;一人当たり延長">
          <a:extLst>
            <a:ext uri="{FF2B5EF4-FFF2-40B4-BE49-F238E27FC236}">
              <a16:creationId xmlns:a16="http://schemas.microsoft.com/office/drawing/2014/main" id="{B4F8C59A-98E6-4573-893A-844B0E1288C4}"/>
            </a:ext>
          </a:extLst>
        </xdr:cNvPr>
        <xdr:cNvSpPr txBox="1"/>
      </xdr:nvSpPr>
      <xdr:spPr>
        <a:xfrm>
          <a:off x="75941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145545</xdr:rowOff>
    </xdr:from>
    <xdr:ext cx="534377" cy="259045"/>
    <xdr:sp macro="" textlink="">
      <xdr:nvSpPr>
        <xdr:cNvPr id="148" name="n_4mainValue【道路】&#10;一人当たり延長">
          <a:extLst>
            <a:ext uri="{FF2B5EF4-FFF2-40B4-BE49-F238E27FC236}">
              <a16:creationId xmlns:a16="http://schemas.microsoft.com/office/drawing/2014/main" id="{6A0806A4-09A0-404E-A755-FE40D13F37D1}"/>
            </a:ext>
          </a:extLst>
        </xdr:cNvPr>
        <xdr:cNvSpPr txBox="1"/>
      </xdr:nvSpPr>
      <xdr:spPr>
        <a:xfrm>
          <a:off x="67051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E23E554-B921-474E-BFE7-249BC46F82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5E643AB-5305-4F27-A66D-9B2BD2CA9F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11213F2-E352-45DC-A4D9-5DEC2120B1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77DBBD5-C1C8-4870-A78C-526155B40C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EC6AB19-55BC-4384-B106-EDE285E154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C9AB61B-0540-461A-8294-EA1457BF9E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0A191CE-B283-4095-B078-4C6940C358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F514860-41BA-4320-A3D8-ECB81A25C4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1C2E5A1-9BDD-43CD-A3C6-E5E0490B08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18D57D3-D10A-4AB3-BD97-805FE35E77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7457C50-52CA-44AA-9716-B7110931E9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D3A134E-4E85-45B5-BE69-090371D978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3448F41-81C5-483C-A093-8E038433F6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2123EEE-10A3-46A4-979B-3C9BC5B301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15C9F20-0C0B-4CA7-B0F8-9B860AA4CF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3402CCE-683B-4E84-B308-F2D714D72C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F089869-EA24-4A91-B050-D0B79367EA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62F8BD3-24AB-4A34-8122-4E889AE1B22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057D933-D80A-43DE-BA57-B3AAD4F580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6E92834-B717-4D67-B95D-058309D71E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BA65F9F-773E-483D-B8D2-A172EA6B5A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C6BDC8B-4B87-4214-8F15-C2D4E67AEB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2A9C092-12B5-46FF-86B6-65A94C4558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F595C8B-B136-4FAD-9D56-DD64A5527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92A5340-A8EC-41B4-9E1E-E006385239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A730925E-F42E-4798-B0C2-B4CBED983D5C}"/>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691621C-6A81-4A9B-B66B-1387DDAD7032}"/>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3C73E590-8406-4F32-964E-11E55EABA468}"/>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4A3A5F0-DF08-4944-ABC3-70CBC632BE5C}"/>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784F8A4D-C30F-4FB9-A311-609D7028B2C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5330581-850C-4D83-8C03-11DF133DB137}"/>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3F0B0C3-217A-477A-9883-65DAFC78C95C}"/>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621BE04-7FE2-467D-AAAC-F08CDA116A7F}"/>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DA737E1E-C466-4419-A514-66D90CD9497A}"/>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68EC90B-4ED5-4CC5-AF71-6064539F5655}"/>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6A6BF477-E22E-4CA1-AC82-9845BF09E56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4A8B1F-08C9-4D07-B3E4-C3BF59E82E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01B3F2D-D47F-4CB1-8DA4-16712CAE97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497C21-B7DF-4110-BE76-41E2A7EA81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59DC46-CEB8-4391-B656-438E000735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CC2241F-74F3-45DE-86D6-190D6F0DFB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90" name="楕円 189">
          <a:extLst>
            <a:ext uri="{FF2B5EF4-FFF2-40B4-BE49-F238E27FC236}">
              <a16:creationId xmlns:a16="http://schemas.microsoft.com/office/drawing/2014/main" id="{514B11CB-45B8-48D6-8942-C18D792EDDEC}"/>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6B9CE94-BCAD-4C04-B360-D2C42DA3D099}"/>
            </a:ext>
          </a:extLst>
        </xdr:cNvPr>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92" name="楕円 191">
          <a:extLst>
            <a:ext uri="{FF2B5EF4-FFF2-40B4-BE49-F238E27FC236}">
              <a16:creationId xmlns:a16="http://schemas.microsoft.com/office/drawing/2014/main" id="{3D3D25D0-76E4-4DE8-871D-A97DCF4529FB}"/>
            </a:ext>
          </a:extLst>
        </xdr:cNvPr>
        <xdr:cNvSpPr/>
      </xdr:nvSpPr>
      <xdr:spPr>
        <a:xfrm>
          <a:off x="3746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166551</xdr:rowOff>
    </xdr:to>
    <xdr:cxnSp macro="">
      <xdr:nvCxnSpPr>
        <xdr:cNvPr id="193" name="直線コネクタ 192">
          <a:extLst>
            <a:ext uri="{FF2B5EF4-FFF2-40B4-BE49-F238E27FC236}">
              <a16:creationId xmlns:a16="http://schemas.microsoft.com/office/drawing/2014/main" id="{286861D8-27E8-4E87-85DF-AE39B4A1DBF1}"/>
            </a:ext>
          </a:extLst>
        </xdr:cNvPr>
        <xdr:cNvCxnSpPr/>
      </xdr:nvCxnSpPr>
      <xdr:spPr>
        <a:xfrm>
          <a:off x="3797300" y="104323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4" name="楕円 193">
          <a:extLst>
            <a:ext uri="{FF2B5EF4-FFF2-40B4-BE49-F238E27FC236}">
              <a16:creationId xmlns:a16="http://schemas.microsoft.com/office/drawing/2014/main" id="{F0FD7685-C59D-4B49-8CFD-FE29BFD078BB}"/>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145324</xdr:rowOff>
    </xdr:to>
    <xdr:cxnSp macro="">
      <xdr:nvCxnSpPr>
        <xdr:cNvPr id="195" name="直線コネクタ 194">
          <a:extLst>
            <a:ext uri="{FF2B5EF4-FFF2-40B4-BE49-F238E27FC236}">
              <a16:creationId xmlns:a16="http://schemas.microsoft.com/office/drawing/2014/main" id="{B54F1004-0ADE-44D7-8CEE-155B9A44C217}"/>
            </a:ext>
          </a:extLst>
        </xdr:cNvPr>
        <xdr:cNvCxnSpPr/>
      </xdr:nvCxnSpPr>
      <xdr:spPr>
        <a:xfrm>
          <a:off x="2908300" y="10411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6" name="楕円 195">
          <a:extLst>
            <a:ext uri="{FF2B5EF4-FFF2-40B4-BE49-F238E27FC236}">
              <a16:creationId xmlns:a16="http://schemas.microsoft.com/office/drawing/2014/main" id="{5F9E82F7-33BC-4C4B-AAE9-0453A707F8BD}"/>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124097</xdr:rowOff>
    </xdr:to>
    <xdr:cxnSp macro="">
      <xdr:nvCxnSpPr>
        <xdr:cNvPr id="197" name="直線コネクタ 196">
          <a:extLst>
            <a:ext uri="{FF2B5EF4-FFF2-40B4-BE49-F238E27FC236}">
              <a16:creationId xmlns:a16="http://schemas.microsoft.com/office/drawing/2014/main" id="{520BCC8C-CEA2-4DD8-AB5F-2C517D29A797}"/>
            </a:ext>
          </a:extLst>
        </xdr:cNvPr>
        <xdr:cNvCxnSpPr/>
      </xdr:nvCxnSpPr>
      <xdr:spPr>
        <a:xfrm>
          <a:off x="2019300" y="103898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8" name="楕円 197">
          <a:extLst>
            <a:ext uri="{FF2B5EF4-FFF2-40B4-BE49-F238E27FC236}">
              <a16:creationId xmlns:a16="http://schemas.microsoft.com/office/drawing/2014/main" id="{122CC709-FC7E-40B3-AE68-EE2ED4756A3E}"/>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102870</xdr:rowOff>
    </xdr:to>
    <xdr:cxnSp macro="">
      <xdr:nvCxnSpPr>
        <xdr:cNvPr id="199" name="直線コネクタ 198">
          <a:extLst>
            <a:ext uri="{FF2B5EF4-FFF2-40B4-BE49-F238E27FC236}">
              <a16:creationId xmlns:a16="http://schemas.microsoft.com/office/drawing/2014/main" id="{6733D5E2-C74D-4251-81DD-4CA47DC6A7C2}"/>
            </a:ext>
          </a:extLst>
        </xdr:cNvPr>
        <xdr:cNvCxnSpPr/>
      </xdr:nvCxnSpPr>
      <xdr:spPr>
        <a:xfrm>
          <a:off x="1130300" y="1038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731BE39-7E58-40AF-9B60-3300284B6E83}"/>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0C4D385-2978-4A26-8C62-5AFADB74E3F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BA150C5-0457-4B0E-BE81-BE312EBB4295}"/>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CBD990F-0D44-4589-A626-6D5065BD6B71}"/>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5EF5035-DF09-49EA-B732-38CB6FB43ED4}"/>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C078F19-6622-4334-A8EE-98431CD4CEE5}"/>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BF496D4-95B1-4177-A41F-8E93BACDCFB3}"/>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04A4554-374A-4AFA-B62B-7913CFB40B22}"/>
            </a:ext>
          </a:extLst>
        </xdr:cNvPr>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9A9EFC5-8036-4E85-85A2-B6B149CF11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CCC3C3A-E138-4D3A-AADD-EDC6659EA4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811E2CC-01A0-4A58-BAA9-6B7A75DE11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A554C99-8EE6-4D3C-B3A7-B31D81903D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CED84FB-8005-42B3-9409-6692873969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67598D1-394C-426A-B77D-AB60E83520C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FEE0FA2-1327-4B48-A630-7DF0BA1C4F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C66E268-51E7-45A8-ABEB-841EE685F8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8A7F779-BD98-4898-BF1D-9C52F736BB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6A30386-B581-4823-8CB7-6D2D585611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6C543134-014B-4FF8-AED6-B381AD7EF3C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81D6D33-AD4B-46A4-947C-39B7319F8A3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9B2A7BA-DD1A-4EA1-82CF-7A93D0C1B1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DF562B2-3C95-47D8-8501-4F96829B26C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38D222-C2E1-43DD-9D02-1F1006FC879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8B0AA09-15B8-462E-9A0D-ACA4ACA8711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B42F233-2F1F-418C-B313-3F771C5D1B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45F015B-A4CA-4222-8624-132EC9CA046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625EB16-F369-4B05-B22F-CC7BD44B64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6BA9B9F-F49B-4D61-8310-917BB6AB0F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3C94A84-11D8-4387-965B-F3DE7D4C0B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9A8FD985-180B-4E5A-94A7-D36BD8642F9E}"/>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F90C1B38-7DC6-4901-8B87-6C3AC6E596B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6944BED6-4F63-4FEA-B8C9-C06E2EE91D43}"/>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9FD5084-7105-4A4C-8229-75F94340418E}"/>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1A8E2-9B61-4997-B75D-987B6791E2E1}"/>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67193D3-0A83-4B1B-AC8A-FFD69CC7043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B32DDF4-131B-467C-855A-B1AD55A020E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8071F84-D50F-45CA-9BEC-5A83FA2F4E2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4A37FCF3-687A-4A7D-AABF-3668E29D22D5}"/>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CC617E2-947E-442C-A6B5-875658924A28}"/>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FE67259C-A7C1-41F6-9CF2-DB7CBA72AF73}"/>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502E054-3B7E-495E-B161-71EDCA22DE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1A6EF49-6C37-446F-8F84-2E902BEF43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32DE9F-136C-4651-A834-94367710DE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7805367-1969-4B80-86AB-D00427B93F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445C70-6AB3-4404-BD8F-2584E3EA87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12729</xdr:rowOff>
    </xdr:from>
    <xdr:to>
      <xdr:col>55</xdr:col>
      <xdr:colOff>50800</xdr:colOff>
      <xdr:row>63</xdr:row>
      <xdr:rowOff>114329</xdr:rowOff>
    </xdr:to>
    <xdr:sp macro="" textlink="">
      <xdr:nvSpPr>
        <xdr:cNvPr id="245" name="楕円 244">
          <a:extLst>
            <a:ext uri="{FF2B5EF4-FFF2-40B4-BE49-F238E27FC236}">
              <a16:creationId xmlns:a16="http://schemas.microsoft.com/office/drawing/2014/main" id="{5DE6A0FC-307C-48D9-A665-83104D1ED9A6}"/>
            </a:ext>
          </a:extLst>
        </xdr:cNvPr>
        <xdr:cNvSpPr/>
      </xdr:nvSpPr>
      <xdr:spPr>
        <a:xfrm>
          <a:off x="10426700" y="10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99106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6639F4CE-EA7D-407D-9D30-EB5AF9A077CC}"/>
            </a:ext>
          </a:extLst>
        </xdr:cNvPr>
        <xdr:cNvSpPr txBox="1"/>
      </xdr:nvSpPr>
      <xdr:spPr>
        <a:xfrm>
          <a:off x="10515600" y="107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15697</xdr:rowOff>
    </xdr:from>
    <xdr:to>
      <xdr:col>50</xdr:col>
      <xdr:colOff>165100</xdr:colOff>
      <xdr:row>63</xdr:row>
      <xdr:rowOff>117297</xdr:rowOff>
    </xdr:to>
    <xdr:sp macro="" textlink="">
      <xdr:nvSpPr>
        <xdr:cNvPr id="247" name="楕円 246">
          <a:extLst>
            <a:ext uri="{FF2B5EF4-FFF2-40B4-BE49-F238E27FC236}">
              <a16:creationId xmlns:a16="http://schemas.microsoft.com/office/drawing/2014/main" id="{380B0640-B07E-4E50-B287-2420982A3ED5}"/>
            </a:ext>
          </a:extLst>
        </xdr:cNvPr>
        <xdr:cNvSpPr/>
      </xdr:nvSpPr>
      <xdr:spPr>
        <a:xfrm>
          <a:off x="9588500" y="108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63529</xdr:rowOff>
    </xdr:from>
    <xdr:to>
      <xdr:col>55</xdr:col>
      <xdr:colOff>0</xdr:colOff>
      <xdr:row>63</xdr:row>
      <xdr:rowOff>66497</xdr:rowOff>
    </xdr:to>
    <xdr:cxnSp macro="">
      <xdr:nvCxnSpPr>
        <xdr:cNvPr id="248" name="直線コネクタ 247">
          <a:extLst>
            <a:ext uri="{FF2B5EF4-FFF2-40B4-BE49-F238E27FC236}">
              <a16:creationId xmlns:a16="http://schemas.microsoft.com/office/drawing/2014/main" id="{9A8AAEBD-2E12-4551-9207-E83820C5FB6F}"/>
            </a:ext>
          </a:extLst>
        </xdr:cNvPr>
        <xdr:cNvCxnSpPr/>
      </xdr:nvCxnSpPr>
      <xdr:spPr>
        <a:xfrm flipV="1">
          <a:off x="9639300" y="10864879"/>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17490</xdr:rowOff>
    </xdr:from>
    <xdr:to>
      <xdr:col>46</xdr:col>
      <xdr:colOff>38100</xdr:colOff>
      <xdr:row>63</xdr:row>
      <xdr:rowOff>119090</xdr:rowOff>
    </xdr:to>
    <xdr:sp macro="" textlink="">
      <xdr:nvSpPr>
        <xdr:cNvPr id="249" name="楕円 248">
          <a:extLst>
            <a:ext uri="{FF2B5EF4-FFF2-40B4-BE49-F238E27FC236}">
              <a16:creationId xmlns:a16="http://schemas.microsoft.com/office/drawing/2014/main" id="{46B182AD-C7C7-4219-B431-73D1A7FB1EE2}"/>
            </a:ext>
          </a:extLst>
        </xdr:cNvPr>
        <xdr:cNvSpPr/>
      </xdr:nvSpPr>
      <xdr:spPr>
        <a:xfrm>
          <a:off x="8699500" y="10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66497</xdr:rowOff>
    </xdr:from>
    <xdr:to>
      <xdr:col>50</xdr:col>
      <xdr:colOff>114300</xdr:colOff>
      <xdr:row>63</xdr:row>
      <xdr:rowOff>68290</xdr:rowOff>
    </xdr:to>
    <xdr:cxnSp macro="">
      <xdr:nvCxnSpPr>
        <xdr:cNvPr id="250" name="直線コネクタ 249">
          <a:extLst>
            <a:ext uri="{FF2B5EF4-FFF2-40B4-BE49-F238E27FC236}">
              <a16:creationId xmlns:a16="http://schemas.microsoft.com/office/drawing/2014/main" id="{31957ABD-A0B6-470C-8D76-B4BBD2FA3986}"/>
            </a:ext>
          </a:extLst>
        </xdr:cNvPr>
        <xdr:cNvCxnSpPr/>
      </xdr:nvCxnSpPr>
      <xdr:spPr>
        <a:xfrm flipV="1">
          <a:off x="8750300" y="10867847"/>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19540</xdr:rowOff>
    </xdr:from>
    <xdr:to>
      <xdr:col>41</xdr:col>
      <xdr:colOff>101600</xdr:colOff>
      <xdr:row>63</xdr:row>
      <xdr:rowOff>121140</xdr:rowOff>
    </xdr:to>
    <xdr:sp macro="" textlink="">
      <xdr:nvSpPr>
        <xdr:cNvPr id="251" name="楕円 250">
          <a:extLst>
            <a:ext uri="{FF2B5EF4-FFF2-40B4-BE49-F238E27FC236}">
              <a16:creationId xmlns:a16="http://schemas.microsoft.com/office/drawing/2014/main" id="{24F48D09-2E33-436C-9826-18330A2F91F7}"/>
            </a:ext>
          </a:extLst>
        </xdr:cNvPr>
        <xdr:cNvSpPr/>
      </xdr:nvSpPr>
      <xdr:spPr>
        <a:xfrm>
          <a:off x="7810500" y="10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68290</xdr:rowOff>
    </xdr:from>
    <xdr:to>
      <xdr:col>45</xdr:col>
      <xdr:colOff>177800</xdr:colOff>
      <xdr:row>63</xdr:row>
      <xdr:rowOff>70340</xdr:rowOff>
    </xdr:to>
    <xdr:cxnSp macro="">
      <xdr:nvCxnSpPr>
        <xdr:cNvPr id="252" name="直線コネクタ 251">
          <a:extLst>
            <a:ext uri="{FF2B5EF4-FFF2-40B4-BE49-F238E27FC236}">
              <a16:creationId xmlns:a16="http://schemas.microsoft.com/office/drawing/2014/main" id="{68925783-D913-4CF4-9444-AF9382342203}"/>
            </a:ext>
          </a:extLst>
        </xdr:cNvPr>
        <xdr:cNvCxnSpPr/>
      </xdr:nvCxnSpPr>
      <xdr:spPr>
        <a:xfrm flipV="1">
          <a:off x="7861300" y="10869640"/>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22959</xdr:rowOff>
    </xdr:from>
    <xdr:to>
      <xdr:col>36</xdr:col>
      <xdr:colOff>165100</xdr:colOff>
      <xdr:row>63</xdr:row>
      <xdr:rowOff>124559</xdr:rowOff>
    </xdr:to>
    <xdr:sp macro="" textlink="">
      <xdr:nvSpPr>
        <xdr:cNvPr id="253" name="楕円 252">
          <a:extLst>
            <a:ext uri="{FF2B5EF4-FFF2-40B4-BE49-F238E27FC236}">
              <a16:creationId xmlns:a16="http://schemas.microsoft.com/office/drawing/2014/main" id="{2AD0C495-C980-4E4A-A526-0426AEBE221A}"/>
            </a:ext>
          </a:extLst>
        </xdr:cNvPr>
        <xdr:cNvSpPr/>
      </xdr:nvSpPr>
      <xdr:spPr>
        <a:xfrm>
          <a:off x="6921500" y="108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70340</xdr:rowOff>
    </xdr:from>
    <xdr:to>
      <xdr:col>41</xdr:col>
      <xdr:colOff>50800</xdr:colOff>
      <xdr:row>63</xdr:row>
      <xdr:rowOff>73759</xdr:rowOff>
    </xdr:to>
    <xdr:cxnSp macro="">
      <xdr:nvCxnSpPr>
        <xdr:cNvPr id="254" name="直線コネクタ 253">
          <a:extLst>
            <a:ext uri="{FF2B5EF4-FFF2-40B4-BE49-F238E27FC236}">
              <a16:creationId xmlns:a16="http://schemas.microsoft.com/office/drawing/2014/main" id="{5405F928-F666-4770-8B35-0444E7F3BB70}"/>
            </a:ext>
          </a:extLst>
        </xdr:cNvPr>
        <xdr:cNvCxnSpPr/>
      </xdr:nvCxnSpPr>
      <xdr:spPr>
        <a:xfrm flipV="1">
          <a:off x="6972300" y="10871690"/>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C504AE77-719D-4D6A-962B-31088C460901}"/>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FF25740-8A10-4038-8F72-F3C762F6BC74}"/>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2F82A3DA-2F4D-4E00-B692-3F1705D0EB0C}"/>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94179D7-9393-439B-87CF-0CC6EB81B9A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108424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0C4F833-A976-4C8E-BEA1-275036328A91}"/>
            </a:ext>
          </a:extLst>
        </xdr:cNvPr>
        <xdr:cNvSpPr txBox="1"/>
      </xdr:nvSpPr>
      <xdr:spPr>
        <a:xfrm>
          <a:off x="9327095" y="10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110217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2622E51-4097-4059-ABD2-D5579FC7550B}"/>
            </a:ext>
          </a:extLst>
        </xdr:cNvPr>
        <xdr:cNvSpPr txBox="1"/>
      </xdr:nvSpPr>
      <xdr:spPr>
        <a:xfrm>
          <a:off x="8450795" y="109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112267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3C9A0247-D7EE-4B24-9D74-7B4A2B2E1AEC}"/>
            </a:ext>
          </a:extLst>
        </xdr:cNvPr>
        <xdr:cNvSpPr txBox="1"/>
      </xdr:nvSpPr>
      <xdr:spPr>
        <a:xfrm>
          <a:off x="7561795" y="10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115686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577BE911-FDD3-47CA-9C8F-2F082B575624}"/>
            </a:ext>
          </a:extLst>
        </xdr:cNvPr>
        <xdr:cNvSpPr txBox="1"/>
      </xdr:nvSpPr>
      <xdr:spPr>
        <a:xfrm>
          <a:off x="6672795" y="109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3BB4756-806A-485B-B8DF-B0485CCADB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E6CF861-FC32-4043-939C-7457DD1CAB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970364E-0895-4A25-82C5-606AAD4975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1B9966F-29E6-4151-8B95-8831993939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8AB5F18-B542-4624-9DE1-C24A062493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E3F2F2C-03E8-4208-B21A-8FA7B4597C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10E9AF0-2DF1-40DF-94D4-2696C4EA5C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782AEB5-885C-469F-BC45-853206D6EE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856A658-C2AC-49BF-B51F-034A3B594E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6CAF458-B157-44D0-B83A-E88D4524B6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DB334BA-66E2-45FB-B310-53D5CE9799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E102A62-E3A8-48B9-8B9E-D02879A84A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7F8279E1-4EA9-4D09-AC82-E122BD4884F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F83D0ED-A74D-4A01-9CFB-E2109F2EE3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566619F-A16A-4B28-B4BC-47AF45130B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7E0A375-59C4-428C-9AA2-F3BA4040445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48D0528-D6F6-4264-97FD-F389124D23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B66A8FD-85D0-424A-B037-1967FC5467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45EF06F-BFFC-4D6D-93F9-DCA5BB15362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6D9A908C-5787-404D-88B7-1252AB7414B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701CD3F-5171-4601-8E21-07796868C74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46C9A00-A183-4FEE-9979-4D3DF54A73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A718038-8FCC-46C1-A5B1-8F336748B5D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65A7FDA-CDAF-4B86-A503-8C6B669B8A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34E540F-5E38-4664-BC71-11FAD46CE8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BDF9611-C2ED-4C08-BBD5-7F2AC78C6C1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F037992-0B94-49DA-B3D7-B0D2E7AE54A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AB6F2F33-BEAD-4D97-A232-765E3B1E07C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C1FA5D3-92E0-4696-BE3B-25E457F68B3F}"/>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7E8E1868-743E-41D1-82B4-D10DB1884C7C}"/>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7E2953E-0832-4952-A81A-B7A76296828E}"/>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CA57E284-0CB0-4A62-8021-FF42ECD9473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E5835970-B895-4487-95AF-11829C91E807}"/>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2B4D63D5-74EC-4156-A5D4-A3A68C36D99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6D8B950D-8E89-4B7A-B228-C8602C3532D2}"/>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F54EC0C9-BB73-4389-A3BA-218732C6E78F}"/>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EBDB742-4C08-45A2-8D68-AF7632906D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726DEE3-F099-4013-8687-4ED3557559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F119EB-1CAE-4376-8B58-50026F374D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79EF84A-3412-4CEF-9304-CE489A736A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B2A0CE6-DC2E-4320-8811-6F7875DD84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304" name="楕円 303">
          <a:extLst>
            <a:ext uri="{FF2B5EF4-FFF2-40B4-BE49-F238E27FC236}">
              <a16:creationId xmlns:a16="http://schemas.microsoft.com/office/drawing/2014/main" id="{CDE4EAB2-ABD4-48C0-A016-34165CCFEF8C}"/>
            </a:ext>
          </a:extLst>
        </xdr:cNvPr>
        <xdr:cNvSpPr/>
      </xdr:nvSpPr>
      <xdr:spPr>
        <a:xfrm>
          <a:off x="4584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6DD7AC1-BFC4-4E38-8EBE-5C3BB8C23F46}"/>
            </a:ext>
          </a:extLst>
        </xdr:cNvPr>
        <xdr:cNvSpPr txBox="1"/>
      </xdr:nvSpPr>
      <xdr:spPr>
        <a:xfrm>
          <a:off x="4673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140788</xdr:rowOff>
    </xdr:from>
    <xdr:to>
      <xdr:col>20</xdr:col>
      <xdr:colOff>38100</xdr:colOff>
      <xdr:row>80</xdr:row>
      <xdr:rowOff>70938</xdr:rowOff>
    </xdr:to>
    <xdr:sp macro="" textlink="">
      <xdr:nvSpPr>
        <xdr:cNvPr id="306" name="楕円 305">
          <a:extLst>
            <a:ext uri="{FF2B5EF4-FFF2-40B4-BE49-F238E27FC236}">
              <a16:creationId xmlns:a16="http://schemas.microsoft.com/office/drawing/2014/main" id="{C40E3F4B-F9F4-4A96-94EA-8B81AF2EC2E3}"/>
            </a:ext>
          </a:extLst>
        </xdr:cNvPr>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20138</xdr:rowOff>
    </xdr:from>
    <xdr:to>
      <xdr:col>24</xdr:col>
      <xdr:colOff>63500</xdr:colOff>
      <xdr:row>80</xdr:row>
      <xdr:rowOff>90351</xdr:rowOff>
    </xdr:to>
    <xdr:cxnSp macro="">
      <xdr:nvCxnSpPr>
        <xdr:cNvPr id="307" name="直線コネクタ 306">
          <a:extLst>
            <a:ext uri="{FF2B5EF4-FFF2-40B4-BE49-F238E27FC236}">
              <a16:creationId xmlns:a16="http://schemas.microsoft.com/office/drawing/2014/main" id="{98D4A120-04BB-4D85-AC6E-AED5B5ED47D1}"/>
            </a:ext>
          </a:extLst>
        </xdr:cNvPr>
        <xdr:cNvCxnSpPr/>
      </xdr:nvCxnSpPr>
      <xdr:spPr>
        <a:xfrm>
          <a:off x="3797300" y="1373613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70576</xdr:rowOff>
    </xdr:from>
    <xdr:to>
      <xdr:col>15</xdr:col>
      <xdr:colOff>101600</xdr:colOff>
      <xdr:row>80</xdr:row>
      <xdr:rowOff>726</xdr:rowOff>
    </xdr:to>
    <xdr:sp macro="" textlink="">
      <xdr:nvSpPr>
        <xdr:cNvPr id="308" name="楕円 307">
          <a:extLst>
            <a:ext uri="{FF2B5EF4-FFF2-40B4-BE49-F238E27FC236}">
              <a16:creationId xmlns:a16="http://schemas.microsoft.com/office/drawing/2014/main" id="{CC39EA51-6564-4564-89BB-296249E2738A}"/>
            </a:ext>
          </a:extLst>
        </xdr:cNvPr>
        <xdr:cNvSpPr/>
      </xdr:nvSpPr>
      <xdr:spPr>
        <a:xfrm>
          <a:off x="2857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121376</xdr:rowOff>
    </xdr:from>
    <xdr:to>
      <xdr:col>19</xdr:col>
      <xdr:colOff>177800</xdr:colOff>
      <xdr:row>80</xdr:row>
      <xdr:rowOff>20138</xdr:rowOff>
    </xdr:to>
    <xdr:cxnSp macro="">
      <xdr:nvCxnSpPr>
        <xdr:cNvPr id="309" name="直線コネクタ 308">
          <a:extLst>
            <a:ext uri="{FF2B5EF4-FFF2-40B4-BE49-F238E27FC236}">
              <a16:creationId xmlns:a16="http://schemas.microsoft.com/office/drawing/2014/main" id="{F7D87EA1-14B3-4D38-957D-E2AC2773E953}"/>
            </a:ext>
          </a:extLst>
        </xdr:cNvPr>
        <xdr:cNvCxnSpPr/>
      </xdr:nvCxnSpPr>
      <xdr:spPr>
        <a:xfrm>
          <a:off x="2908300" y="1366592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363</xdr:rowOff>
    </xdr:from>
    <xdr:to>
      <xdr:col>10</xdr:col>
      <xdr:colOff>165100</xdr:colOff>
      <xdr:row>79</xdr:row>
      <xdr:rowOff>101963</xdr:rowOff>
    </xdr:to>
    <xdr:sp macro="" textlink="">
      <xdr:nvSpPr>
        <xdr:cNvPr id="310" name="楕円 309">
          <a:extLst>
            <a:ext uri="{FF2B5EF4-FFF2-40B4-BE49-F238E27FC236}">
              <a16:creationId xmlns:a16="http://schemas.microsoft.com/office/drawing/2014/main" id="{E7DEA445-8B40-478D-8EE1-43DFE3649CA4}"/>
            </a:ext>
          </a:extLst>
        </xdr:cNvPr>
        <xdr:cNvSpPr/>
      </xdr:nvSpPr>
      <xdr:spPr>
        <a:xfrm>
          <a:off x="1968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51163</xdr:rowOff>
    </xdr:from>
    <xdr:to>
      <xdr:col>15</xdr:col>
      <xdr:colOff>50800</xdr:colOff>
      <xdr:row>79</xdr:row>
      <xdr:rowOff>121376</xdr:rowOff>
    </xdr:to>
    <xdr:cxnSp macro="">
      <xdr:nvCxnSpPr>
        <xdr:cNvPr id="311" name="直線コネクタ 310">
          <a:extLst>
            <a:ext uri="{FF2B5EF4-FFF2-40B4-BE49-F238E27FC236}">
              <a16:creationId xmlns:a16="http://schemas.microsoft.com/office/drawing/2014/main" id="{82AAED1E-70D4-497B-9D68-A1235851449A}"/>
            </a:ext>
          </a:extLst>
        </xdr:cNvPr>
        <xdr:cNvCxnSpPr/>
      </xdr:nvCxnSpPr>
      <xdr:spPr>
        <a:xfrm>
          <a:off x="2019300" y="135957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126093</xdr:rowOff>
    </xdr:from>
    <xdr:to>
      <xdr:col>6</xdr:col>
      <xdr:colOff>38100</xdr:colOff>
      <xdr:row>79</xdr:row>
      <xdr:rowOff>56243</xdr:rowOff>
    </xdr:to>
    <xdr:sp macro="" textlink="">
      <xdr:nvSpPr>
        <xdr:cNvPr id="312" name="楕円 311">
          <a:extLst>
            <a:ext uri="{FF2B5EF4-FFF2-40B4-BE49-F238E27FC236}">
              <a16:creationId xmlns:a16="http://schemas.microsoft.com/office/drawing/2014/main" id="{D0392C8E-85BE-4D6F-857F-73CC77171A0F}"/>
            </a:ext>
          </a:extLst>
        </xdr:cNvPr>
        <xdr:cNvSpPr/>
      </xdr:nvSpPr>
      <xdr:spPr>
        <a:xfrm>
          <a:off x="1079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5443</xdr:rowOff>
    </xdr:from>
    <xdr:to>
      <xdr:col>10</xdr:col>
      <xdr:colOff>114300</xdr:colOff>
      <xdr:row>79</xdr:row>
      <xdr:rowOff>51163</xdr:rowOff>
    </xdr:to>
    <xdr:cxnSp macro="">
      <xdr:nvCxnSpPr>
        <xdr:cNvPr id="313" name="直線コネクタ 312">
          <a:extLst>
            <a:ext uri="{FF2B5EF4-FFF2-40B4-BE49-F238E27FC236}">
              <a16:creationId xmlns:a16="http://schemas.microsoft.com/office/drawing/2014/main" id="{7AE3D8BA-50FA-495C-9E01-CAB50E1A269F}"/>
            </a:ext>
          </a:extLst>
        </xdr:cNvPr>
        <xdr:cNvCxnSpPr/>
      </xdr:nvCxnSpPr>
      <xdr:spPr>
        <a:xfrm>
          <a:off x="1130300" y="135499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1FB7E526-C021-4924-AEAD-3C300462DB25}"/>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86B20258-7619-4317-8C1B-6A97EBF6B785}"/>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AF8B795A-051C-4559-A7E4-7F62378B61F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8BB5FDD-039F-417A-9034-60A41247F62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9EB2542E-B42D-4D4E-805E-481DD8DB14EB}"/>
            </a:ext>
          </a:extLst>
        </xdr:cNvPr>
        <xdr:cNvSpPr txBox="1"/>
      </xdr:nvSpPr>
      <xdr:spPr>
        <a:xfrm>
          <a:off x="3582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17253</xdr:rowOff>
    </xdr:from>
    <xdr:ext cx="405111" cy="259045"/>
    <xdr:sp macro="" textlink="">
      <xdr:nvSpPr>
        <xdr:cNvPr id="319" name="n_2mainValue【公営住宅】&#10;有形固定資産減価償却率">
          <a:extLst>
            <a:ext uri="{FF2B5EF4-FFF2-40B4-BE49-F238E27FC236}">
              <a16:creationId xmlns:a16="http://schemas.microsoft.com/office/drawing/2014/main" id="{7F8674C9-921D-4EC2-A0F8-714F3F0A9B2B}"/>
            </a:ext>
          </a:extLst>
        </xdr:cNvPr>
        <xdr:cNvSpPr txBox="1"/>
      </xdr:nvSpPr>
      <xdr:spPr>
        <a:xfrm>
          <a:off x="2705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118490</xdr:rowOff>
    </xdr:from>
    <xdr:ext cx="405111" cy="259045"/>
    <xdr:sp macro="" textlink="">
      <xdr:nvSpPr>
        <xdr:cNvPr id="320" name="n_3mainValue【公営住宅】&#10;有形固定資産減価償却率">
          <a:extLst>
            <a:ext uri="{FF2B5EF4-FFF2-40B4-BE49-F238E27FC236}">
              <a16:creationId xmlns:a16="http://schemas.microsoft.com/office/drawing/2014/main" id="{B8DC0E69-69FC-412E-91EE-052238BA96EA}"/>
            </a:ext>
          </a:extLst>
        </xdr:cNvPr>
        <xdr:cNvSpPr txBox="1"/>
      </xdr:nvSpPr>
      <xdr:spPr>
        <a:xfrm>
          <a:off x="1816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72770</xdr:rowOff>
    </xdr:from>
    <xdr:ext cx="405111" cy="259045"/>
    <xdr:sp macro="" textlink="">
      <xdr:nvSpPr>
        <xdr:cNvPr id="321" name="n_4mainValue【公営住宅】&#10;有形固定資産減価償却率">
          <a:extLst>
            <a:ext uri="{FF2B5EF4-FFF2-40B4-BE49-F238E27FC236}">
              <a16:creationId xmlns:a16="http://schemas.microsoft.com/office/drawing/2014/main" id="{13602BFF-27D7-4209-9793-D434B9A13F9E}"/>
            </a:ext>
          </a:extLst>
        </xdr:cNvPr>
        <xdr:cNvSpPr txBox="1"/>
      </xdr:nvSpPr>
      <xdr:spPr>
        <a:xfrm>
          <a:off x="927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251C9DB-2081-495A-B5BD-F12434A94A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FFCCC39-DBE8-48DA-A8F8-3AC5EDFA09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FA0DD82-99FE-4962-A7D9-E0C529DF16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661CB4E-AE70-4124-896E-58ED9F8735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49E1E99-5DD2-4196-B72E-A21D3D1DAE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A333A1B-D4D5-467E-903D-221A9B7EAB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88697A6-FDC8-4AF6-B7A5-700BCF31F7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57F0869-C1DD-4F31-819B-F61500E25A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768A837-6D9F-42F0-AF4C-BFFB779A57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6477A20-FEB7-4673-BA72-8B943241B9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ED56009-3243-4AC8-929C-48C466C418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2F2876D-C4B6-468D-9E3F-6BE84157170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B52067C-1C7C-4A66-86EF-085B3D6A9D9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458D9348-D37B-4DAF-9B35-CAF66CA9DE9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E4BC3E2-D8EF-4DF3-9436-DD8AD3990C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E2BEA244-F4E0-459C-9398-F2BED164A59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BA9EFB9-730A-454D-900F-829F975A4C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8664F8AC-0016-43E5-9925-F48F1912027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C826365-7C8A-4FA9-AFEB-C16E2A73364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DA36501D-ADDE-4983-AD29-EA7F77114C9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E176B4F-71F3-46C4-8140-857A776DFB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C1D20E29-15B3-45F1-8CE2-2216D95BE6D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EFC652A-62E0-4183-8EAA-D8C37801B3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E49F1E77-E1A7-4A4B-8F04-055EB6B811EE}"/>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B595688-ED24-44D4-BCA6-11D791B4DA7D}"/>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15CB35A9-1B94-4B2A-9F64-E8DFFA9BF31F}"/>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CB4BCBF4-0230-4D99-BA00-3DB0DF6317FB}"/>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7230BD2C-CD26-4CA1-98C0-6CB6525006DA}"/>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169C2460-7324-4747-9A16-EDAF0866C683}"/>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67784BE5-F639-4F22-A09E-6993A45CEFD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21550F95-01EC-4204-9550-BFB0910A8269}"/>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7CADB068-5B2B-4BF2-A503-E5F810BECAF9}"/>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F8034506-22CF-48BC-8E8C-E9A9DADAE407}"/>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A8A59B1D-7410-4B74-BF5F-F021DD151C52}"/>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9DBB258-4104-4585-A3EB-9E1D7465D3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555B44-1A06-481E-92A6-7B79AE0DD4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3EC0858-FD3B-4BD4-9928-9CAA3B9EF2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8E3391-83ED-44E3-A50C-7618D0A77F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A340B8B-3D3D-4AD5-BFB9-AFAA338B7F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130556</xdr:rowOff>
    </xdr:from>
    <xdr:to>
      <xdr:col>55</xdr:col>
      <xdr:colOff>50800</xdr:colOff>
      <xdr:row>86</xdr:row>
      <xdr:rowOff>60706</xdr:rowOff>
    </xdr:to>
    <xdr:sp macro="" textlink="">
      <xdr:nvSpPr>
        <xdr:cNvPr id="361" name="楕円 360">
          <a:extLst>
            <a:ext uri="{FF2B5EF4-FFF2-40B4-BE49-F238E27FC236}">
              <a16:creationId xmlns:a16="http://schemas.microsoft.com/office/drawing/2014/main" id="{788CE047-62F9-4A44-874F-3474EE2EECC6}"/>
            </a:ext>
          </a:extLst>
        </xdr:cNvPr>
        <xdr:cNvSpPr/>
      </xdr:nvSpPr>
      <xdr:spPr>
        <a:xfrm>
          <a:off x="10426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45483</xdr:rowOff>
    </xdr:from>
    <xdr:ext cx="469744" cy="259045"/>
    <xdr:sp macro="" textlink="">
      <xdr:nvSpPr>
        <xdr:cNvPr id="362" name="【公営住宅】&#10;一人当たり面積該当値テキスト">
          <a:extLst>
            <a:ext uri="{FF2B5EF4-FFF2-40B4-BE49-F238E27FC236}">
              <a16:creationId xmlns:a16="http://schemas.microsoft.com/office/drawing/2014/main" id="{BD7CEA18-83D3-473E-B2A7-D37258735057}"/>
            </a:ext>
          </a:extLst>
        </xdr:cNvPr>
        <xdr:cNvSpPr txBox="1"/>
      </xdr:nvSpPr>
      <xdr:spPr>
        <a:xfrm>
          <a:off x="10515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133414</xdr:rowOff>
    </xdr:from>
    <xdr:to>
      <xdr:col>50</xdr:col>
      <xdr:colOff>165100</xdr:colOff>
      <xdr:row>86</xdr:row>
      <xdr:rowOff>63564</xdr:rowOff>
    </xdr:to>
    <xdr:sp macro="" textlink="">
      <xdr:nvSpPr>
        <xdr:cNvPr id="363" name="楕円 362">
          <a:extLst>
            <a:ext uri="{FF2B5EF4-FFF2-40B4-BE49-F238E27FC236}">
              <a16:creationId xmlns:a16="http://schemas.microsoft.com/office/drawing/2014/main" id="{EB0FA04D-DCB5-4E74-8E2A-8A4F68F2F822}"/>
            </a:ext>
          </a:extLst>
        </xdr:cNvPr>
        <xdr:cNvSpPr/>
      </xdr:nvSpPr>
      <xdr:spPr>
        <a:xfrm>
          <a:off x="9588500" y="14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xdr:rowOff>
    </xdr:from>
    <xdr:to>
      <xdr:col>55</xdr:col>
      <xdr:colOff>0</xdr:colOff>
      <xdr:row>86</xdr:row>
      <xdr:rowOff>12764</xdr:rowOff>
    </xdr:to>
    <xdr:cxnSp macro="">
      <xdr:nvCxnSpPr>
        <xdr:cNvPr id="364" name="直線コネクタ 363">
          <a:extLst>
            <a:ext uri="{FF2B5EF4-FFF2-40B4-BE49-F238E27FC236}">
              <a16:creationId xmlns:a16="http://schemas.microsoft.com/office/drawing/2014/main" id="{47433759-EE24-4039-B0C5-D9D7D065E86A}"/>
            </a:ext>
          </a:extLst>
        </xdr:cNvPr>
        <xdr:cNvCxnSpPr/>
      </xdr:nvCxnSpPr>
      <xdr:spPr>
        <a:xfrm flipV="1">
          <a:off x="9639300" y="14754606"/>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135165</xdr:rowOff>
    </xdr:from>
    <xdr:to>
      <xdr:col>46</xdr:col>
      <xdr:colOff>38100</xdr:colOff>
      <xdr:row>86</xdr:row>
      <xdr:rowOff>65315</xdr:rowOff>
    </xdr:to>
    <xdr:sp macro="" textlink="">
      <xdr:nvSpPr>
        <xdr:cNvPr id="365" name="楕円 364">
          <a:extLst>
            <a:ext uri="{FF2B5EF4-FFF2-40B4-BE49-F238E27FC236}">
              <a16:creationId xmlns:a16="http://schemas.microsoft.com/office/drawing/2014/main" id="{572C8C71-606E-47D4-AB2C-C229E566A503}"/>
            </a:ext>
          </a:extLst>
        </xdr:cNvPr>
        <xdr:cNvSpPr/>
      </xdr:nvSpPr>
      <xdr:spPr>
        <a:xfrm>
          <a:off x="8699500" y="14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12764</xdr:rowOff>
    </xdr:from>
    <xdr:to>
      <xdr:col>50</xdr:col>
      <xdr:colOff>114300</xdr:colOff>
      <xdr:row>86</xdr:row>
      <xdr:rowOff>14515</xdr:rowOff>
    </xdr:to>
    <xdr:cxnSp macro="">
      <xdr:nvCxnSpPr>
        <xdr:cNvPr id="366" name="直線コネクタ 365">
          <a:extLst>
            <a:ext uri="{FF2B5EF4-FFF2-40B4-BE49-F238E27FC236}">
              <a16:creationId xmlns:a16="http://schemas.microsoft.com/office/drawing/2014/main" id="{51207EE1-B2A2-41D9-ABE5-73DA7DD6565F}"/>
            </a:ext>
          </a:extLst>
        </xdr:cNvPr>
        <xdr:cNvCxnSpPr/>
      </xdr:nvCxnSpPr>
      <xdr:spPr>
        <a:xfrm flipV="1">
          <a:off x="8750300" y="14757464"/>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137147</xdr:rowOff>
    </xdr:from>
    <xdr:to>
      <xdr:col>41</xdr:col>
      <xdr:colOff>101600</xdr:colOff>
      <xdr:row>86</xdr:row>
      <xdr:rowOff>67297</xdr:rowOff>
    </xdr:to>
    <xdr:sp macro="" textlink="">
      <xdr:nvSpPr>
        <xdr:cNvPr id="367" name="楕円 366">
          <a:extLst>
            <a:ext uri="{FF2B5EF4-FFF2-40B4-BE49-F238E27FC236}">
              <a16:creationId xmlns:a16="http://schemas.microsoft.com/office/drawing/2014/main" id="{B83DBCD5-4540-4084-9358-7FAE6B441181}"/>
            </a:ext>
          </a:extLst>
        </xdr:cNvPr>
        <xdr:cNvSpPr/>
      </xdr:nvSpPr>
      <xdr:spPr>
        <a:xfrm>
          <a:off x="78105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14515</xdr:rowOff>
    </xdr:from>
    <xdr:to>
      <xdr:col>45</xdr:col>
      <xdr:colOff>177800</xdr:colOff>
      <xdr:row>86</xdr:row>
      <xdr:rowOff>16497</xdr:rowOff>
    </xdr:to>
    <xdr:cxnSp macro="">
      <xdr:nvCxnSpPr>
        <xdr:cNvPr id="368" name="直線コネクタ 367">
          <a:extLst>
            <a:ext uri="{FF2B5EF4-FFF2-40B4-BE49-F238E27FC236}">
              <a16:creationId xmlns:a16="http://schemas.microsoft.com/office/drawing/2014/main" id="{76A39313-4099-44CF-8D5F-A5EFE308548B}"/>
            </a:ext>
          </a:extLst>
        </xdr:cNvPr>
        <xdr:cNvCxnSpPr/>
      </xdr:nvCxnSpPr>
      <xdr:spPr>
        <a:xfrm flipV="1">
          <a:off x="7861300" y="14759215"/>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141643</xdr:rowOff>
    </xdr:from>
    <xdr:to>
      <xdr:col>36</xdr:col>
      <xdr:colOff>165100</xdr:colOff>
      <xdr:row>86</xdr:row>
      <xdr:rowOff>71793</xdr:rowOff>
    </xdr:to>
    <xdr:sp macro="" textlink="">
      <xdr:nvSpPr>
        <xdr:cNvPr id="369" name="楕円 368">
          <a:extLst>
            <a:ext uri="{FF2B5EF4-FFF2-40B4-BE49-F238E27FC236}">
              <a16:creationId xmlns:a16="http://schemas.microsoft.com/office/drawing/2014/main" id="{92B0725B-F540-48CF-A1C9-83C2A6813D19}"/>
            </a:ext>
          </a:extLst>
        </xdr:cNvPr>
        <xdr:cNvSpPr/>
      </xdr:nvSpPr>
      <xdr:spPr>
        <a:xfrm>
          <a:off x="6921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16497</xdr:rowOff>
    </xdr:from>
    <xdr:to>
      <xdr:col>41</xdr:col>
      <xdr:colOff>50800</xdr:colOff>
      <xdr:row>86</xdr:row>
      <xdr:rowOff>20993</xdr:rowOff>
    </xdr:to>
    <xdr:cxnSp macro="">
      <xdr:nvCxnSpPr>
        <xdr:cNvPr id="370" name="直線コネクタ 369">
          <a:extLst>
            <a:ext uri="{FF2B5EF4-FFF2-40B4-BE49-F238E27FC236}">
              <a16:creationId xmlns:a16="http://schemas.microsoft.com/office/drawing/2014/main" id="{E23CB57A-61EB-4DCE-B393-3932A8E584D3}"/>
            </a:ext>
          </a:extLst>
        </xdr:cNvPr>
        <xdr:cNvCxnSpPr/>
      </xdr:nvCxnSpPr>
      <xdr:spPr>
        <a:xfrm flipV="1">
          <a:off x="6972300" y="147611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42D2B497-3A25-42BA-A5B6-7416AFBC097D}"/>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D4E63464-C64B-48A8-9BDA-3C311600A792}"/>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9C3E0D9-CB4E-4792-9780-CAD3794AB6AF}"/>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4BD13C43-67B9-4961-8F81-A8F1CE6F487B}"/>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54691</xdr:rowOff>
    </xdr:from>
    <xdr:ext cx="469744" cy="259045"/>
    <xdr:sp macro="" textlink="">
      <xdr:nvSpPr>
        <xdr:cNvPr id="375" name="n_1mainValue【公営住宅】&#10;一人当たり面積">
          <a:extLst>
            <a:ext uri="{FF2B5EF4-FFF2-40B4-BE49-F238E27FC236}">
              <a16:creationId xmlns:a16="http://schemas.microsoft.com/office/drawing/2014/main" id="{59D9D288-A454-458A-8849-92020F18EF00}"/>
            </a:ext>
          </a:extLst>
        </xdr:cNvPr>
        <xdr:cNvSpPr txBox="1"/>
      </xdr:nvSpPr>
      <xdr:spPr>
        <a:xfrm>
          <a:off x="9391727" y="1479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56442</xdr:rowOff>
    </xdr:from>
    <xdr:ext cx="469744" cy="259045"/>
    <xdr:sp macro="" textlink="">
      <xdr:nvSpPr>
        <xdr:cNvPr id="376" name="n_2mainValue【公営住宅】&#10;一人当たり面積">
          <a:extLst>
            <a:ext uri="{FF2B5EF4-FFF2-40B4-BE49-F238E27FC236}">
              <a16:creationId xmlns:a16="http://schemas.microsoft.com/office/drawing/2014/main" id="{C2CF8D4C-1955-40F6-855B-9B915F562889}"/>
            </a:ext>
          </a:extLst>
        </xdr:cNvPr>
        <xdr:cNvSpPr txBox="1"/>
      </xdr:nvSpPr>
      <xdr:spPr>
        <a:xfrm>
          <a:off x="8515427" y="1480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58424</xdr:rowOff>
    </xdr:from>
    <xdr:ext cx="469744" cy="259045"/>
    <xdr:sp macro="" textlink="">
      <xdr:nvSpPr>
        <xdr:cNvPr id="377" name="n_3mainValue【公営住宅】&#10;一人当たり面積">
          <a:extLst>
            <a:ext uri="{FF2B5EF4-FFF2-40B4-BE49-F238E27FC236}">
              <a16:creationId xmlns:a16="http://schemas.microsoft.com/office/drawing/2014/main" id="{6B9C8A3D-7634-4624-8AE8-307EFCEA9E73}"/>
            </a:ext>
          </a:extLst>
        </xdr:cNvPr>
        <xdr:cNvSpPr txBox="1"/>
      </xdr:nvSpPr>
      <xdr:spPr>
        <a:xfrm>
          <a:off x="7626427" y="148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62920</xdr:rowOff>
    </xdr:from>
    <xdr:ext cx="469744" cy="259045"/>
    <xdr:sp macro="" textlink="">
      <xdr:nvSpPr>
        <xdr:cNvPr id="378" name="n_4mainValue【公営住宅】&#10;一人当たり面積">
          <a:extLst>
            <a:ext uri="{FF2B5EF4-FFF2-40B4-BE49-F238E27FC236}">
              <a16:creationId xmlns:a16="http://schemas.microsoft.com/office/drawing/2014/main" id="{9718D30B-718B-4883-9AA6-4BECD14DEE13}"/>
            </a:ext>
          </a:extLst>
        </xdr:cNvPr>
        <xdr:cNvSpPr txBox="1"/>
      </xdr:nvSpPr>
      <xdr:spPr>
        <a:xfrm>
          <a:off x="67374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635A078-6CF6-4C3B-B9E8-99A83058FB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9F338F3-A2D3-4AE0-8F8E-8059A91115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DC143B5-4D98-4EB9-8B40-7B68CD68ED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D709C4B-BD49-4AFC-AD2B-677316C43C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B69BB70-E9E6-4BBB-8A96-F5D56A8561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3634F2E-BAB4-4001-AEE6-11F1FD6EDD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FB05095-01D2-4A1A-90B3-455CFC661B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BCAD8B0-0A2C-418C-A578-A288DAD3E0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1CD8D12-8A98-437C-A628-C2837AB7A6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6ECC7E5-FEB6-4690-BB8A-69D8629F2F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50254D6-4D64-4976-B3E7-57E3AD9E15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9FDDFC1-B193-4787-BC28-E891A14932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9C02ECC7-6080-40CB-B40D-1D62ADDF68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19990F4-9371-4300-BDC1-5B7025F3A9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1C083A1-0272-45CA-A141-657FCB934B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BD66AAC-07A2-45AD-828B-8236C1CF988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CF08203-184F-4FA2-8DB9-44B39FAA12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59C229A-1EBA-4828-BEDB-A3FF788FDE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C5C117B-9D8D-4B27-9A33-B38C87B085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7E58942-D42D-45CC-970A-8669D21CAA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9602183-D6AA-46C9-8A78-092FF9DF59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1550852-7ECA-4E42-9723-71BC7B4544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3BFAE23-80A0-4A34-9861-11ED4A8FC1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1F4418A-BE9E-4DA2-BCDE-4AE9210AE5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5589BEF-63DD-4177-8D0C-BFCE51B71F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ECC1979-E74F-45FD-93ED-80FD63F782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9C30099-C039-4B01-A17D-CEE4C181D3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6B6220EA-A178-4E80-8A8F-3388FF3200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51361EBC-E1B1-4F7A-B893-3F7B6D73E76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AFC54B0-C1A5-4464-A0B9-B8C3A2ED2D9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794F494-6128-449D-A704-CC296B19EE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F766FE27-F695-445D-BB05-2A02670D83E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8668AFA-6217-4AF1-96B2-F5803E7CEDF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D192740B-4742-4A97-B32D-5E73BF71B6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65EBBE6F-01B3-4C5A-A41C-6468E516239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7CDD463A-5191-4EC3-8F14-CEED8CD79A4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B9C359CC-771C-4D4D-8D68-564BD0B9CA5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43D090D-8AED-4E44-AA13-F5B4E40563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CE81FF67-6189-42FB-89B9-AA28A97374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BCCC10D5-4101-4DB9-B3F6-2DA9F19EBCC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3B95FC1-9DBE-4768-83C9-C088355F694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B35BD3E7-5BE6-4600-A46E-92A630E13C1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8F6179D8-FE20-475C-9461-8E09B98E486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E814CCA-F380-415D-8925-6FE96AC857C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862A6946-E957-4FB4-A4F0-8AB5D60183C5}"/>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281166D3-B59C-4AB9-94B2-704C9791E6B5}"/>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54B8FFB-9D83-423B-BDED-6E71FE750CB8}"/>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1CA0EEDF-56CE-47B6-94EA-90ECED146B7D}"/>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E1D33833-1473-4350-AB34-D6658B39A241}"/>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A10661E0-560F-4282-9195-64970CE14E5D}"/>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0DE3AC-B3C7-478A-8B57-4F94664D3D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02DDCE6-6BFF-44FA-A544-D33338DF94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61F3A92-94CD-4D53-91D3-5BD7BFC8EE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055140D-D023-47B3-904C-77576F54E7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AB8AC24-C4E8-4213-B9F3-5C9E887479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60960</xdr:rowOff>
    </xdr:from>
    <xdr:to>
      <xdr:col>85</xdr:col>
      <xdr:colOff>177800</xdr:colOff>
      <xdr:row>40</xdr:row>
      <xdr:rowOff>162560</xdr:rowOff>
    </xdr:to>
    <xdr:sp macro="" textlink="">
      <xdr:nvSpPr>
        <xdr:cNvPr id="434" name="楕円 433">
          <a:extLst>
            <a:ext uri="{FF2B5EF4-FFF2-40B4-BE49-F238E27FC236}">
              <a16:creationId xmlns:a16="http://schemas.microsoft.com/office/drawing/2014/main" id="{CF317E88-8E2E-4DA2-B0F4-F22F6F21C0D3}"/>
            </a:ext>
          </a:extLst>
        </xdr:cNvPr>
        <xdr:cNvSpPr/>
      </xdr:nvSpPr>
      <xdr:spPr>
        <a:xfrm>
          <a:off x="162687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147337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8239005B-B2A1-45D1-AEC8-37DF96F24AC2}"/>
            </a:ext>
          </a:extLst>
        </xdr:cNvPr>
        <xdr:cNvSpPr txBox="1"/>
      </xdr:nvSpPr>
      <xdr:spPr>
        <a:xfrm>
          <a:off x="16357600" y="683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52070</xdr:rowOff>
    </xdr:from>
    <xdr:to>
      <xdr:col>81</xdr:col>
      <xdr:colOff>101600</xdr:colOff>
      <xdr:row>40</xdr:row>
      <xdr:rowOff>153670</xdr:rowOff>
    </xdr:to>
    <xdr:sp macro="" textlink="">
      <xdr:nvSpPr>
        <xdr:cNvPr id="436" name="楕円 435">
          <a:extLst>
            <a:ext uri="{FF2B5EF4-FFF2-40B4-BE49-F238E27FC236}">
              <a16:creationId xmlns:a16="http://schemas.microsoft.com/office/drawing/2014/main" id="{D723E1BB-96EB-49A4-84D4-F270C5FFC81B}"/>
            </a:ext>
          </a:extLst>
        </xdr:cNvPr>
        <xdr:cNvSpPr/>
      </xdr:nvSpPr>
      <xdr:spPr>
        <a:xfrm>
          <a:off x="1543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102870</xdr:rowOff>
    </xdr:from>
    <xdr:to>
      <xdr:col>85</xdr:col>
      <xdr:colOff>127000</xdr:colOff>
      <xdr:row>40</xdr:row>
      <xdr:rowOff>111760</xdr:rowOff>
    </xdr:to>
    <xdr:cxnSp macro="">
      <xdr:nvCxnSpPr>
        <xdr:cNvPr id="437" name="直線コネクタ 436">
          <a:extLst>
            <a:ext uri="{FF2B5EF4-FFF2-40B4-BE49-F238E27FC236}">
              <a16:creationId xmlns:a16="http://schemas.microsoft.com/office/drawing/2014/main" id="{2C579FA0-B564-428B-B22B-4B16B473AACC}"/>
            </a:ext>
          </a:extLst>
        </xdr:cNvPr>
        <xdr:cNvCxnSpPr/>
      </xdr:nvCxnSpPr>
      <xdr:spPr>
        <a:xfrm>
          <a:off x="15481300" y="69608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44450</xdr:rowOff>
    </xdr:from>
    <xdr:to>
      <xdr:col>76</xdr:col>
      <xdr:colOff>165100</xdr:colOff>
      <xdr:row>40</xdr:row>
      <xdr:rowOff>146050</xdr:rowOff>
    </xdr:to>
    <xdr:sp macro="" textlink="">
      <xdr:nvSpPr>
        <xdr:cNvPr id="438" name="楕円 437">
          <a:extLst>
            <a:ext uri="{FF2B5EF4-FFF2-40B4-BE49-F238E27FC236}">
              <a16:creationId xmlns:a16="http://schemas.microsoft.com/office/drawing/2014/main" id="{0096A800-F880-4668-8B99-81BC60AFE4EF}"/>
            </a:ext>
          </a:extLst>
        </xdr:cNvPr>
        <xdr:cNvSpPr/>
      </xdr:nvSpPr>
      <xdr:spPr>
        <a:xfrm>
          <a:off x="1454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95250</xdr:rowOff>
    </xdr:from>
    <xdr:to>
      <xdr:col>81</xdr:col>
      <xdr:colOff>50800</xdr:colOff>
      <xdr:row>40</xdr:row>
      <xdr:rowOff>102870</xdr:rowOff>
    </xdr:to>
    <xdr:cxnSp macro="">
      <xdr:nvCxnSpPr>
        <xdr:cNvPr id="439" name="直線コネクタ 438">
          <a:extLst>
            <a:ext uri="{FF2B5EF4-FFF2-40B4-BE49-F238E27FC236}">
              <a16:creationId xmlns:a16="http://schemas.microsoft.com/office/drawing/2014/main" id="{9F1FDAE1-3F84-4C1C-B6EB-33C8794E15CA}"/>
            </a:ext>
          </a:extLst>
        </xdr:cNvPr>
        <xdr:cNvCxnSpPr/>
      </xdr:nvCxnSpPr>
      <xdr:spPr>
        <a:xfrm>
          <a:off x="14592300" y="695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35560</xdr:rowOff>
    </xdr:from>
    <xdr:to>
      <xdr:col>72</xdr:col>
      <xdr:colOff>38100</xdr:colOff>
      <xdr:row>40</xdr:row>
      <xdr:rowOff>137160</xdr:rowOff>
    </xdr:to>
    <xdr:sp macro="" textlink="">
      <xdr:nvSpPr>
        <xdr:cNvPr id="440" name="楕円 439">
          <a:extLst>
            <a:ext uri="{FF2B5EF4-FFF2-40B4-BE49-F238E27FC236}">
              <a16:creationId xmlns:a16="http://schemas.microsoft.com/office/drawing/2014/main" id="{01D92549-D425-4B8F-BE38-B553DD3F64D7}"/>
            </a:ext>
          </a:extLst>
        </xdr:cNvPr>
        <xdr:cNvSpPr/>
      </xdr:nvSpPr>
      <xdr:spPr>
        <a:xfrm>
          <a:off x="136525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86360</xdr:rowOff>
    </xdr:from>
    <xdr:to>
      <xdr:col>76</xdr:col>
      <xdr:colOff>114300</xdr:colOff>
      <xdr:row>40</xdr:row>
      <xdr:rowOff>95250</xdr:rowOff>
    </xdr:to>
    <xdr:cxnSp macro="">
      <xdr:nvCxnSpPr>
        <xdr:cNvPr id="441" name="直線コネクタ 440">
          <a:extLst>
            <a:ext uri="{FF2B5EF4-FFF2-40B4-BE49-F238E27FC236}">
              <a16:creationId xmlns:a16="http://schemas.microsoft.com/office/drawing/2014/main" id="{F3E35C33-DE18-424D-A472-8A5824A05B53}"/>
            </a:ext>
          </a:extLst>
        </xdr:cNvPr>
        <xdr:cNvCxnSpPr/>
      </xdr:nvCxnSpPr>
      <xdr:spPr>
        <a:xfrm>
          <a:off x="13703300" y="69443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26670</xdr:rowOff>
    </xdr:from>
    <xdr:to>
      <xdr:col>67</xdr:col>
      <xdr:colOff>101600</xdr:colOff>
      <xdr:row>40</xdr:row>
      <xdr:rowOff>128270</xdr:rowOff>
    </xdr:to>
    <xdr:sp macro="" textlink="">
      <xdr:nvSpPr>
        <xdr:cNvPr id="442" name="楕円 441">
          <a:extLst>
            <a:ext uri="{FF2B5EF4-FFF2-40B4-BE49-F238E27FC236}">
              <a16:creationId xmlns:a16="http://schemas.microsoft.com/office/drawing/2014/main" id="{9326AED1-3BDE-44D4-BDA3-A0F3338B657F}"/>
            </a:ext>
          </a:extLst>
        </xdr:cNvPr>
        <xdr:cNvSpPr/>
      </xdr:nvSpPr>
      <xdr:spPr>
        <a:xfrm>
          <a:off x="12763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77470</xdr:rowOff>
    </xdr:from>
    <xdr:to>
      <xdr:col>71</xdr:col>
      <xdr:colOff>177800</xdr:colOff>
      <xdr:row>40</xdr:row>
      <xdr:rowOff>86360</xdr:rowOff>
    </xdr:to>
    <xdr:cxnSp macro="">
      <xdr:nvCxnSpPr>
        <xdr:cNvPr id="443" name="直線コネクタ 442">
          <a:extLst>
            <a:ext uri="{FF2B5EF4-FFF2-40B4-BE49-F238E27FC236}">
              <a16:creationId xmlns:a16="http://schemas.microsoft.com/office/drawing/2014/main" id="{E96D8BA4-7FB2-40E7-A007-2C8618178B73}"/>
            </a:ext>
          </a:extLst>
        </xdr:cNvPr>
        <xdr:cNvCxnSpPr/>
      </xdr:nvCxnSpPr>
      <xdr:spPr>
        <a:xfrm>
          <a:off x="12814300" y="69354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F42E464-6E6C-4284-8AC5-175FD497DAE3}"/>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F8A677C-9501-4ACE-9CB7-4D6F2DF711FE}"/>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7D4A1F8-5742-46CD-A2E6-96A0B47E273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4DA07949-F2C1-48EE-94C7-9444A84AE907}"/>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144797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A694284D-82C1-4AE9-AC7A-BC7295C49E35}"/>
            </a:ext>
          </a:extLst>
        </xdr:cNvPr>
        <xdr:cNvSpPr txBox="1"/>
      </xdr:nvSpPr>
      <xdr:spPr>
        <a:xfrm>
          <a:off x="152660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137177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2B3ED65-8FFF-45D2-81E2-5F6D7CFFCCD3}"/>
            </a:ext>
          </a:extLst>
        </xdr:cNvPr>
        <xdr:cNvSpPr txBox="1"/>
      </xdr:nvSpPr>
      <xdr:spPr>
        <a:xfrm>
          <a:off x="14389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128287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27176712-231D-4AE0-8012-B10E6083F189}"/>
            </a:ext>
          </a:extLst>
        </xdr:cNvPr>
        <xdr:cNvSpPr txBox="1"/>
      </xdr:nvSpPr>
      <xdr:spPr>
        <a:xfrm>
          <a:off x="13500744" y="698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119397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AC3561D8-1D8B-4A26-B96E-169E2C7F41E4}"/>
            </a:ext>
          </a:extLst>
        </xdr:cNvPr>
        <xdr:cNvSpPr txBox="1"/>
      </xdr:nvSpPr>
      <xdr:spPr>
        <a:xfrm>
          <a:off x="12611744"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E6EF30F-11C9-4E5F-85D6-8034552C63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741BFEB-919B-40A6-9C6E-3297ED6669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20B47F5-B4D7-4A63-A2C6-7A7ED8EA20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5C99320-56FA-41F0-8C1C-0F8EB86A2BB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594AFEA6-EB1B-4D7F-A4FF-D8AD178A05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0D6B723-4248-4543-B793-2F2349EDFD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9A71A10-EF7D-4A69-A91F-97FDBCA57C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768F1639-0159-4CA1-83B2-3D83DA8BDF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3F0B3787-161F-4BE7-BB74-D610B17899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B93B645-B9ED-4CDE-ADAE-C50744AF4A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A584AAF1-F2BC-45C9-B907-577C5C12DDA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FB47F0BB-403A-461B-9783-97C2A7115C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E3B40585-B082-48AA-8D68-709D824CBC1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1B853B93-0D6A-4A14-ADFB-2046A21F534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DEFCF5E-BD7A-450F-92D5-8820B5FBE3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632DE858-49FD-4142-A24B-89544B9F197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DC910529-49D6-4396-B811-188DCF15F01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56DECBC3-D920-4D83-922C-D682C8E7C41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E5A0875-0615-4211-A535-2641E78963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9F379F4-3CED-4698-9685-DFB5FAFE41B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633D227-4304-4D10-BDF0-C13DD34911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1E5EC136-3AC2-48CF-8D36-F07FFED17BB9}"/>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98585E6-FBAC-4745-B75A-F47386F54294}"/>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68E2A038-EA1C-4EEB-84D6-8E9BF15A119E}"/>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7D0913A-BC0D-47AE-9A6B-71FE2788B6E9}"/>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1CE57F2A-5A76-43F5-BA9A-561D8FBFEBFE}"/>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C722E0E-2F9A-4441-B413-EA393C437E9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2EDB1372-7D3E-41F2-AC8B-AAB218BEDC3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3B9FBAC5-D51B-4ACF-9282-673020EECDCF}"/>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D9681B22-B76A-42A6-8E9D-D366A961F02E}"/>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D771EE7E-4A47-48F9-A24F-8DB789EBCECF}"/>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690AE259-33FA-46D8-AC46-8D24110D52E2}"/>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3B301BC-AEE3-42A6-AE76-B1B45135C1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BF977CB-625A-4EAE-89D8-7975BD9F99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F11EFFE-B3D2-48FE-AF66-DE0B5C3EC2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A3DD574-7838-413E-9CE5-C6E24EFFC6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2A9AF3F-604E-434E-880D-C5D52F77BE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98095</xdr:rowOff>
    </xdr:from>
    <xdr:to>
      <xdr:col>116</xdr:col>
      <xdr:colOff>114300</xdr:colOff>
      <xdr:row>40</xdr:row>
      <xdr:rowOff>28245</xdr:rowOff>
    </xdr:to>
    <xdr:sp macro="" textlink="">
      <xdr:nvSpPr>
        <xdr:cNvPr id="489" name="楕円 488">
          <a:extLst>
            <a:ext uri="{FF2B5EF4-FFF2-40B4-BE49-F238E27FC236}">
              <a16:creationId xmlns:a16="http://schemas.microsoft.com/office/drawing/2014/main" id="{A5F96693-F127-4388-A604-9463E8482AD5}"/>
            </a:ext>
          </a:extLst>
        </xdr:cNvPr>
        <xdr:cNvSpPr/>
      </xdr:nvSpPr>
      <xdr:spPr>
        <a:xfrm>
          <a:off x="221107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76522</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B2DC54E-9B7C-44F7-B4CE-297F967AB7F4}"/>
            </a:ext>
          </a:extLst>
        </xdr:cNvPr>
        <xdr:cNvSpPr txBox="1"/>
      </xdr:nvSpPr>
      <xdr:spPr>
        <a:xfrm>
          <a:off x="22199600" y="67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107238</xdr:rowOff>
    </xdr:from>
    <xdr:to>
      <xdr:col>112</xdr:col>
      <xdr:colOff>38100</xdr:colOff>
      <xdr:row>40</xdr:row>
      <xdr:rowOff>37388</xdr:rowOff>
    </xdr:to>
    <xdr:sp macro="" textlink="">
      <xdr:nvSpPr>
        <xdr:cNvPr id="491" name="楕円 490">
          <a:extLst>
            <a:ext uri="{FF2B5EF4-FFF2-40B4-BE49-F238E27FC236}">
              <a16:creationId xmlns:a16="http://schemas.microsoft.com/office/drawing/2014/main" id="{8070B86A-B6DB-4893-B705-1FB32F702089}"/>
            </a:ext>
          </a:extLst>
        </xdr:cNvPr>
        <xdr:cNvSpPr/>
      </xdr:nvSpPr>
      <xdr:spPr>
        <a:xfrm>
          <a:off x="21272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148895</xdr:rowOff>
    </xdr:from>
    <xdr:to>
      <xdr:col>116</xdr:col>
      <xdr:colOff>63500</xdr:colOff>
      <xdr:row>39</xdr:row>
      <xdr:rowOff>158038</xdr:rowOff>
    </xdr:to>
    <xdr:cxnSp macro="">
      <xdr:nvCxnSpPr>
        <xdr:cNvPr id="492" name="直線コネクタ 491">
          <a:extLst>
            <a:ext uri="{FF2B5EF4-FFF2-40B4-BE49-F238E27FC236}">
              <a16:creationId xmlns:a16="http://schemas.microsoft.com/office/drawing/2014/main" id="{382BFC4A-E4D7-4840-8F9B-AB0FCD2C1718}"/>
            </a:ext>
          </a:extLst>
        </xdr:cNvPr>
        <xdr:cNvCxnSpPr/>
      </xdr:nvCxnSpPr>
      <xdr:spPr>
        <a:xfrm flipV="1">
          <a:off x="21323300" y="683544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112725</xdr:rowOff>
    </xdr:from>
    <xdr:to>
      <xdr:col>107</xdr:col>
      <xdr:colOff>101600</xdr:colOff>
      <xdr:row>40</xdr:row>
      <xdr:rowOff>42875</xdr:rowOff>
    </xdr:to>
    <xdr:sp macro="" textlink="">
      <xdr:nvSpPr>
        <xdr:cNvPr id="493" name="楕円 492">
          <a:extLst>
            <a:ext uri="{FF2B5EF4-FFF2-40B4-BE49-F238E27FC236}">
              <a16:creationId xmlns:a16="http://schemas.microsoft.com/office/drawing/2014/main" id="{310252D0-9E05-413F-96AD-8308E21F0350}"/>
            </a:ext>
          </a:extLst>
        </xdr:cNvPr>
        <xdr:cNvSpPr/>
      </xdr:nvSpPr>
      <xdr:spPr>
        <a:xfrm>
          <a:off x="20383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158038</xdr:rowOff>
    </xdr:from>
    <xdr:to>
      <xdr:col>111</xdr:col>
      <xdr:colOff>177800</xdr:colOff>
      <xdr:row>39</xdr:row>
      <xdr:rowOff>163525</xdr:rowOff>
    </xdr:to>
    <xdr:cxnSp macro="">
      <xdr:nvCxnSpPr>
        <xdr:cNvPr id="494" name="直線コネクタ 493">
          <a:extLst>
            <a:ext uri="{FF2B5EF4-FFF2-40B4-BE49-F238E27FC236}">
              <a16:creationId xmlns:a16="http://schemas.microsoft.com/office/drawing/2014/main" id="{15BC91DF-A2B9-4945-8099-10A2C4FAAEFA}"/>
            </a:ext>
          </a:extLst>
        </xdr:cNvPr>
        <xdr:cNvCxnSpPr/>
      </xdr:nvCxnSpPr>
      <xdr:spPr>
        <a:xfrm flipV="1">
          <a:off x="20434300" y="684458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95" name="楕円 494">
          <a:extLst>
            <a:ext uri="{FF2B5EF4-FFF2-40B4-BE49-F238E27FC236}">
              <a16:creationId xmlns:a16="http://schemas.microsoft.com/office/drawing/2014/main" id="{92425479-981E-4C31-830E-14E4F32007E6}"/>
            </a:ext>
          </a:extLst>
        </xdr:cNvPr>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163525</xdr:rowOff>
    </xdr:from>
    <xdr:to>
      <xdr:col>107</xdr:col>
      <xdr:colOff>50800</xdr:colOff>
      <xdr:row>39</xdr:row>
      <xdr:rowOff>169926</xdr:rowOff>
    </xdr:to>
    <xdr:cxnSp macro="">
      <xdr:nvCxnSpPr>
        <xdr:cNvPr id="496" name="直線コネクタ 495">
          <a:extLst>
            <a:ext uri="{FF2B5EF4-FFF2-40B4-BE49-F238E27FC236}">
              <a16:creationId xmlns:a16="http://schemas.microsoft.com/office/drawing/2014/main" id="{96A3B630-DB6A-43F5-A7D6-711980B19B57}"/>
            </a:ext>
          </a:extLst>
        </xdr:cNvPr>
        <xdr:cNvCxnSpPr/>
      </xdr:nvCxnSpPr>
      <xdr:spPr>
        <a:xfrm flipV="1">
          <a:off x="19545300" y="685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124613</xdr:rowOff>
    </xdr:from>
    <xdr:to>
      <xdr:col>98</xdr:col>
      <xdr:colOff>38100</xdr:colOff>
      <xdr:row>40</xdr:row>
      <xdr:rowOff>54763</xdr:rowOff>
    </xdr:to>
    <xdr:sp macro="" textlink="">
      <xdr:nvSpPr>
        <xdr:cNvPr id="497" name="楕円 496">
          <a:extLst>
            <a:ext uri="{FF2B5EF4-FFF2-40B4-BE49-F238E27FC236}">
              <a16:creationId xmlns:a16="http://schemas.microsoft.com/office/drawing/2014/main" id="{9BC79836-9236-4D45-BEBD-0354C1565F88}"/>
            </a:ext>
          </a:extLst>
        </xdr:cNvPr>
        <xdr:cNvSpPr/>
      </xdr:nvSpPr>
      <xdr:spPr>
        <a:xfrm>
          <a:off x="18605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169926</xdr:rowOff>
    </xdr:from>
    <xdr:to>
      <xdr:col>102</xdr:col>
      <xdr:colOff>114300</xdr:colOff>
      <xdr:row>40</xdr:row>
      <xdr:rowOff>3963</xdr:rowOff>
    </xdr:to>
    <xdr:cxnSp macro="">
      <xdr:nvCxnSpPr>
        <xdr:cNvPr id="498" name="直線コネクタ 497">
          <a:extLst>
            <a:ext uri="{FF2B5EF4-FFF2-40B4-BE49-F238E27FC236}">
              <a16:creationId xmlns:a16="http://schemas.microsoft.com/office/drawing/2014/main" id="{5923E341-8A09-497A-AFC2-C0FB2674417B}"/>
            </a:ext>
          </a:extLst>
        </xdr:cNvPr>
        <xdr:cNvCxnSpPr/>
      </xdr:nvCxnSpPr>
      <xdr:spPr>
        <a:xfrm flipV="1">
          <a:off x="18656300" y="68564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C74291A-331A-4A99-94AE-C3B767BBA67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B63582BC-6C8E-4FFF-AF7B-3495003657B8}"/>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19FE842C-6694-4CE0-9ECD-C17FEDC78A28}"/>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E7632E09-3637-45D1-9876-4D8C6AB07BDF}"/>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28515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9488CCC-26E4-43EA-8AE2-4ED0A5D7CB7B}"/>
            </a:ext>
          </a:extLst>
        </xdr:cNvPr>
        <xdr:cNvSpPr txBox="1"/>
      </xdr:nvSpPr>
      <xdr:spPr>
        <a:xfrm>
          <a:off x="21075727" y="688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34002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D61D2734-4BF8-40C9-8FDA-1A717005AE5A}"/>
            </a:ext>
          </a:extLst>
        </xdr:cNvPr>
        <xdr:cNvSpPr txBox="1"/>
      </xdr:nvSpPr>
      <xdr:spPr>
        <a:xfrm>
          <a:off x="201994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7C4E4386-6261-4F14-8C90-6B62DF660FE4}"/>
            </a:ext>
          </a:extLst>
        </xdr:cNvPr>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45890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B178C67-4545-4177-8B81-E6A41CE3854E}"/>
            </a:ext>
          </a:extLst>
        </xdr:cNvPr>
        <xdr:cNvSpPr txBox="1"/>
      </xdr:nvSpPr>
      <xdr:spPr>
        <a:xfrm>
          <a:off x="18421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1E43840-DB4A-44F8-A635-64A1B93D58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4D6E5F6-036F-41D2-A917-95A786EC76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9D1BE86-F2DF-44B8-92B5-E189D5516E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70D205E-0C62-493E-AE48-5B35AEA1A4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A29640D-0557-49CA-87FE-2E6166ABA8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E7487A7-5BE2-4FBC-A7BD-F5A26D831E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2FDED44-D874-4843-9E49-13748C9D48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7BEDC5E-F855-4F96-B2FD-99DB3264EE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672D142-2D23-4A78-A17B-0718832F2C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91D212D0-056E-43CF-9A83-F11DCF94F2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738AC89-BA43-4F9E-A23F-D5D92595820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3DB30A6C-2B27-4948-897B-3D6CD8D6B8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A63162A5-255C-4C79-84EA-DAF9C594877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92CAA972-D1B5-44ED-89AF-70E89AF9E3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B04E5E48-9A60-4060-AF2F-9FAF9476DE5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FD7FFA3A-F897-42FF-A1B7-23E768ED53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D13D807-50E1-47E2-BED0-C29A37AB3E0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13562166-2847-4101-B29D-DA7E4DD03A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17B71BE1-DDEC-4981-A423-53FB032C9B7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CCE1BD38-3D3D-44A4-BF25-E2DFDCC4C4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3093038B-828E-4396-A5F7-C32F470533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6C1F7B55-A1A8-4815-B23D-EF45A0B186C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481B6E3F-59C4-4D03-BEE6-41DCE755EAE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2ED3295B-3AE2-408F-9308-F020B61C9B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C3091AB0-375A-4788-960D-480C54D2CD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B0E42F3F-1AC3-424C-B097-9F00F5826505}"/>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84033432-9027-4496-A667-2EB6D80F586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9360AF3-DE1F-42B2-9430-CEE9EF9CA1D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6F2967B4-DC1E-400F-BB60-7213671DED34}"/>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E190342C-3CB9-4FAD-84F8-1CBB22F3425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1B45E34-F432-46D7-82C0-3BBA1F22BBB7}"/>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9A6873AD-AAA6-4E11-8F99-F6C6BB2BF2A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68AABC1F-50E7-4ED8-AA87-EB1499F8BB5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A4096938-2F00-4E0A-8BDC-75FB5CC9C0B2}"/>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C30FE84A-A22B-4E17-8ED6-0E24AC3FF44B}"/>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2D49CA43-FA8A-4153-B1B1-7BCADB3EEEFF}"/>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9BC39B6-2424-408A-972D-18EA2B0128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AD761A8-89E1-4A74-AF2A-0EBBA18A5B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B059442-9BFD-49AB-9E7C-F1D5FFD7DB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D0F1203-0829-496A-A4AB-DB03527894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860F1B0-EA22-4224-A11A-7E8886B78C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548" name="楕円 547">
          <a:extLst>
            <a:ext uri="{FF2B5EF4-FFF2-40B4-BE49-F238E27FC236}">
              <a16:creationId xmlns:a16="http://schemas.microsoft.com/office/drawing/2014/main" id="{F5D08569-A3F7-460C-8867-6C07671D92A4}"/>
            </a:ext>
          </a:extLst>
        </xdr:cNvPr>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7A3EBDD-9A63-455C-B798-A1081148AC9A}"/>
            </a:ext>
          </a:extLst>
        </xdr:cNvPr>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50" name="楕円 549">
          <a:extLst>
            <a:ext uri="{FF2B5EF4-FFF2-40B4-BE49-F238E27FC236}">
              <a16:creationId xmlns:a16="http://schemas.microsoft.com/office/drawing/2014/main" id="{65741C35-E6E9-459B-B11D-47533918F127}"/>
            </a:ext>
          </a:extLst>
        </xdr:cNvPr>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37556</xdr:rowOff>
    </xdr:to>
    <xdr:cxnSp macro="">
      <xdr:nvCxnSpPr>
        <xdr:cNvPr id="551" name="直線コネクタ 550">
          <a:extLst>
            <a:ext uri="{FF2B5EF4-FFF2-40B4-BE49-F238E27FC236}">
              <a16:creationId xmlns:a16="http://schemas.microsoft.com/office/drawing/2014/main" id="{A1D87E09-C93D-46D3-B4B1-A9C86AC94056}"/>
            </a:ext>
          </a:extLst>
        </xdr:cNvPr>
        <xdr:cNvCxnSpPr/>
      </xdr:nvCxnSpPr>
      <xdr:spPr>
        <a:xfrm>
          <a:off x="15481300" y="106299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52" name="楕円 551">
          <a:extLst>
            <a:ext uri="{FF2B5EF4-FFF2-40B4-BE49-F238E27FC236}">
              <a16:creationId xmlns:a16="http://schemas.microsoft.com/office/drawing/2014/main" id="{D65F93A7-E9E2-48F9-815D-151FF2C61553}"/>
            </a:ext>
          </a:extLst>
        </xdr:cNvPr>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62</xdr:row>
      <xdr:rowOff>0</xdr:rowOff>
    </xdr:to>
    <xdr:cxnSp macro="">
      <xdr:nvCxnSpPr>
        <xdr:cNvPr id="553" name="直線コネクタ 552">
          <a:extLst>
            <a:ext uri="{FF2B5EF4-FFF2-40B4-BE49-F238E27FC236}">
              <a16:creationId xmlns:a16="http://schemas.microsoft.com/office/drawing/2014/main" id="{2CA545C8-FBD1-4722-8F8E-1D1657A8F1C2}"/>
            </a:ext>
          </a:extLst>
        </xdr:cNvPr>
        <xdr:cNvCxnSpPr/>
      </xdr:nvCxnSpPr>
      <xdr:spPr>
        <a:xfrm>
          <a:off x="14592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50437</xdr:rowOff>
    </xdr:from>
    <xdr:to>
      <xdr:col>72</xdr:col>
      <xdr:colOff>38100</xdr:colOff>
      <xdr:row>61</xdr:row>
      <xdr:rowOff>152037</xdr:rowOff>
    </xdr:to>
    <xdr:sp macro="" textlink="">
      <xdr:nvSpPr>
        <xdr:cNvPr id="554" name="楕円 553">
          <a:extLst>
            <a:ext uri="{FF2B5EF4-FFF2-40B4-BE49-F238E27FC236}">
              <a16:creationId xmlns:a16="http://schemas.microsoft.com/office/drawing/2014/main" id="{5F311FB7-3883-42D6-AF43-0B6CCBD32925}"/>
            </a:ext>
          </a:extLst>
        </xdr:cNvPr>
        <xdr:cNvSpPr/>
      </xdr:nvSpPr>
      <xdr:spPr>
        <a:xfrm>
          <a:off x="13652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101237</xdr:rowOff>
    </xdr:from>
    <xdr:to>
      <xdr:col>76</xdr:col>
      <xdr:colOff>114300</xdr:colOff>
      <xdr:row>61</xdr:row>
      <xdr:rowOff>143691</xdr:rowOff>
    </xdr:to>
    <xdr:cxnSp macro="">
      <xdr:nvCxnSpPr>
        <xdr:cNvPr id="555" name="直線コネクタ 554">
          <a:extLst>
            <a:ext uri="{FF2B5EF4-FFF2-40B4-BE49-F238E27FC236}">
              <a16:creationId xmlns:a16="http://schemas.microsoft.com/office/drawing/2014/main" id="{A5B5BA26-6DF2-43CB-9154-BBA687870F1A}"/>
            </a:ext>
          </a:extLst>
        </xdr:cNvPr>
        <xdr:cNvCxnSpPr/>
      </xdr:nvCxnSpPr>
      <xdr:spPr>
        <a:xfrm>
          <a:off x="13703300" y="1055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556" name="楕円 555">
          <a:extLst>
            <a:ext uri="{FF2B5EF4-FFF2-40B4-BE49-F238E27FC236}">
              <a16:creationId xmlns:a16="http://schemas.microsoft.com/office/drawing/2014/main" id="{61A6F02B-F92F-43D0-A33F-1B67B1C140F3}"/>
            </a:ext>
          </a:extLst>
        </xdr:cNvPr>
        <xdr:cNvSpPr/>
      </xdr:nvSpPr>
      <xdr:spPr>
        <a:xfrm>
          <a:off x="1276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62049</xdr:rowOff>
    </xdr:from>
    <xdr:to>
      <xdr:col>71</xdr:col>
      <xdr:colOff>177800</xdr:colOff>
      <xdr:row>61</xdr:row>
      <xdr:rowOff>101237</xdr:rowOff>
    </xdr:to>
    <xdr:cxnSp macro="">
      <xdr:nvCxnSpPr>
        <xdr:cNvPr id="557" name="直線コネクタ 556">
          <a:extLst>
            <a:ext uri="{FF2B5EF4-FFF2-40B4-BE49-F238E27FC236}">
              <a16:creationId xmlns:a16="http://schemas.microsoft.com/office/drawing/2014/main" id="{11CC706B-4E34-40AB-B8B1-34D5BF6124E3}"/>
            </a:ext>
          </a:extLst>
        </xdr:cNvPr>
        <xdr:cNvCxnSpPr/>
      </xdr:nvCxnSpPr>
      <xdr:spPr>
        <a:xfrm>
          <a:off x="12814300" y="1052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B6E37B34-A579-4B31-9611-3E127D93C6A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48329702-E96A-448E-A785-4B996C2ECA6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A0553C45-21AA-4839-BC37-5926FC652E5A}"/>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320DA205-7C6C-4F84-B55C-D186AD46E9D8}"/>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62" name="n_1mainValue【学校施設】&#10;有形固定資産減価償却率">
          <a:extLst>
            <a:ext uri="{FF2B5EF4-FFF2-40B4-BE49-F238E27FC236}">
              <a16:creationId xmlns:a16="http://schemas.microsoft.com/office/drawing/2014/main" id="{15E902F0-1378-4EDD-9F82-1E3AB28D965E}"/>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63" name="n_2mainValue【学校施設】&#10;有形固定資産減価償却率">
          <a:extLst>
            <a:ext uri="{FF2B5EF4-FFF2-40B4-BE49-F238E27FC236}">
              <a16:creationId xmlns:a16="http://schemas.microsoft.com/office/drawing/2014/main" id="{B96D76FB-3865-4BFD-A03A-19DDB57AA853}"/>
            </a:ext>
          </a:extLst>
        </xdr:cNvPr>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143164</xdr:rowOff>
    </xdr:from>
    <xdr:ext cx="405111" cy="259045"/>
    <xdr:sp macro="" textlink="">
      <xdr:nvSpPr>
        <xdr:cNvPr id="564" name="n_3mainValue【学校施設】&#10;有形固定資産減価償却率">
          <a:extLst>
            <a:ext uri="{FF2B5EF4-FFF2-40B4-BE49-F238E27FC236}">
              <a16:creationId xmlns:a16="http://schemas.microsoft.com/office/drawing/2014/main" id="{FFE29EF9-25D1-4073-ABAB-ACD55EF82E35}"/>
            </a:ext>
          </a:extLst>
        </xdr:cNvPr>
        <xdr:cNvSpPr txBox="1"/>
      </xdr:nvSpPr>
      <xdr:spPr>
        <a:xfrm>
          <a:off x="13500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565" name="n_4mainValue【学校施設】&#10;有形固定資産減価償却率">
          <a:extLst>
            <a:ext uri="{FF2B5EF4-FFF2-40B4-BE49-F238E27FC236}">
              <a16:creationId xmlns:a16="http://schemas.microsoft.com/office/drawing/2014/main" id="{544385DD-E33D-4E7F-AADA-5ACB4B2FAC9C}"/>
            </a:ext>
          </a:extLst>
        </xdr:cNvPr>
        <xdr:cNvSpPr txBox="1"/>
      </xdr:nvSpPr>
      <xdr:spPr>
        <a:xfrm>
          <a:off x="12611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8D70285-C8D1-4283-B625-036C7A28D3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F183636-4160-4A6F-8F4C-9E944E2D80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E401171-1152-4973-9BD3-70880F07B3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134E84B-550D-4C18-BBB0-D69E2EFEF3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3977CB3B-D86A-4F9B-AB62-C8E4F66937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6B945F87-6F5B-47AF-8637-64070AB334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F95159C-F60E-4A76-8B9F-3EDC9AFDD2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594C7007-152F-4B36-9C2E-64DB3E691D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3464FB7F-C950-4193-84AF-704625F5FC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4271281-DA7E-42CA-B83B-1265155AF1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2C6766FC-C3F2-4EAF-86E1-7579AE9A02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FC74D089-83F5-48D5-B5BE-372B0E73E5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F460F967-7BA5-42F4-8F31-AD71F61E63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5F9F4CE7-61CD-4624-827A-EACF3036966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B8823527-15F3-4593-B2BB-7D8A5FA1329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87AB4A48-FA48-4BB4-A7A8-DDA4143C16A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97B95D3D-879A-4A59-BB5B-5F34A9CA86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15BD9B85-67F7-40ED-AE49-D581405238D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91F9A8-21E2-4B25-B115-D8491502E5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6942FD71-6832-457C-B8EB-38F1BEF01F9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7B78FEB-6655-456A-91C5-29599BD817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AA59D34B-F0BB-4A14-8746-E1F5565B814A}"/>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85420BC7-010B-4A5D-A963-D5ED63A1FE8B}"/>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F582B46B-3155-4A75-9C30-49F04EB9DC75}"/>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3234A2BE-55F8-4A75-8D87-30D27A7F46A5}"/>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18FB4C77-5087-450F-9F6B-F60AC87AC08C}"/>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607BEEE8-7DC7-4D38-9FF8-37BA61F2DD97}"/>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AC2FFCD9-782F-4D6B-9F45-BF32E2C6F8D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E6F1D5B2-479A-45E5-82AB-8D58C5151E99}"/>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DDDE5EB2-D875-4AB8-95D8-93F691380F83}"/>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535749AE-DD3F-4227-95C9-A6BDF2D31C22}"/>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CE539B0C-CDB1-495B-89DB-3B29BECA4772}"/>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F505553-062F-4625-BB31-823917BBFB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D632EC0-EC16-4D1D-AC3A-E4DC15A2F5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2F195E6-6BC7-46AA-8FFB-FFB5138044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05112A6-61F2-498D-AD0F-EB39A56139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4F2BE03-A2EA-4081-B0AE-B01B35A329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154254</xdr:rowOff>
    </xdr:from>
    <xdr:to>
      <xdr:col>116</xdr:col>
      <xdr:colOff>114300</xdr:colOff>
      <xdr:row>63</xdr:row>
      <xdr:rowOff>84404</xdr:rowOff>
    </xdr:to>
    <xdr:sp macro="" textlink="">
      <xdr:nvSpPr>
        <xdr:cNvPr id="603" name="楕円 602">
          <a:extLst>
            <a:ext uri="{FF2B5EF4-FFF2-40B4-BE49-F238E27FC236}">
              <a16:creationId xmlns:a16="http://schemas.microsoft.com/office/drawing/2014/main" id="{919E1D7E-B981-460B-8799-5B0D5C51D522}"/>
            </a:ext>
          </a:extLst>
        </xdr:cNvPr>
        <xdr:cNvSpPr/>
      </xdr:nvSpPr>
      <xdr:spPr>
        <a:xfrm>
          <a:off x="221107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B92412AA-8EDE-4648-9196-DB35495C638C}"/>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158049</xdr:rowOff>
    </xdr:from>
    <xdr:to>
      <xdr:col>112</xdr:col>
      <xdr:colOff>38100</xdr:colOff>
      <xdr:row>63</xdr:row>
      <xdr:rowOff>88199</xdr:rowOff>
    </xdr:to>
    <xdr:sp macro="" textlink="">
      <xdr:nvSpPr>
        <xdr:cNvPr id="605" name="楕円 604">
          <a:extLst>
            <a:ext uri="{FF2B5EF4-FFF2-40B4-BE49-F238E27FC236}">
              <a16:creationId xmlns:a16="http://schemas.microsoft.com/office/drawing/2014/main" id="{4FFC1924-2D8A-4E36-AD34-C33AFF67F0D3}"/>
            </a:ext>
          </a:extLst>
        </xdr:cNvPr>
        <xdr:cNvSpPr/>
      </xdr:nvSpPr>
      <xdr:spPr>
        <a:xfrm>
          <a:off x="21272500" y="107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33604</xdr:rowOff>
    </xdr:from>
    <xdr:to>
      <xdr:col>116</xdr:col>
      <xdr:colOff>63500</xdr:colOff>
      <xdr:row>63</xdr:row>
      <xdr:rowOff>37399</xdr:rowOff>
    </xdr:to>
    <xdr:cxnSp macro="">
      <xdr:nvCxnSpPr>
        <xdr:cNvPr id="606" name="直線コネクタ 605">
          <a:extLst>
            <a:ext uri="{FF2B5EF4-FFF2-40B4-BE49-F238E27FC236}">
              <a16:creationId xmlns:a16="http://schemas.microsoft.com/office/drawing/2014/main" id="{3B059735-4F74-4DD1-B904-E4C53D2E3C35}"/>
            </a:ext>
          </a:extLst>
        </xdr:cNvPr>
        <xdr:cNvCxnSpPr/>
      </xdr:nvCxnSpPr>
      <xdr:spPr>
        <a:xfrm flipV="1">
          <a:off x="21323300" y="10834954"/>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160335</xdr:rowOff>
    </xdr:from>
    <xdr:to>
      <xdr:col>107</xdr:col>
      <xdr:colOff>101600</xdr:colOff>
      <xdr:row>63</xdr:row>
      <xdr:rowOff>90485</xdr:rowOff>
    </xdr:to>
    <xdr:sp macro="" textlink="">
      <xdr:nvSpPr>
        <xdr:cNvPr id="607" name="楕円 606">
          <a:extLst>
            <a:ext uri="{FF2B5EF4-FFF2-40B4-BE49-F238E27FC236}">
              <a16:creationId xmlns:a16="http://schemas.microsoft.com/office/drawing/2014/main" id="{AF1046FD-137C-4606-8E83-41730C2D0497}"/>
            </a:ext>
          </a:extLst>
        </xdr:cNvPr>
        <xdr:cNvSpPr/>
      </xdr:nvSpPr>
      <xdr:spPr>
        <a:xfrm>
          <a:off x="20383500" y="107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37399</xdr:rowOff>
    </xdr:from>
    <xdr:to>
      <xdr:col>111</xdr:col>
      <xdr:colOff>177800</xdr:colOff>
      <xdr:row>63</xdr:row>
      <xdr:rowOff>39685</xdr:rowOff>
    </xdr:to>
    <xdr:cxnSp macro="">
      <xdr:nvCxnSpPr>
        <xdr:cNvPr id="608" name="直線コネクタ 607">
          <a:extLst>
            <a:ext uri="{FF2B5EF4-FFF2-40B4-BE49-F238E27FC236}">
              <a16:creationId xmlns:a16="http://schemas.microsoft.com/office/drawing/2014/main" id="{F1CB8035-E976-41D8-87CE-8CCE323E9AC6}"/>
            </a:ext>
          </a:extLst>
        </xdr:cNvPr>
        <xdr:cNvCxnSpPr/>
      </xdr:nvCxnSpPr>
      <xdr:spPr>
        <a:xfrm flipV="1">
          <a:off x="20434300" y="108387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162987</xdr:rowOff>
    </xdr:from>
    <xdr:to>
      <xdr:col>102</xdr:col>
      <xdr:colOff>165100</xdr:colOff>
      <xdr:row>63</xdr:row>
      <xdr:rowOff>93137</xdr:rowOff>
    </xdr:to>
    <xdr:sp macro="" textlink="">
      <xdr:nvSpPr>
        <xdr:cNvPr id="609" name="楕円 608">
          <a:extLst>
            <a:ext uri="{FF2B5EF4-FFF2-40B4-BE49-F238E27FC236}">
              <a16:creationId xmlns:a16="http://schemas.microsoft.com/office/drawing/2014/main" id="{19C205FD-6AA6-4C8E-844F-A7F311ECBC25}"/>
            </a:ext>
          </a:extLst>
        </xdr:cNvPr>
        <xdr:cNvSpPr/>
      </xdr:nvSpPr>
      <xdr:spPr>
        <a:xfrm>
          <a:off x="19494500" y="107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39685</xdr:rowOff>
    </xdr:from>
    <xdr:to>
      <xdr:col>107</xdr:col>
      <xdr:colOff>50800</xdr:colOff>
      <xdr:row>63</xdr:row>
      <xdr:rowOff>42337</xdr:rowOff>
    </xdr:to>
    <xdr:cxnSp macro="">
      <xdr:nvCxnSpPr>
        <xdr:cNvPr id="610" name="直線コネクタ 609">
          <a:extLst>
            <a:ext uri="{FF2B5EF4-FFF2-40B4-BE49-F238E27FC236}">
              <a16:creationId xmlns:a16="http://schemas.microsoft.com/office/drawing/2014/main" id="{E2FE5CDB-B428-47C0-9FFC-8899F063681A}"/>
            </a:ext>
          </a:extLst>
        </xdr:cNvPr>
        <xdr:cNvCxnSpPr/>
      </xdr:nvCxnSpPr>
      <xdr:spPr>
        <a:xfrm flipV="1">
          <a:off x="19545300" y="10841035"/>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165319</xdr:rowOff>
    </xdr:from>
    <xdr:to>
      <xdr:col>98</xdr:col>
      <xdr:colOff>38100</xdr:colOff>
      <xdr:row>63</xdr:row>
      <xdr:rowOff>95469</xdr:rowOff>
    </xdr:to>
    <xdr:sp macro="" textlink="">
      <xdr:nvSpPr>
        <xdr:cNvPr id="611" name="楕円 610">
          <a:extLst>
            <a:ext uri="{FF2B5EF4-FFF2-40B4-BE49-F238E27FC236}">
              <a16:creationId xmlns:a16="http://schemas.microsoft.com/office/drawing/2014/main" id="{C318B02A-DF3B-4B4D-A2A0-F1381D19C763}"/>
            </a:ext>
          </a:extLst>
        </xdr:cNvPr>
        <xdr:cNvSpPr/>
      </xdr:nvSpPr>
      <xdr:spPr>
        <a:xfrm>
          <a:off x="18605500" y="107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42337</xdr:rowOff>
    </xdr:from>
    <xdr:to>
      <xdr:col>102</xdr:col>
      <xdr:colOff>114300</xdr:colOff>
      <xdr:row>63</xdr:row>
      <xdr:rowOff>44669</xdr:rowOff>
    </xdr:to>
    <xdr:cxnSp macro="">
      <xdr:nvCxnSpPr>
        <xdr:cNvPr id="612" name="直線コネクタ 611">
          <a:extLst>
            <a:ext uri="{FF2B5EF4-FFF2-40B4-BE49-F238E27FC236}">
              <a16:creationId xmlns:a16="http://schemas.microsoft.com/office/drawing/2014/main" id="{227608DF-33EB-4CAC-AE91-17B0CBEC207E}"/>
            </a:ext>
          </a:extLst>
        </xdr:cNvPr>
        <xdr:cNvCxnSpPr/>
      </xdr:nvCxnSpPr>
      <xdr:spPr>
        <a:xfrm flipV="1">
          <a:off x="18656300" y="1084368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B697F547-2B6C-4637-B9CF-B7B4470B0D2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918EF9AF-0878-4083-9923-07A98C1A313E}"/>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F4264989-975C-49A4-A0AC-A2228B988B81}"/>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DB9CE6C1-27F7-41B4-8349-A59A63700FF3}"/>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79326</xdr:rowOff>
    </xdr:from>
    <xdr:ext cx="469744" cy="259045"/>
    <xdr:sp macro="" textlink="">
      <xdr:nvSpPr>
        <xdr:cNvPr id="617" name="n_1mainValue【学校施設】&#10;一人当たり面積">
          <a:extLst>
            <a:ext uri="{FF2B5EF4-FFF2-40B4-BE49-F238E27FC236}">
              <a16:creationId xmlns:a16="http://schemas.microsoft.com/office/drawing/2014/main" id="{1EC9A11B-D9DF-4145-8147-D24640C6C64C}"/>
            </a:ext>
          </a:extLst>
        </xdr:cNvPr>
        <xdr:cNvSpPr txBox="1"/>
      </xdr:nvSpPr>
      <xdr:spPr>
        <a:xfrm>
          <a:off x="21075727" y="108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81612</xdr:rowOff>
    </xdr:from>
    <xdr:ext cx="469744" cy="259045"/>
    <xdr:sp macro="" textlink="">
      <xdr:nvSpPr>
        <xdr:cNvPr id="618" name="n_2mainValue【学校施設】&#10;一人当たり面積">
          <a:extLst>
            <a:ext uri="{FF2B5EF4-FFF2-40B4-BE49-F238E27FC236}">
              <a16:creationId xmlns:a16="http://schemas.microsoft.com/office/drawing/2014/main" id="{BF7D53F9-2988-4EAF-81D6-B2564FBFC2B5}"/>
            </a:ext>
          </a:extLst>
        </xdr:cNvPr>
        <xdr:cNvSpPr txBox="1"/>
      </xdr:nvSpPr>
      <xdr:spPr>
        <a:xfrm>
          <a:off x="20199427" y="108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84264</xdr:rowOff>
    </xdr:from>
    <xdr:ext cx="469744" cy="259045"/>
    <xdr:sp macro="" textlink="">
      <xdr:nvSpPr>
        <xdr:cNvPr id="619" name="n_3mainValue【学校施設】&#10;一人当たり面積">
          <a:extLst>
            <a:ext uri="{FF2B5EF4-FFF2-40B4-BE49-F238E27FC236}">
              <a16:creationId xmlns:a16="http://schemas.microsoft.com/office/drawing/2014/main" id="{EAD480BE-41E0-4ADB-8808-69911F399126}"/>
            </a:ext>
          </a:extLst>
        </xdr:cNvPr>
        <xdr:cNvSpPr txBox="1"/>
      </xdr:nvSpPr>
      <xdr:spPr>
        <a:xfrm>
          <a:off x="19310427" y="10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86596</xdr:rowOff>
    </xdr:from>
    <xdr:ext cx="469744" cy="259045"/>
    <xdr:sp macro="" textlink="">
      <xdr:nvSpPr>
        <xdr:cNvPr id="620" name="n_4mainValue【学校施設】&#10;一人当たり面積">
          <a:extLst>
            <a:ext uri="{FF2B5EF4-FFF2-40B4-BE49-F238E27FC236}">
              <a16:creationId xmlns:a16="http://schemas.microsoft.com/office/drawing/2014/main" id="{6914A1FB-5A11-4D90-BF6C-A0C25BED2312}"/>
            </a:ext>
          </a:extLst>
        </xdr:cNvPr>
        <xdr:cNvSpPr txBox="1"/>
      </xdr:nvSpPr>
      <xdr:spPr>
        <a:xfrm>
          <a:off x="18421427" y="1088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D94163D-5C9A-4C9C-B7E5-0587C0B468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61BAE82-E8FB-47FC-8542-A11C33D828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5E1B5A32-0BE8-48E3-A833-5FD606D571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D713F442-E24A-4788-967E-8AC606D977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A27FFFA5-0DDA-4B08-B084-BD1BFF5191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891EF11-0A03-4B68-A867-CED276E22D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D80602F-93F8-492F-9005-4B68D8D180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CF8A3EBC-CE20-4066-9737-39B6D3925F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32A5140-6611-44C4-8881-6B6BD6427E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E0DE0B48-BA53-42ED-BC56-6DE50DFF5D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0AF71CC-F9AB-4AC4-8C5C-3716A90DC6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A9AAF8E1-ED60-4DE2-9CF6-B03E47AC1A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46081889-72A5-454D-A678-414F0F2D13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B5F64B1-145F-4D81-B859-781103A3DE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BC9803DC-E7A3-4148-843E-C936D2DF74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F97E8727-E717-407B-89EF-DDF48A535C2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57A174F-AC94-4F90-A9E2-C047502607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A42C39F6-6417-41C4-AE66-6620F19B6C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912F085C-D389-4A65-BDF0-D510883117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851B4B9A-A0F6-4F76-806E-90BCC0748C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4E008E95-19C1-4022-8BD6-A5A6D61442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7CE34C5-B02A-499D-9D7E-C6F97713D6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4E77A08E-09C7-47B3-A228-0B4DA3CA27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B4AE5DF-5FA7-44C9-8D08-8B6F21F8D8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296B8EC8-0E11-4E76-86B4-4662201470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7C4FFA6-870B-4C23-8190-4399B3E312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73515946-5871-4EAF-9A7C-480C73FBEF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766477D1-5FE2-4AC5-8EC5-65A774CAA9D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7E4BB8C2-B2C6-4AE2-B929-BD4BBEB5554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68A0CC30-CB48-4849-86E1-81FAD060474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182765FF-3712-40EF-813B-56E22E780F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3F8E36FA-CCF6-4863-8F62-373060F6734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AD9B74E4-DD5F-422A-9B16-5FBAE210239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2404F525-58A1-413F-ABF9-E124186074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2778A4CB-159E-4F43-99D3-EDD2A616D74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716C668C-8AD3-4611-9501-0B4AD5EC5B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74BDDD0D-1E52-4671-B424-0FAA0F2E5E1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9F15DDE6-F872-4E1D-AE2F-12E3F84EEC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352B091-0FBF-4EEA-B9FD-356B0515A1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93DD6CA3-161C-4E72-878E-3DF7741FB1F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5C5DE87F-D3AF-4B9D-BD8F-C28270D3537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351BABE7-B43E-43D0-A813-67CB8125F44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9C6ADE95-3A5E-47DF-A540-D06356E8F95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4F8B7A1B-C4D8-4DD6-B1A4-2002C3EB3F2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4BBA0EE5-135A-46BE-83C3-081EEB397129}"/>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59B21758-7801-4BF5-99DA-527EE7C6076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92C60410-18AA-48EF-8278-0F292C3B37B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40AFC967-3C42-429E-ABE1-8D2D1AEEF0B1}"/>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C6C237C3-561A-4061-8794-353EB15863AA}"/>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9F850B9A-A5D0-42BF-A0FB-CEF27851CA4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74D0A72-3F65-4B68-9220-B142F94355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A5FDC5C-BEB6-4DB1-8176-E3A45B78A3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1170A5E-4C75-4BD7-8B1B-4C7D59AB52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44A9233-75DC-4F41-B1E6-6EF57CDCAE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6882984-1C56-4785-BC27-6296152449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676" name="楕円 675">
          <a:extLst>
            <a:ext uri="{FF2B5EF4-FFF2-40B4-BE49-F238E27FC236}">
              <a16:creationId xmlns:a16="http://schemas.microsoft.com/office/drawing/2014/main" id="{27E20000-4943-4304-A33F-DAD42B533B3D}"/>
            </a:ext>
          </a:extLst>
        </xdr:cNvPr>
        <xdr:cNvSpPr/>
      </xdr:nvSpPr>
      <xdr:spPr>
        <a:xfrm>
          <a:off x="16268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677" name="【公民館】&#10;有形固定資産減価償却率該当値テキスト">
          <a:extLst>
            <a:ext uri="{FF2B5EF4-FFF2-40B4-BE49-F238E27FC236}">
              <a16:creationId xmlns:a16="http://schemas.microsoft.com/office/drawing/2014/main" id="{66DD4486-2CF0-4867-A661-F022315F1E08}"/>
            </a:ext>
          </a:extLst>
        </xdr:cNvPr>
        <xdr:cNvSpPr txBox="1"/>
      </xdr:nvSpPr>
      <xdr:spPr>
        <a:xfrm>
          <a:off x="16357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24130</xdr:rowOff>
    </xdr:from>
    <xdr:to>
      <xdr:col>81</xdr:col>
      <xdr:colOff>101600</xdr:colOff>
      <xdr:row>104</xdr:row>
      <xdr:rowOff>125730</xdr:rowOff>
    </xdr:to>
    <xdr:sp macro="" textlink="">
      <xdr:nvSpPr>
        <xdr:cNvPr id="678" name="楕円 677">
          <a:extLst>
            <a:ext uri="{FF2B5EF4-FFF2-40B4-BE49-F238E27FC236}">
              <a16:creationId xmlns:a16="http://schemas.microsoft.com/office/drawing/2014/main" id="{8933F348-28FC-431C-B7A1-09D5DC5A8573}"/>
            </a:ext>
          </a:extLst>
        </xdr:cNvPr>
        <xdr:cNvSpPr/>
      </xdr:nvSpPr>
      <xdr:spPr>
        <a:xfrm>
          <a:off x="15430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74930</xdr:rowOff>
    </xdr:from>
    <xdr:to>
      <xdr:col>85</xdr:col>
      <xdr:colOff>127000</xdr:colOff>
      <xdr:row>104</xdr:row>
      <xdr:rowOff>80011</xdr:rowOff>
    </xdr:to>
    <xdr:cxnSp macro="">
      <xdr:nvCxnSpPr>
        <xdr:cNvPr id="679" name="直線コネクタ 678">
          <a:extLst>
            <a:ext uri="{FF2B5EF4-FFF2-40B4-BE49-F238E27FC236}">
              <a16:creationId xmlns:a16="http://schemas.microsoft.com/office/drawing/2014/main" id="{7193216E-B261-4039-9331-CFD7A97A2D97}"/>
            </a:ext>
          </a:extLst>
        </xdr:cNvPr>
        <xdr:cNvCxnSpPr/>
      </xdr:nvCxnSpPr>
      <xdr:spPr>
        <a:xfrm>
          <a:off x="15481300" y="179057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xdr:rowOff>
    </xdr:from>
    <xdr:to>
      <xdr:col>76</xdr:col>
      <xdr:colOff>165100</xdr:colOff>
      <xdr:row>104</xdr:row>
      <xdr:rowOff>106680</xdr:rowOff>
    </xdr:to>
    <xdr:sp macro="" textlink="">
      <xdr:nvSpPr>
        <xdr:cNvPr id="680" name="楕円 679">
          <a:extLst>
            <a:ext uri="{FF2B5EF4-FFF2-40B4-BE49-F238E27FC236}">
              <a16:creationId xmlns:a16="http://schemas.microsoft.com/office/drawing/2014/main" id="{4CE8B195-86FF-4B0E-BD2D-A01B7340CF6B}"/>
            </a:ext>
          </a:extLst>
        </xdr:cNvPr>
        <xdr:cNvSpPr/>
      </xdr:nvSpPr>
      <xdr:spPr>
        <a:xfrm>
          <a:off x="14541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55880</xdr:rowOff>
    </xdr:from>
    <xdr:to>
      <xdr:col>81</xdr:col>
      <xdr:colOff>50800</xdr:colOff>
      <xdr:row>104</xdr:row>
      <xdr:rowOff>74930</xdr:rowOff>
    </xdr:to>
    <xdr:cxnSp macro="">
      <xdr:nvCxnSpPr>
        <xdr:cNvPr id="681" name="直線コネクタ 680">
          <a:extLst>
            <a:ext uri="{FF2B5EF4-FFF2-40B4-BE49-F238E27FC236}">
              <a16:creationId xmlns:a16="http://schemas.microsoft.com/office/drawing/2014/main" id="{8C7EF2DB-8E54-49E4-959D-1E430056E1E9}"/>
            </a:ext>
          </a:extLst>
        </xdr:cNvPr>
        <xdr:cNvCxnSpPr/>
      </xdr:nvCxnSpPr>
      <xdr:spPr>
        <a:xfrm>
          <a:off x="14592300" y="17886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682" name="楕円 681">
          <a:extLst>
            <a:ext uri="{FF2B5EF4-FFF2-40B4-BE49-F238E27FC236}">
              <a16:creationId xmlns:a16="http://schemas.microsoft.com/office/drawing/2014/main" id="{B8FDFC78-EA02-4749-BDC1-3B87562395A3}"/>
            </a:ext>
          </a:extLst>
        </xdr:cNvPr>
        <xdr:cNvSpPr/>
      </xdr:nvSpPr>
      <xdr:spPr>
        <a:xfrm>
          <a:off x="1365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55880</xdr:rowOff>
    </xdr:to>
    <xdr:cxnSp macro="">
      <xdr:nvCxnSpPr>
        <xdr:cNvPr id="683" name="直線コネクタ 682">
          <a:extLst>
            <a:ext uri="{FF2B5EF4-FFF2-40B4-BE49-F238E27FC236}">
              <a16:creationId xmlns:a16="http://schemas.microsoft.com/office/drawing/2014/main" id="{22007144-DF8D-4353-B53E-317CE9F3798F}"/>
            </a:ext>
          </a:extLst>
        </xdr:cNvPr>
        <xdr:cNvCxnSpPr/>
      </xdr:nvCxnSpPr>
      <xdr:spPr>
        <a:xfrm>
          <a:off x="13703300" y="1785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684" name="楕円 683">
          <a:extLst>
            <a:ext uri="{FF2B5EF4-FFF2-40B4-BE49-F238E27FC236}">
              <a16:creationId xmlns:a16="http://schemas.microsoft.com/office/drawing/2014/main" id="{FCFF4F10-D1A1-4E3E-AD47-90BE1BE3024E}"/>
            </a:ext>
          </a:extLst>
        </xdr:cNvPr>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25400</xdr:rowOff>
    </xdr:to>
    <xdr:cxnSp macro="">
      <xdr:nvCxnSpPr>
        <xdr:cNvPr id="685" name="直線コネクタ 684">
          <a:extLst>
            <a:ext uri="{FF2B5EF4-FFF2-40B4-BE49-F238E27FC236}">
              <a16:creationId xmlns:a16="http://schemas.microsoft.com/office/drawing/2014/main" id="{8170E6A7-70AE-42A6-A978-E9211D3456FA}"/>
            </a:ext>
          </a:extLst>
        </xdr:cNvPr>
        <xdr:cNvCxnSpPr/>
      </xdr:nvCxnSpPr>
      <xdr:spPr>
        <a:xfrm>
          <a:off x="12814300" y="178384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ECAA8883-24CD-4C15-A7CA-36A44E5A7C4C}"/>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049DC55E-53C2-42BA-B673-CCADCE3EC8C6}"/>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C0401D35-C82A-4860-B88A-4F17785C90AE}"/>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a:extLst>
            <a:ext uri="{FF2B5EF4-FFF2-40B4-BE49-F238E27FC236}">
              <a16:creationId xmlns:a16="http://schemas.microsoft.com/office/drawing/2014/main" id="{17CA590E-19B2-4062-87C7-2678D6889E46}"/>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690" name="n_1mainValue【公民館】&#10;有形固定資産減価償却率">
          <a:extLst>
            <a:ext uri="{FF2B5EF4-FFF2-40B4-BE49-F238E27FC236}">
              <a16:creationId xmlns:a16="http://schemas.microsoft.com/office/drawing/2014/main" id="{834D77E5-5320-4299-A4FB-474D04AC2785}"/>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123207</xdr:rowOff>
    </xdr:from>
    <xdr:ext cx="405111" cy="259045"/>
    <xdr:sp macro="" textlink="">
      <xdr:nvSpPr>
        <xdr:cNvPr id="691" name="n_2mainValue【公民館】&#10;有形固定資産減価償却率">
          <a:extLst>
            <a:ext uri="{FF2B5EF4-FFF2-40B4-BE49-F238E27FC236}">
              <a16:creationId xmlns:a16="http://schemas.microsoft.com/office/drawing/2014/main" id="{50BEC350-A582-49BB-8A3E-578DA611D120}"/>
            </a:ext>
          </a:extLst>
        </xdr:cNvPr>
        <xdr:cNvSpPr txBox="1"/>
      </xdr:nvSpPr>
      <xdr:spPr>
        <a:xfrm>
          <a:off x="143897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92727</xdr:rowOff>
    </xdr:from>
    <xdr:ext cx="405111" cy="259045"/>
    <xdr:sp macro="" textlink="">
      <xdr:nvSpPr>
        <xdr:cNvPr id="692" name="n_3mainValue【公民館】&#10;有形固定資産減価償却率">
          <a:extLst>
            <a:ext uri="{FF2B5EF4-FFF2-40B4-BE49-F238E27FC236}">
              <a16:creationId xmlns:a16="http://schemas.microsoft.com/office/drawing/2014/main" id="{70B8B23C-F64E-4B14-9273-166D76325A1D}"/>
            </a:ext>
          </a:extLst>
        </xdr:cNvPr>
        <xdr:cNvSpPr txBox="1"/>
      </xdr:nvSpPr>
      <xdr:spPr>
        <a:xfrm>
          <a:off x="13500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693" name="n_4mainValue【公民館】&#10;有形固定資産減価償却率">
          <a:extLst>
            <a:ext uri="{FF2B5EF4-FFF2-40B4-BE49-F238E27FC236}">
              <a16:creationId xmlns:a16="http://schemas.microsoft.com/office/drawing/2014/main" id="{81333966-55BB-452F-83D1-790B6DBA1BD9}"/>
            </a:ext>
          </a:extLst>
        </xdr:cNvPr>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91AD9DC6-74A6-4F00-87A2-308EB424DD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B05A9FCE-3995-4715-A8D3-6B78EBA575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6F32573-BB78-4418-8CBB-E74793C3B4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62B3F4C4-9A5E-438E-BE42-D13BB2C18C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B0D071E4-9576-4EB6-AD9D-25053ADE99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F186980C-7B8C-47BC-B252-A9C9F07B99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E5D750E-9448-4182-BD9F-EFBB65EE35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EDA6512A-10E8-4269-8749-29EDF89AFF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5DE353CD-A325-4114-A853-C1BA6ABFBE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E625A977-EB75-4BA9-8077-3674E9D04B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3C4015B4-5BD8-4863-BC7C-09FEE92911A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67D4262-9C20-49A5-A7E6-88A686B517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25DB0030-0952-439C-822B-74D4439C7E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B954A0CD-2065-4FA9-BB00-0C482FEC9C1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9B7B10DA-A5D6-43C2-924F-9D146896D0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3483C851-992F-4501-8EAB-70DCB2668E4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45E23E37-202B-41A8-BE31-183CA52F7B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48361495-F688-4235-9F5D-CC7F5CDC14B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3F28BE28-0AFA-4841-8C74-8EB10E1B8D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F4F8D7AD-336B-4F8E-8683-1FD14DDEFBD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2F774FC6-87A2-48C4-BDA4-081DD34D6A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9658F82D-6D10-4530-8EDE-41A3BF1324C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3D8DFF67-7D5A-4E04-90A4-8C4AA134B1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B5114F57-12BB-4B9A-92F2-041F34AB11E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8B65E52A-E8C6-41B0-8850-FD4B3922F03B}"/>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C14BCEF-92B6-40A9-A0A5-F13B8A93321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772B048B-31BF-4CEE-AACF-0A5BEB7E7011}"/>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3103F436-78DD-4D64-9BBC-BE299E479F21}"/>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516FDCD2-3CCA-4247-9911-A69E73788749}"/>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10664EA3-676E-415F-9538-65BAC2735F4E}"/>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40383C2-3EB8-42FA-A694-C6D0F3BFDB0C}"/>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80943466-553A-43EA-B2C1-AEB94F7E6DBB}"/>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E28F7D0E-F384-448E-A1E3-6E87D6C18F02}"/>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5A34F224-2984-4DF7-B800-6EC87B32C2C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1FB4807-C8E0-42AB-B82A-1958A9915A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EEB3948F-00FB-4825-8CCF-96563FCDD1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EE5F846-7531-4BC7-B85F-33E870EC68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37C8EDF-4AD7-4996-A1BB-5369933F54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BFD6D29-3EDD-4D4A-9340-0F5890BAAB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25095</xdr:rowOff>
    </xdr:from>
    <xdr:to>
      <xdr:col>116</xdr:col>
      <xdr:colOff>114300</xdr:colOff>
      <xdr:row>108</xdr:row>
      <xdr:rowOff>126695</xdr:rowOff>
    </xdr:to>
    <xdr:sp macro="" textlink="">
      <xdr:nvSpPr>
        <xdr:cNvPr id="733" name="楕円 732">
          <a:extLst>
            <a:ext uri="{FF2B5EF4-FFF2-40B4-BE49-F238E27FC236}">
              <a16:creationId xmlns:a16="http://schemas.microsoft.com/office/drawing/2014/main" id="{DBAB5354-C505-4764-9019-B0345A130030}"/>
            </a:ext>
          </a:extLst>
        </xdr:cNvPr>
        <xdr:cNvSpPr/>
      </xdr:nvSpPr>
      <xdr:spPr>
        <a:xfrm>
          <a:off x="22110700" y="18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155922</xdr:rowOff>
    </xdr:from>
    <xdr:ext cx="469744" cy="259045"/>
    <xdr:sp macro="" textlink="">
      <xdr:nvSpPr>
        <xdr:cNvPr id="734" name="【公民館】&#10;一人当たり面積該当値テキスト">
          <a:extLst>
            <a:ext uri="{FF2B5EF4-FFF2-40B4-BE49-F238E27FC236}">
              <a16:creationId xmlns:a16="http://schemas.microsoft.com/office/drawing/2014/main" id="{E96C68CD-A622-4AE8-9316-E53B400A7E69}"/>
            </a:ext>
          </a:extLst>
        </xdr:cNvPr>
        <xdr:cNvSpPr txBox="1"/>
      </xdr:nvSpPr>
      <xdr:spPr>
        <a:xfrm>
          <a:off x="22199600" y="183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27152</xdr:rowOff>
    </xdr:from>
    <xdr:to>
      <xdr:col>112</xdr:col>
      <xdr:colOff>38100</xdr:colOff>
      <xdr:row>108</xdr:row>
      <xdr:rowOff>128752</xdr:rowOff>
    </xdr:to>
    <xdr:sp macro="" textlink="">
      <xdr:nvSpPr>
        <xdr:cNvPr id="735" name="楕円 734">
          <a:extLst>
            <a:ext uri="{FF2B5EF4-FFF2-40B4-BE49-F238E27FC236}">
              <a16:creationId xmlns:a16="http://schemas.microsoft.com/office/drawing/2014/main" id="{920811B8-528E-4DF3-85AE-10F689B0DF9E}"/>
            </a:ext>
          </a:extLst>
        </xdr:cNvPr>
        <xdr:cNvSpPr/>
      </xdr:nvSpPr>
      <xdr:spPr>
        <a:xfrm>
          <a:off x="21272500" y="18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75895</xdr:rowOff>
    </xdr:from>
    <xdr:to>
      <xdr:col>116</xdr:col>
      <xdr:colOff>63500</xdr:colOff>
      <xdr:row>108</xdr:row>
      <xdr:rowOff>77952</xdr:rowOff>
    </xdr:to>
    <xdr:cxnSp macro="">
      <xdr:nvCxnSpPr>
        <xdr:cNvPr id="736" name="直線コネクタ 735">
          <a:extLst>
            <a:ext uri="{FF2B5EF4-FFF2-40B4-BE49-F238E27FC236}">
              <a16:creationId xmlns:a16="http://schemas.microsoft.com/office/drawing/2014/main" id="{59089E59-D264-419F-8801-DA9C82A77D43}"/>
            </a:ext>
          </a:extLst>
        </xdr:cNvPr>
        <xdr:cNvCxnSpPr/>
      </xdr:nvCxnSpPr>
      <xdr:spPr>
        <a:xfrm flipV="1">
          <a:off x="21323300" y="1859249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28448</xdr:rowOff>
    </xdr:from>
    <xdr:to>
      <xdr:col>107</xdr:col>
      <xdr:colOff>101600</xdr:colOff>
      <xdr:row>108</xdr:row>
      <xdr:rowOff>130048</xdr:rowOff>
    </xdr:to>
    <xdr:sp macro="" textlink="">
      <xdr:nvSpPr>
        <xdr:cNvPr id="737" name="楕円 736">
          <a:extLst>
            <a:ext uri="{FF2B5EF4-FFF2-40B4-BE49-F238E27FC236}">
              <a16:creationId xmlns:a16="http://schemas.microsoft.com/office/drawing/2014/main" id="{960ED57B-9029-4586-A27D-1F9D417C171A}"/>
            </a:ext>
          </a:extLst>
        </xdr:cNvPr>
        <xdr:cNvSpPr/>
      </xdr:nvSpPr>
      <xdr:spPr>
        <a:xfrm>
          <a:off x="20383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77952</xdr:rowOff>
    </xdr:from>
    <xdr:to>
      <xdr:col>111</xdr:col>
      <xdr:colOff>177800</xdr:colOff>
      <xdr:row>108</xdr:row>
      <xdr:rowOff>79248</xdr:rowOff>
    </xdr:to>
    <xdr:cxnSp macro="">
      <xdr:nvCxnSpPr>
        <xdr:cNvPr id="738" name="直線コネクタ 737">
          <a:extLst>
            <a:ext uri="{FF2B5EF4-FFF2-40B4-BE49-F238E27FC236}">
              <a16:creationId xmlns:a16="http://schemas.microsoft.com/office/drawing/2014/main" id="{FE5B35DB-BB2E-45AC-9347-B9DBE36AF3F2}"/>
            </a:ext>
          </a:extLst>
        </xdr:cNvPr>
        <xdr:cNvCxnSpPr/>
      </xdr:nvCxnSpPr>
      <xdr:spPr>
        <a:xfrm flipV="1">
          <a:off x="20434300" y="1859455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29896</xdr:rowOff>
    </xdr:from>
    <xdr:to>
      <xdr:col>102</xdr:col>
      <xdr:colOff>165100</xdr:colOff>
      <xdr:row>108</xdr:row>
      <xdr:rowOff>131496</xdr:rowOff>
    </xdr:to>
    <xdr:sp macro="" textlink="">
      <xdr:nvSpPr>
        <xdr:cNvPr id="739" name="楕円 738">
          <a:extLst>
            <a:ext uri="{FF2B5EF4-FFF2-40B4-BE49-F238E27FC236}">
              <a16:creationId xmlns:a16="http://schemas.microsoft.com/office/drawing/2014/main" id="{E7D0C31C-95EA-42C7-B098-AC0A5500388A}"/>
            </a:ext>
          </a:extLst>
        </xdr:cNvPr>
        <xdr:cNvSpPr/>
      </xdr:nvSpPr>
      <xdr:spPr>
        <a:xfrm>
          <a:off x="19494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79248</xdr:rowOff>
    </xdr:from>
    <xdr:to>
      <xdr:col>107</xdr:col>
      <xdr:colOff>50800</xdr:colOff>
      <xdr:row>108</xdr:row>
      <xdr:rowOff>80696</xdr:rowOff>
    </xdr:to>
    <xdr:cxnSp macro="">
      <xdr:nvCxnSpPr>
        <xdr:cNvPr id="740" name="直線コネクタ 739">
          <a:extLst>
            <a:ext uri="{FF2B5EF4-FFF2-40B4-BE49-F238E27FC236}">
              <a16:creationId xmlns:a16="http://schemas.microsoft.com/office/drawing/2014/main" id="{E9874C0C-5847-467A-99D1-B3F3E1E7A09F}"/>
            </a:ext>
          </a:extLst>
        </xdr:cNvPr>
        <xdr:cNvCxnSpPr/>
      </xdr:nvCxnSpPr>
      <xdr:spPr>
        <a:xfrm flipV="1">
          <a:off x="19545300" y="18595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31192</xdr:rowOff>
    </xdr:from>
    <xdr:to>
      <xdr:col>98</xdr:col>
      <xdr:colOff>38100</xdr:colOff>
      <xdr:row>108</xdr:row>
      <xdr:rowOff>132792</xdr:rowOff>
    </xdr:to>
    <xdr:sp macro="" textlink="">
      <xdr:nvSpPr>
        <xdr:cNvPr id="741" name="楕円 740">
          <a:extLst>
            <a:ext uri="{FF2B5EF4-FFF2-40B4-BE49-F238E27FC236}">
              <a16:creationId xmlns:a16="http://schemas.microsoft.com/office/drawing/2014/main" id="{A6FFEE79-8673-4FC6-B777-E04477CF3759}"/>
            </a:ext>
          </a:extLst>
        </xdr:cNvPr>
        <xdr:cNvSpPr/>
      </xdr:nvSpPr>
      <xdr:spPr>
        <a:xfrm>
          <a:off x="18605500" y="18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80696</xdr:rowOff>
    </xdr:from>
    <xdr:to>
      <xdr:col>102</xdr:col>
      <xdr:colOff>114300</xdr:colOff>
      <xdr:row>108</xdr:row>
      <xdr:rowOff>81992</xdr:rowOff>
    </xdr:to>
    <xdr:cxnSp macro="">
      <xdr:nvCxnSpPr>
        <xdr:cNvPr id="742" name="直線コネクタ 741">
          <a:extLst>
            <a:ext uri="{FF2B5EF4-FFF2-40B4-BE49-F238E27FC236}">
              <a16:creationId xmlns:a16="http://schemas.microsoft.com/office/drawing/2014/main" id="{30D64095-EE6D-480D-B02D-C243C15AB112}"/>
            </a:ext>
          </a:extLst>
        </xdr:cNvPr>
        <xdr:cNvCxnSpPr/>
      </xdr:nvCxnSpPr>
      <xdr:spPr>
        <a:xfrm flipV="1">
          <a:off x="18656300" y="1859729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743D80CC-1B22-40A7-BE6E-37D3F08BA61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68975F97-5784-4254-A3B8-CF2365F9ADEA}"/>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BA5F8F2C-90E5-4221-BA9A-55018D0688C8}"/>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0DE644B8-302F-4F80-AF5B-C855DE3F5645}"/>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119879</xdr:rowOff>
    </xdr:from>
    <xdr:ext cx="469744" cy="259045"/>
    <xdr:sp macro="" textlink="">
      <xdr:nvSpPr>
        <xdr:cNvPr id="747" name="n_1mainValue【公民館】&#10;一人当たり面積">
          <a:extLst>
            <a:ext uri="{FF2B5EF4-FFF2-40B4-BE49-F238E27FC236}">
              <a16:creationId xmlns:a16="http://schemas.microsoft.com/office/drawing/2014/main" id="{3229B784-A33A-460C-84AB-3621A965A8FB}"/>
            </a:ext>
          </a:extLst>
        </xdr:cNvPr>
        <xdr:cNvSpPr txBox="1"/>
      </xdr:nvSpPr>
      <xdr:spPr>
        <a:xfrm>
          <a:off x="21075727" y="186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121175</xdr:rowOff>
    </xdr:from>
    <xdr:ext cx="469744" cy="259045"/>
    <xdr:sp macro="" textlink="">
      <xdr:nvSpPr>
        <xdr:cNvPr id="748" name="n_2mainValue【公民館】&#10;一人当たり面積">
          <a:extLst>
            <a:ext uri="{FF2B5EF4-FFF2-40B4-BE49-F238E27FC236}">
              <a16:creationId xmlns:a16="http://schemas.microsoft.com/office/drawing/2014/main" id="{CB29DA0C-6A07-4FD1-BCD2-186572101492}"/>
            </a:ext>
          </a:extLst>
        </xdr:cNvPr>
        <xdr:cNvSpPr txBox="1"/>
      </xdr:nvSpPr>
      <xdr:spPr>
        <a:xfrm>
          <a:off x="20199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122623</xdr:rowOff>
    </xdr:from>
    <xdr:ext cx="469744" cy="259045"/>
    <xdr:sp macro="" textlink="">
      <xdr:nvSpPr>
        <xdr:cNvPr id="749" name="n_3mainValue【公民館】&#10;一人当たり面積">
          <a:extLst>
            <a:ext uri="{FF2B5EF4-FFF2-40B4-BE49-F238E27FC236}">
              <a16:creationId xmlns:a16="http://schemas.microsoft.com/office/drawing/2014/main" id="{F77874D6-2961-4003-8E04-7C3BA2E031F4}"/>
            </a:ext>
          </a:extLst>
        </xdr:cNvPr>
        <xdr:cNvSpPr txBox="1"/>
      </xdr:nvSpPr>
      <xdr:spPr>
        <a:xfrm>
          <a:off x="193104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149319</xdr:rowOff>
    </xdr:from>
    <xdr:ext cx="469744" cy="259045"/>
    <xdr:sp macro="" textlink="">
      <xdr:nvSpPr>
        <xdr:cNvPr id="750" name="n_4mainValue【公民館】&#10;一人当たり面積">
          <a:extLst>
            <a:ext uri="{FF2B5EF4-FFF2-40B4-BE49-F238E27FC236}">
              <a16:creationId xmlns:a16="http://schemas.microsoft.com/office/drawing/2014/main" id="{1E7B8D87-79D0-4D8B-84C3-8CEE68120CAD}"/>
            </a:ext>
          </a:extLst>
        </xdr:cNvPr>
        <xdr:cNvSpPr txBox="1"/>
      </xdr:nvSpPr>
      <xdr:spPr>
        <a:xfrm>
          <a:off x="18421427" y="183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55875CF-6036-442A-AFBC-E3595D1790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44B4F1AA-D4D2-468D-814A-A54249C172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07BED85-5CC9-4C5C-9040-0C5C9E6106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類似団体と比較して特に有形固定資産減価償却率が高い施設としては、認定子ども園・幼稚園・保育所、学校施設、一般廃棄物処理施設、消防施設、庁舎であり、特に低くなっている施設は公営住宅である。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認定子ども園・幼稚園・保育所については、蓬田保育所（耐用年数</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年の改修以降、年数が経過しているため、減価償却率が高くなっている。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学校施設では、蓬田小学校については、主として木造であり耐用年数が短く、蓬田中学校については、平成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年度の改修から年数が経過しているため、平均よりも減価償却率は高くなっている。</a:t>
          </a:r>
        </a:p>
        <a:p>
          <a:r>
            <a:rPr kumimoji="1" lang="ja-JP" altLang="en-US" sz="1300">
              <a:latin typeface="ＭＳ Ｐゴシック" panose="020B0600070205080204" pitchFamily="50" charset="-128"/>
              <a:ea typeface="ＭＳ Ｐゴシック" panose="020B0600070205080204" pitchFamily="50" charset="-128"/>
            </a:rPr>
            <a:t>　消防施設と庁舎について、各消防団分団屯所と役場庁舎は耐用年数２４年を既に経過しているため、平均よりも減価償却率が高くなっている。役場庁舎にあっては、減価償却率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　</a:t>
          </a:r>
        </a:p>
        <a:p>
          <a:r>
            <a:rPr kumimoji="1" lang="ja-JP" altLang="en-US" sz="1300">
              <a:latin typeface="ＭＳ Ｐゴシック" panose="020B0600070205080204" pitchFamily="50" charset="-128"/>
              <a:ea typeface="ＭＳ Ｐゴシック" panose="020B0600070205080204" pitchFamily="50" charset="-128"/>
            </a:rPr>
            <a:t>　一方、公営住宅については、大館住宅団地と宮本住宅団地は、昭和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年に取得し、耐用年数である</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年を大幅に経過しているものの、生活排水等改善事業や外壁改修事業等により長寿命化を図っている。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年にかけて新設したよもっと団地により、平均よりも減価償却率は低くなっている。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　　　　　　　　　　　　　　　　　　　　　　　　　　　　　　　　　　　　　　　　　　　　　　　　　　　　　　　　　　　　　　　　　　　　　　　　　　　　　　　　　　　　　　　　　　　　　　　　　　　　　　　　　　　　　　　　　　　　　　　　　　　　　　　　　　　　　　　　　　　　　　　　　　　　　　　　　　　　　　　　　　　　　　　　　　　　　　　　　　　　　　　　　（次ページへ続く）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0924E6-7114-4145-920F-5EC9EDBE96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590031-F257-4DC5-87A7-7130D0FB13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4BEC25-59C7-48E2-AB0D-1E04B25C40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47B56B-9B6B-422B-8A5D-FB334C36FF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B9D026-7A70-4EEE-A4D3-5E58E69493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A8B382-F001-479D-AA74-C808A2CE1D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20B44E-89B1-4FE6-8994-D7B980E7AB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1250CE-A383-4D43-A4DB-33BD209ED1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6C4022-9B48-4EB4-8E6F-98AAF462DC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074100-E23F-4041-A101-C3E4DFFC37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B76107-1875-4F75-A6B7-CD3BDAB40D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9CF24F-D8CB-4281-8344-A28F18A939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9D046D-A97B-43F6-BF7B-4F32BCBEAF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9AEBEC-7283-484A-BD86-1F87037A84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ADE162-E81E-41B2-9BB5-769B3E3889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0733A9-7939-4409-9A8B-3CCBAC9B41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5122D4-E5E4-4A14-AE07-7AEEE20B95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E671C8-EFA8-4162-A766-1EC8398E85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31D834-9EE0-4BD2-B611-E7E70BBDE0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3618FA-19E3-4673-B325-1F8634805B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26B0BC-EB9C-4775-9D3F-955287EAAF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2B6FF0-06F6-465F-9E85-332D82F7A8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92FDE7-B48B-46E4-A23C-23F7C9EAD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E2857F-5B92-4BB5-931E-D33DF9432A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A99EDF-5C34-4867-A104-1D62F63B21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301025-FDB8-4837-B16B-3335F7BCB1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AB4C3C-BA6C-480D-933D-FC0048DA8F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659F5F-CBA9-4DC1-8935-45C36C3C14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D88CC1-72F7-4921-B238-733282160A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792FC3-2EE8-4583-914A-3CE77FFDAB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8AACBB-C4F3-4D9F-8AE8-0B0BB95AF8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449E60-B91F-4C87-960F-E65937EC3A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468043-E93D-4BA1-9283-940D171CB0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2B7665-6525-4209-B31A-016149F8C0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CB01CB-40F3-4655-8B3C-C7BD42F8E0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3980B2-BDEC-4CE4-9383-E0E9088F03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94B2FA-8980-4E13-9849-F7E71207BC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5D65CF-C804-4257-982D-4ECC141662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97F255-887B-4DA4-BAE9-C04CCCC4D65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A965949-2CA5-4228-9204-A65D67757C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E87C39E-1B80-4194-9C25-71F28E585A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69D8AE7-E6F8-4306-9C21-5E4B3C0623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52B912A-E217-4E57-AD33-6204DF837D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8AC51FF-24DC-4324-8C24-70788E6479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50DAC3C-7D4E-4BB5-BE56-99E2CAA68A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ED4BF47-6940-45F8-945B-3EF31914E4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AACB520-F392-4571-9856-0864D9531EF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4C6A7D9-5757-4212-88AA-87EB52E3FA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6D3BF5E-4B0A-48A2-B686-09EF51587F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9AE7CA9-B234-4506-A341-D187B240BC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C3697A6-F63A-4B17-A4E9-635CAD7538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DB5EABF-3AEF-4228-91DF-34B076A72D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80F9C55-D7AC-4E4B-9990-2AA2C9E866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6343845-7590-40BC-8F27-32E4A798AA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E6FF472-E661-4013-84E8-4C5AB484E1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4AE61F-8BA7-4EE2-A569-101B84AE15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E08B959-2BA2-4CFF-AC07-67E030C5B6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35283A1-C5FF-495E-9C01-76E3DB5B1D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BA7F10A-B155-4560-9644-4D1FE24C09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3B3A695-9737-4DBE-A602-DF2F10A7ABC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ABC07F4-F100-4731-8610-B90423F4E4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4C1E469-5F59-4932-ABAA-FC6AB44707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7F18586-4F76-4AD8-B69F-B3CDC0CD8B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CCF8BE0-976F-422E-B399-2A83AD3D24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A3C18CE-DB8C-4E73-8B07-2422AF75BC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71A3300-E21D-416B-B7AD-CA33F58C7D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9277387-0C84-4A44-8FEA-849437C815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9C453DD-DE6E-46D1-8231-89E044932D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062B9E0-A5A1-43D3-813C-E3DEC77CFC6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0DA8565-6257-4409-88A1-320F0AD494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023F71C-E48C-4723-A943-67A163D678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FCFFDD5-9262-4E21-ADCB-76AC5C6423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BBAB6EE-5FBD-45D1-934C-155F1FAFF9A5}"/>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B5CFADC-13E4-43BA-B2C9-72D324BFB9B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1606D5B-F669-4A55-B167-05BBA128111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332B080-C0E5-4347-93D0-C1979A050898}"/>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2530EDA4-95B2-4504-8231-871A19143EB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52263DC-009B-48BF-A821-B0E8E5AF87B3}"/>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8D0F19A-48AC-4A64-8325-F512AC851E4B}"/>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46048C2A-12F5-44BF-8E90-FC8FA4A4DEDA}"/>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276CC5E5-9705-4301-8B0A-9C54CB5BC6AC}"/>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3F0787A2-7BA8-40B3-966C-1D5709D2626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4B134886-7DD6-43B1-B678-B5DB031CAD22}"/>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9D95AEA-7E96-4815-A844-0930EB63E1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7201CE4-D88D-47B0-A637-4CFF3E65CA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F25AC66-B2AA-4899-94E8-8931DDFBE6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AFACDEE-4B79-4D71-AF10-011B92D906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ECFEB59-156E-4029-BBDA-4E0BB7E130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90" name="楕円 89">
          <a:extLst>
            <a:ext uri="{FF2B5EF4-FFF2-40B4-BE49-F238E27FC236}">
              <a16:creationId xmlns:a16="http://schemas.microsoft.com/office/drawing/2014/main" id="{311B48B3-BAAE-4AE3-8A12-A93C94F172C6}"/>
            </a:ext>
          </a:extLst>
        </xdr:cNvPr>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CD1DEE7-8A51-4685-9F5A-3FB9843AF928}"/>
            </a:ext>
          </a:extLst>
        </xdr:cNvPr>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92" name="楕円 91">
          <a:extLst>
            <a:ext uri="{FF2B5EF4-FFF2-40B4-BE49-F238E27FC236}">
              <a16:creationId xmlns:a16="http://schemas.microsoft.com/office/drawing/2014/main" id="{32A8ABED-1B27-4940-AB40-4FC9CEFE6ADE}"/>
            </a:ext>
          </a:extLst>
        </xdr:cNvPr>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37556</xdr:rowOff>
    </xdr:from>
    <xdr:to>
      <xdr:col>24</xdr:col>
      <xdr:colOff>63500</xdr:colOff>
      <xdr:row>62</xdr:row>
      <xdr:rowOff>73478</xdr:rowOff>
    </xdr:to>
    <xdr:cxnSp macro="">
      <xdr:nvCxnSpPr>
        <xdr:cNvPr id="93" name="直線コネクタ 92">
          <a:extLst>
            <a:ext uri="{FF2B5EF4-FFF2-40B4-BE49-F238E27FC236}">
              <a16:creationId xmlns:a16="http://schemas.microsoft.com/office/drawing/2014/main" id="{C7B7118C-F7E3-48C6-AB60-1B8FB93BC3EE}"/>
            </a:ext>
          </a:extLst>
        </xdr:cNvPr>
        <xdr:cNvCxnSpPr/>
      </xdr:nvCxnSpPr>
      <xdr:spPr>
        <a:xfrm>
          <a:off x="3797300" y="106674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94" name="楕円 93">
          <a:extLst>
            <a:ext uri="{FF2B5EF4-FFF2-40B4-BE49-F238E27FC236}">
              <a16:creationId xmlns:a16="http://schemas.microsoft.com/office/drawing/2014/main" id="{02ADD472-0A8A-4C29-BDEB-B2629F96CE9E}"/>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37556</xdr:rowOff>
    </xdr:to>
    <xdr:cxnSp macro="">
      <xdr:nvCxnSpPr>
        <xdr:cNvPr id="95" name="直線コネクタ 94">
          <a:extLst>
            <a:ext uri="{FF2B5EF4-FFF2-40B4-BE49-F238E27FC236}">
              <a16:creationId xmlns:a16="http://schemas.microsoft.com/office/drawing/2014/main" id="{B78446BD-9387-4454-A903-81F3AD30EA62}"/>
            </a:ext>
          </a:extLst>
        </xdr:cNvPr>
        <xdr:cNvCxnSpPr/>
      </xdr:nvCxnSpPr>
      <xdr:spPr>
        <a:xfrm>
          <a:off x="2908300" y="1065276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96" name="楕円 95">
          <a:extLst>
            <a:ext uri="{FF2B5EF4-FFF2-40B4-BE49-F238E27FC236}">
              <a16:creationId xmlns:a16="http://schemas.microsoft.com/office/drawing/2014/main" id="{1654BD62-A1E0-4EE0-BAA9-248F88C27895}"/>
            </a:ext>
          </a:extLst>
        </xdr:cNvPr>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22860</xdr:rowOff>
    </xdr:to>
    <xdr:cxnSp macro="">
      <xdr:nvCxnSpPr>
        <xdr:cNvPr id="97" name="直線コネクタ 96">
          <a:extLst>
            <a:ext uri="{FF2B5EF4-FFF2-40B4-BE49-F238E27FC236}">
              <a16:creationId xmlns:a16="http://schemas.microsoft.com/office/drawing/2014/main" id="{0EF95E90-CC78-48B0-8D75-C19062DF9BB8}"/>
            </a:ext>
          </a:extLst>
        </xdr:cNvPr>
        <xdr:cNvCxnSpPr/>
      </xdr:nvCxnSpPr>
      <xdr:spPr>
        <a:xfrm>
          <a:off x="2019300" y="106168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8" name="楕円 97">
          <a:extLst>
            <a:ext uri="{FF2B5EF4-FFF2-40B4-BE49-F238E27FC236}">
              <a16:creationId xmlns:a16="http://schemas.microsoft.com/office/drawing/2014/main" id="{527B36AA-16B4-45DE-A982-16404C48DD7E}"/>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158387</xdr:rowOff>
    </xdr:to>
    <xdr:cxnSp macro="">
      <xdr:nvCxnSpPr>
        <xdr:cNvPr id="99" name="直線コネクタ 98">
          <a:extLst>
            <a:ext uri="{FF2B5EF4-FFF2-40B4-BE49-F238E27FC236}">
              <a16:creationId xmlns:a16="http://schemas.microsoft.com/office/drawing/2014/main" id="{5CB7E32E-890C-4B45-A30C-AD2AA8409D4E}"/>
            </a:ext>
          </a:extLst>
        </xdr:cNvPr>
        <xdr:cNvCxnSpPr/>
      </xdr:nvCxnSpPr>
      <xdr:spPr>
        <a:xfrm>
          <a:off x="1130300" y="1058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786DBE4B-8F42-42AB-94B4-2EE6FAB01E86}"/>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AF8C715A-390F-48F4-85C7-E16B013A2943}"/>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525E804E-F961-4F6A-A26A-B64D7ED67424}"/>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873A31A2-CA8B-4149-9AA4-AD91B68DD168}"/>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104" name="n_1mainValue【体育館・プール】&#10;有形固定資産減価償却率">
          <a:extLst>
            <a:ext uri="{FF2B5EF4-FFF2-40B4-BE49-F238E27FC236}">
              <a16:creationId xmlns:a16="http://schemas.microsoft.com/office/drawing/2014/main" id="{E736C0D4-ED37-4493-9870-F128782B8196}"/>
            </a:ext>
          </a:extLst>
        </xdr:cNvPr>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05" name="n_2mainValue【体育館・プール】&#10;有形固定資産減価償却率">
          <a:extLst>
            <a:ext uri="{FF2B5EF4-FFF2-40B4-BE49-F238E27FC236}">
              <a16:creationId xmlns:a16="http://schemas.microsoft.com/office/drawing/2014/main" id="{7FA931A6-443D-41F2-8C19-7C9C842C9E45}"/>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106" name="n_3mainValue【体育館・プール】&#10;有形固定資産減価償却率">
          <a:extLst>
            <a:ext uri="{FF2B5EF4-FFF2-40B4-BE49-F238E27FC236}">
              <a16:creationId xmlns:a16="http://schemas.microsoft.com/office/drawing/2014/main" id="{DA1B3DEF-FE77-4812-AF25-0C3F700DCB1C}"/>
            </a:ext>
          </a:extLst>
        </xdr:cNvPr>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7" name="n_4mainValue【体育館・プール】&#10;有形固定資産減価償却率">
          <a:extLst>
            <a:ext uri="{FF2B5EF4-FFF2-40B4-BE49-F238E27FC236}">
              <a16:creationId xmlns:a16="http://schemas.microsoft.com/office/drawing/2014/main" id="{69743C09-F097-4E1B-A76D-45A97124375C}"/>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716176B-A2F3-45DF-A98C-DED32142A4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033B955-3DF4-4A4A-A9FF-6DB721B009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98955CF-ABF6-4DD3-892C-09CEAF6BED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A37E398-0406-4551-95EF-013C7708F7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FCE707F-CF98-4E88-86B2-EA3AA460E2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6CB807A-EFB2-4C11-A255-19AAFD0FC8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3C61EEE-B34F-4A5A-A83F-F38DF1138E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E449509-F9A7-47C2-8112-D22DAB6796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4E4BD43-279D-4C6A-B5CC-B7501108B6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173A33D-0179-4E1D-A87B-EE3E88797A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A8B402F-5BCC-41E5-A33C-72B436E6115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F31CEAC5-4589-4AF1-B4F3-6B698BFB7AD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BE6FC87F-A735-4310-B68E-A1DC716EDF1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C747F98-3B25-490A-BA55-954B593CB23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3F0F3B06-1053-4522-A306-742059BE347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BA465D7C-3294-469B-98AF-D862B19DAF6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786929A6-DFAC-4712-ABD2-BAA775AC1DA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DE05974C-6EA6-4733-9DA9-C5AFCB144028}"/>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25970DA-B85B-4077-95B2-65FD7F241C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1009714B-79D9-4E9E-A360-D79DA72149D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DA839E60-CBCA-4BB8-9B4D-930012DA15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FC78F2B6-7793-47DA-B4D7-FF0BDC162339}"/>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2792A898-1B11-400A-9E5B-2147F4C1DC77}"/>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A94CD50B-3CFC-43C0-99C6-BB7ACFDE344F}"/>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A37775DC-80A1-49F4-BE5B-E68C0DFB8B73}"/>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366D2C5F-01F5-4731-B12C-6865AE193CB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904B233F-5F41-46BE-878F-4AA1A474D433}"/>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9B65E78A-14CA-4F99-9D68-B6B2E571E56A}"/>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EC33D246-99D3-40BF-AE28-449E8AC7FCAA}"/>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1AC0F3-A7AC-4D2D-84A9-2CDB0C3F11DE}"/>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FFD13A57-DB5A-45BD-AAC5-0B7F7FE82085}"/>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25C9B77F-2B45-43D6-8ED7-853D8C6E98D2}"/>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BC9189C-15A2-48C9-9586-E70539B7B3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000A008-CF59-4B94-889E-EC683920D4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363A3AA-F684-4A71-A505-E8ED8910BE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C9C1817-4A1B-41FE-BD24-F11DB50C44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EACFB87-B9B5-4743-925C-94B31EF764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72096</xdr:rowOff>
    </xdr:from>
    <xdr:to>
      <xdr:col>55</xdr:col>
      <xdr:colOff>50800</xdr:colOff>
      <xdr:row>64</xdr:row>
      <xdr:rowOff>2246</xdr:rowOff>
    </xdr:to>
    <xdr:sp macro="" textlink="">
      <xdr:nvSpPr>
        <xdr:cNvPr id="145" name="楕円 144">
          <a:extLst>
            <a:ext uri="{FF2B5EF4-FFF2-40B4-BE49-F238E27FC236}">
              <a16:creationId xmlns:a16="http://schemas.microsoft.com/office/drawing/2014/main" id="{80FD6730-9569-4869-A017-314C6AA34D7E}"/>
            </a:ext>
          </a:extLst>
        </xdr:cNvPr>
        <xdr:cNvSpPr/>
      </xdr:nvSpPr>
      <xdr:spPr>
        <a:xfrm>
          <a:off x="10426700" y="108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038BFCAB-DEF1-4E5E-8452-BD431CE33A74}"/>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73467</xdr:rowOff>
    </xdr:from>
    <xdr:to>
      <xdr:col>50</xdr:col>
      <xdr:colOff>165100</xdr:colOff>
      <xdr:row>64</xdr:row>
      <xdr:rowOff>3617</xdr:rowOff>
    </xdr:to>
    <xdr:sp macro="" textlink="">
      <xdr:nvSpPr>
        <xdr:cNvPr id="147" name="楕円 146">
          <a:extLst>
            <a:ext uri="{FF2B5EF4-FFF2-40B4-BE49-F238E27FC236}">
              <a16:creationId xmlns:a16="http://schemas.microsoft.com/office/drawing/2014/main" id="{4CF3100B-39C6-43A7-9DCA-4A4BE2541AB8}"/>
            </a:ext>
          </a:extLst>
        </xdr:cNvPr>
        <xdr:cNvSpPr/>
      </xdr:nvSpPr>
      <xdr:spPr>
        <a:xfrm>
          <a:off x="9588500" y="108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122896</xdr:rowOff>
    </xdr:from>
    <xdr:to>
      <xdr:col>55</xdr:col>
      <xdr:colOff>0</xdr:colOff>
      <xdr:row>63</xdr:row>
      <xdr:rowOff>124267</xdr:rowOff>
    </xdr:to>
    <xdr:cxnSp macro="">
      <xdr:nvCxnSpPr>
        <xdr:cNvPr id="148" name="直線コネクタ 147">
          <a:extLst>
            <a:ext uri="{FF2B5EF4-FFF2-40B4-BE49-F238E27FC236}">
              <a16:creationId xmlns:a16="http://schemas.microsoft.com/office/drawing/2014/main" id="{F04FEAE2-33C5-4ED6-AABC-7FE2F8105429}"/>
            </a:ext>
          </a:extLst>
        </xdr:cNvPr>
        <xdr:cNvCxnSpPr/>
      </xdr:nvCxnSpPr>
      <xdr:spPr>
        <a:xfrm flipV="1">
          <a:off x="9639300" y="1092424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74199</xdr:rowOff>
    </xdr:from>
    <xdr:to>
      <xdr:col>46</xdr:col>
      <xdr:colOff>38100</xdr:colOff>
      <xdr:row>64</xdr:row>
      <xdr:rowOff>4349</xdr:rowOff>
    </xdr:to>
    <xdr:sp macro="" textlink="">
      <xdr:nvSpPr>
        <xdr:cNvPr id="149" name="楕円 148">
          <a:extLst>
            <a:ext uri="{FF2B5EF4-FFF2-40B4-BE49-F238E27FC236}">
              <a16:creationId xmlns:a16="http://schemas.microsoft.com/office/drawing/2014/main" id="{F175A091-67EF-40AC-A076-C7B7B377D266}"/>
            </a:ext>
          </a:extLst>
        </xdr:cNvPr>
        <xdr:cNvSpPr/>
      </xdr:nvSpPr>
      <xdr:spPr>
        <a:xfrm>
          <a:off x="8699500" y="10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124267</xdr:rowOff>
    </xdr:from>
    <xdr:to>
      <xdr:col>50</xdr:col>
      <xdr:colOff>114300</xdr:colOff>
      <xdr:row>63</xdr:row>
      <xdr:rowOff>124999</xdr:rowOff>
    </xdr:to>
    <xdr:cxnSp macro="">
      <xdr:nvCxnSpPr>
        <xdr:cNvPr id="150" name="直線コネクタ 149">
          <a:extLst>
            <a:ext uri="{FF2B5EF4-FFF2-40B4-BE49-F238E27FC236}">
              <a16:creationId xmlns:a16="http://schemas.microsoft.com/office/drawing/2014/main" id="{473875AC-3B1F-4642-AD65-CCE897B5D3E1}"/>
            </a:ext>
          </a:extLst>
        </xdr:cNvPr>
        <xdr:cNvCxnSpPr/>
      </xdr:nvCxnSpPr>
      <xdr:spPr>
        <a:xfrm flipV="1">
          <a:off x="8750300" y="1092561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75113</xdr:rowOff>
    </xdr:from>
    <xdr:to>
      <xdr:col>41</xdr:col>
      <xdr:colOff>101600</xdr:colOff>
      <xdr:row>64</xdr:row>
      <xdr:rowOff>5263</xdr:rowOff>
    </xdr:to>
    <xdr:sp macro="" textlink="">
      <xdr:nvSpPr>
        <xdr:cNvPr id="151" name="楕円 150">
          <a:extLst>
            <a:ext uri="{FF2B5EF4-FFF2-40B4-BE49-F238E27FC236}">
              <a16:creationId xmlns:a16="http://schemas.microsoft.com/office/drawing/2014/main" id="{C5FDB2E6-AC6E-45BA-9171-2E6F417B9E3A}"/>
            </a:ext>
          </a:extLst>
        </xdr:cNvPr>
        <xdr:cNvSpPr/>
      </xdr:nvSpPr>
      <xdr:spPr>
        <a:xfrm>
          <a:off x="7810500" y="108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124999</xdr:rowOff>
    </xdr:from>
    <xdr:to>
      <xdr:col>45</xdr:col>
      <xdr:colOff>177800</xdr:colOff>
      <xdr:row>63</xdr:row>
      <xdr:rowOff>125913</xdr:rowOff>
    </xdr:to>
    <xdr:cxnSp macro="">
      <xdr:nvCxnSpPr>
        <xdr:cNvPr id="152" name="直線コネクタ 151">
          <a:extLst>
            <a:ext uri="{FF2B5EF4-FFF2-40B4-BE49-F238E27FC236}">
              <a16:creationId xmlns:a16="http://schemas.microsoft.com/office/drawing/2014/main" id="{E7D1CBB2-D6A2-47A5-9314-F3F8B4B77346}"/>
            </a:ext>
          </a:extLst>
        </xdr:cNvPr>
        <xdr:cNvCxnSpPr/>
      </xdr:nvCxnSpPr>
      <xdr:spPr>
        <a:xfrm flipV="1">
          <a:off x="7861300" y="1092634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75936</xdr:rowOff>
    </xdr:from>
    <xdr:to>
      <xdr:col>36</xdr:col>
      <xdr:colOff>165100</xdr:colOff>
      <xdr:row>64</xdr:row>
      <xdr:rowOff>6086</xdr:rowOff>
    </xdr:to>
    <xdr:sp macro="" textlink="">
      <xdr:nvSpPr>
        <xdr:cNvPr id="153" name="楕円 152">
          <a:extLst>
            <a:ext uri="{FF2B5EF4-FFF2-40B4-BE49-F238E27FC236}">
              <a16:creationId xmlns:a16="http://schemas.microsoft.com/office/drawing/2014/main" id="{47EC1883-4EBB-4259-A8B9-1B6A109AC9AB}"/>
            </a:ext>
          </a:extLst>
        </xdr:cNvPr>
        <xdr:cNvSpPr/>
      </xdr:nvSpPr>
      <xdr:spPr>
        <a:xfrm>
          <a:off x="6921500" y="108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125913</xdr:rowOff>
    </xdr:from>
    <xdr:to>
      <xdr:col>41</xdr:col>
      <xdr:colOff>50800</xdr:colOff>
      <xdr:row>63</xdr:row>
      <xdr:rowOff>126736</xdr:rowOff>
    </xdr:to>
    <xdr:cxnSp macro="">
      <xdr:nvCxnSpPr>
        <xdr:cNvPr id="154" name="直線コネクタ 153">
          <a:extLst>
            <a:ext uri="{FF2B5EF4-FFF2-40B4-BE49-F238E27FC236}">
              <a16:creationId xmlns:a16="http://schemas.microsoft.com/office/drawing/2014/main" id="{2C2F9E6F-E645-41A1-A950-47107F92A33F}"/>
            </a:ext>
          </a:extLst>
        </xdr:cNvPr>
        <xdr:cNvCxnSpPr/>
      </xdr:nvCxnSpPr>
      <xdr:spPr>
        <a:xfrm flipV="1">
          <a:off x="6972300" y="1092726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DD22ADEF-EE6C-492A-A39A-CF04A96EE6E8}"/>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9120D171-CFE3-4466-BDA0-71416C4F944E}"/>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585B75F4-05D8-4920-9625-8EC9D2677A15}"/>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73C030A-F147-415F-B175-D7024CA06E2B}"/>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166194</xdr:rowOff>
    </xdr:from>
    <xdr:ext cx="469744" cy="259045"/>
    <xdr:sp macro="" textlink="">
      <xdr:nvSpPr>
        <xdr:cNvPr id="159" name="n_1mainValue【体育館・プール】&#10;一人当たり面積">
          <a:extLst>
            <a:ext uri="{FF2B5EF4-FFF2-40B4-BE49-F238E27FC236}">
              <a16:creationId xmlns:a16="http://schemas.microsoft.com/office/drawing/2014/main" id="{92F0E659-997D-46EF-B249-B42C94D36ED0}"/>
            </a:ext>
          </a:extLst>
        </xdr:cNvPr>
        <xdr:cNvSpPr txBox="1"/>
      </xdr:nvSpPr>
      <xdr:spPr>
        <a:xfrm>
          <a:off x="9391727" y="109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166926</xdr:rowOff>
    </xdr:from>
    <xdr:ext cx="469744" cy="259045"/>
    <xdr:sp macro="" textlink="">
      <xdr:nvSpPr>
        <xdr:cNvPr id="160" name="n_2mainValue【体育館・プール】&#10;一人当たり面積">
          <a:extLst>
            <a:ext uri="{FF2B5EF4-FFF2-40B4-BE49-F238E27FC236}">
              <a16:creationId xmlns:a16="http://schemas.microsoft.com/office/drawing/2014/main" id="{39A1AE3D-D97C-44A5-BABF-023A8FCA8F8E}"/>
            </a:ext>
          </a:extLst>
        </xdr:cNvPr>
        <xdr:cNvSpPr txBox="1"/>
      </xdr:nvSpPr>
      <xdr:spPr>
        <a:xfrm>
          <a:off x="8515427" y="10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167840</xdr:rowOff>
    </xdr:from>
    <xdr:ext cx="469744" cy="259045"/>
    <xdr:sp macro="" textlink="">
      <xdr:nvSpPr>
        <xdr:cNvPr id="161" name="n_3mainValue【体育館・プール】&#10;一人当たり面積">
          <a:extLst>
            <a:ext uri="{FF2B5EF4-FFF2-40B4-BE49-F238E27FC236}">
              <a16:creationId xmlns:a16="http://schemas.microsoft.com/office/drawing/2014/main" id="{3AE7090F-9FB3-48AF-BDDB-62C0F06D3A8E}"/>
            </a:ext>
          </a:extLst>
        </xdr:cNvPr>
        <xdr:cNvSpPr txBox="1"/>
      </xdr:nvSpPr>
      <xdr:spPr>
        <a:xfrm>
          <a:off x="7626427" y="1096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168663</xdr:rowOff>
    </xdr:from>
    <xdr:ext cx="469744" cy="259045"/>
    <xdr:sp macro="" textlink="">
      <xdr:nvSpPr>
        <xdr:cNvPr id="162" name="n_4mainValue【体育館・プール】&#10;一人当たり面積">
          <a:extLst>
            <a:ext uri="{FF2B5EF4-FFF2-40B4-BE49-F238E27FC236}">
              <a16:creationId xmlns:a16="http://schemas.microsoft.com/office/drawing/2014/main" id="{30D7A26D-3289-4E31-893D-DF2C6BC9EEEC}"/>
            </a:ext>
          </a:extLst>
        </xdr:cNvPr>
        <xdr:cNvSpPr txBox="1"/>
      </xdr:nvSpPr>
      <xdr:spPr>
        <a:xfrm>
          <a:off x="6737427" y="1097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31815ED4-A4CA-497B-BFCB-CD9402BA2B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B668E0AF-CE14-4EF0-88B1-9AA645D1DA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285D6378-A687-4A7D-AD50-6F70687574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77EAA7D-3787-434E-A925-39E35506B0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A0D3FB58-FEC1-49EE-A147-BE55EF846F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0D3EE6D-9938-40AA-A662-BBAAA45D98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43302BDD-018F-45B0-90EF-6CCBFD0B58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7E90024-9062-4E25-B1CD-451DDF5E1EE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94CDB410-6410-4340-8A90-A84AD8754E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4639FB19-3025-4BAB-9EAE-244919FBB5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E527FD3E-B7CB-48CF-A0D1-C6EFA6D345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EE22B70C-F81C-4AE5-B8B7-0AC8FD41EF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7E6647AF-BB33-4092-8A5A-924B15656E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E5A77F48-3C1E-41D0-9162-52E4A48A14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705E77FE-B0FD-402E-9A90-13A88EBECF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4243BFED-36BA-4D0F-AA69-9997A3231D2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D6A6D887-ABFC-42F2-9A71-75431388E4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8A648B7-D8EA-4724-A3DE-CD4D5EA684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33898825-F72E-4916-9D54-AB3920777D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5847707E-ED9E-4C62-81BD-558D483E83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48960637-8D61-493C-8D26-ECB47A0A99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AB6273D2-F9F7-4AD0-BF78-BCDD6A6134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C4B407D1-E924-45AD-80B9-73E94E9A98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8B10E40E-685A-4229-898B-3717D3177D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6C2A8DC3-01DE-481C-BD0C-A2A4E249FA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E3237433-DF9C-43F3-B257-C2B5B69371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E1EF5896-9263-4F60-8F16-E38127E08A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5A041EE5-B8CB-494E-88B6-634FF7455B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BE99FA07-D3B9-415B-AF0E-E640152DFB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B22074D-6166-4DDA-9E1B-AC7D88B8FD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B9050247-7937-410D-A85B-3A6A316374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9DBF6081-A668-438C-856D-3EC4B3B215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5028380A-A7F1-49A6-AE57-FF5A014C82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0DBE052B-4753-49C1-82EC-3C6A44C6CC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FDEF6A1C-E7CE-4778-9C85-E49775F444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9730B7AC-33CA-4D17-B9F3-B3650059A9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D70CE500-AEC1-4055-8603-CF580E8F99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D963A332-02E2-479C-ABD7-F3CE8C08B7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81DA6F73-1395-4F5F-8479-510FD5EE32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8750EA21-F885-487B-B4BB-0838D90AB5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51588B50-EF49-4210-9E58-70E32E7036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51613DA3-7E49-414B-A6D9-5C58F0E07F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384FD3C5-12EF-4202-9BCB-E50F0C4060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1F4CD076-CB36-4A88-8E59-17FD63524B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22E026A3-0C6F-4C25-8AB4-0F9DB248B7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D998CF1B-AC77-438E-B8C6-0034EE0DDD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C892074F-BDC8-495A-AAC9-D4FC0ABB5A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35B6D7BB-7344-40DE-934C-99D5EDA454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22DC7F8B-721C-4F28-9EB3-8B789642EA1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E4D6BDC0-786A-4F10-AE1A-4781BBF006A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C8D7B6E4-262E-4353-AEC3-CE66336EA2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D466FBAB-CB09-43C3-B25E-27036B07565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30EADDBE-970B-43E3-A345-EC23144A43E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C6A841B0-6957-41AD-AE1F-AA6E3F26A99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018D6D22-83D7-4FA5-A89B-665DB4E011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8708604C-9D84-41F6-BBE7-46B119134A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05A0A21D-FB1E-4627-8E28-AEA86E93C5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2A4A6125-7FC4-4739-9D54-78D4435249C4}"/>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FDDA0C4C-5352-443C-9725-D80E9C5527C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2227F88E-C66C-4280-BACE-6C7956F5F86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96E12220-76EF-4BF1-96EB-4336C2934EF7}"/>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ED4AF7FF-EED2-4865-8E1F-FE0C04302FE8}"/>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012264CF-11B3-47E5-B8E5-5390DFF9F51C}"/>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584859B6-36CA-4342-8278-320C4876322D}"/>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0A17FA95-5EA1-4892-9AED-261A15F8B89B}"/>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B10D67D4-4FEA-4EF0-876A-C31870FA734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FBF42287-41EA-45C9-A912-7B298D30EE0B}"/>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32FB16D1-6E76-447B-A315-8BB5A55CC756}"/>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5F0F954F-081B-461F-8D44-F867804C16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54E554D-3956-44F3-ABF5-58449D3D7A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4D2791C7-549D-49A8-9A28-BCA9C842D2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3F1E1A0A-FFBF-49EB-8D4B-1369D6E08D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A914B2C7-9B8A-41BD-8FBB-A715C69C40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236" name="楕円 235">
          <a:extLst>
            <a:ext uri="{FF2B5EF4-FFF2-40B4-BE49-F238E27FC236}">
              <a16:creationId xmlns:a16="http://schemas.microsoft.com/office/drawing/2014/main" id="{583768BE-2E3E-431F-90B9-190C426FD886}"/>
            </a:ext>
          </a:extLst>
        </xdr:cNvPr>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6ED11587-8652-4510-AFEE-3397CFD6DB37}"/>
            </a:ext>
          </a:extLst>
        </xdr:cNvPr>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238" name="楕円 237">
          <a:extLst>
            <a:ext uri="{FF2B5EF4-FFF2-40B4-BE49-F238E27FC236}">
              <a16:creationId xmlns:a16="http://schemas.microsoft.com/office/drawing/2014/main" id="{8DAE78C1-4345-44EF-8729-0C1C45D8F61B}"/>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40</xdr:row>
      <xdr:rowOff>77833</xdr:rowOff>
    </xdr:to>
    <xdr:cxnSp macro="">
      <xdr:nvCxnSpPr>
        <xdr:cNvPr id="239" name="直線コネクタ 238">
          <a:extLst>
            <a:ext uri="{FF2B5EF4-FFF2-40B4-BE49-F238E27FC236}">
              <a16:creationId xmlns:a16="http://schemas.microsoft.com/office/drawing/2014/main" id="{569C1CAF-6BEE-4C7C-B677-4E1A462592B3}"/>
            </a:ext>
          </a:extLst>
        </xdr:cNvPr>
        <xdr:cNvCxnSpPr/>
      </xdr:nvCxnSpPr>
      <xdr:spPr>
        <a:xfrm>
          <a:off x="15481300" y="6579870"/>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240" name="楕円 239">
          <a:extLst>
            <a:ext uri="{FF2B5EF4-FFF2-40B4-BE49-F238E27FC236}">
              <a16:creationId xmlns:a16="http://schemas.microsoft.com/office/drawing/2014/main" id="{302A1433-7325-48D7-A274-FC428E9A8045}"/>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38</xdr:row>
      <xdr:rowOff>64770</xdr:rowOff>
    </xdr:to>
    <xdr:cxnSp macro="">
      <xdr:nvCxnSpPr>
        <xdr:cNvPr id="241" name="直線コネクタ 240">
          <a:extLst>
            <a:ext uri="{FF2B5EF4-FFF2-40B4-BE49-F238E27FC236}">
              <a16:creationId xmlns:a16="http://schemas.microsoft.com/office/drawing/2014/main" id="{1522990C-2E92-4DAE-B89E-54DCBCFF1F57}"/>
            </a:ext>
          </a:extLst>
        </xdr:cNvPr>
        <xdr:cNvCxnSpPr/>
      </xdr:nvCxnSpPr>
      <xdr:spPr>
        <a:xfrm>
          <a:off x="14592300" y="645577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242" name="楕円 241">
          <a:extLst>
            <a:ext uri="{FF2B5EF4-FFF2-40B4-BE49-F238E27FC236}">
              <a16:creationId xmlns:a16="http://schemas.microsoft.com/office/drawing/2014/main" id="{23E6F3A1-8CEF-4F44-9900-F91A1DAECFB6}"/>
            </a:ext>
          </a:extLst>
        </xdr:cNvPr>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37</xdr:row>
      <xdr:rowOff>149678</xdr:rowOff>
    </xdr:to>
    <xdr:cxnSp macro="">
      <xdr:nvCxnSpPr>
        <xdr:cNvPr id="243" name="直線コネクタ 242">
          <a:extLst>
            <a:ext uri="{FF2B5EF4-FFF2-40B4-BE49-F238E27FC236}">
              <a16:creationId xmlns:a16="http://schemas.microsoft.com/office/drawing/2014/main" id="{CB57CADB-F1A4-4D8B-8A2B-51438651BB7E}"/>
            </a:ext>
          </a:extLst>
        </xdr:cNvPr>
        <xdr:cNvCxnSpPr/>
      </xdr:nvCxnSpPr>
      <xdr:spPr>
        <a:xfrm flipV="1">
          <a:off x="13703300" y="64557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54792</xdr:rowOff>
    </xdr:from>
    <xdr:to>
      <xdr:col>67</xdr:col>
      <xdr:colOff>101600</xdr:colOff>
      <xdr:row>37</xdr:row>
      <xdr:rowOff>156392</xdr:rowOff>
    </xdr:to>
    <xdr:sp macro="" textlink="">
      <xdr:nvSpPr>
        <xdr:cNvPr id="244" name="楕円 243">
          <a:extLst>
            <a:ext uri="{FF2B5EF4-FFF2-40B4-BE49-F238E27FC236}">
              <a16:creationId xmlns:a16="http://schemas.microsoft.com/office/drawing/2014/main" id="{16A14FE9-D03F-4D6E-8C0F-065E345E9D78}"/>
            </a:ext>
          </a:extLst>
        </xdr:cNvPr>
        <xdr:cNvSpPr/>
      </xdr:nvSpPr>
      <xdr:spPr>
        <a:xfrm>
          <a:off x="12763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149678</xdr:rowOff>
    </xdr:to>
    <xdr:cxnSp macro="">
      <xdr:nvCxnSpPr>
        <xdr:cNvPr id="245" name="直線コネクタ 244">
          <a:extLst>
            <a:ext uri="{FF2B5EF4-FFF2-40B4-BE49-F238E27FC236}">
              <a16:creationId xmlns:a16="http://schemas.microsoft.com/office/drawing/2014/main" id="{F1BA1A15-CA9F-41A3-92E2-8BA619C51D85}"/>
            </a:ext>
          </a:extLst>
        </xdr:cNvPr>
        <xdr:cNvCxnSpPr/>
      </xdr:nvCxnSpPr>
      <xdr:spPr>
        <a:xfrm>
          <a:off x="12814300" y="644924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2626125C-7208-42EE-9976-6AF561C4101A}"/>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B4813CFB-8BD6-45B8-903C-2822CA3CB297}"/>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A08423DD-63C7-413A-A536-AD9624F84AC8}"/>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F1FE4E9D-BA4A-48C3-85F0-8251B488344B}"/>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47408496-6726-4F68-8082-916EAB409A11}"/>
            </a:ext>
          </a:extLst>
        </xdr:cNvPr>
        <xdr:cNvSpPr txBox="1"/>
      </xdr:nvSpPr>
      <xdr:spPr>
        <a:xfrm>
          <a:off x="15266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C5A827EA-FFC2-44D7-B90D-BD21EC7B6862}"/>
            </a:ext>
          </a:extLst>
        </xdr:cNvPr>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879B2103-79F9-4767-85C0-6E08B277538E}"/>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1469</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D166F334-B6E8-4D35-9476-E575C5122E9A}"/>
            </a:ext>
          </a:extLst>
        </xdr:cNvPr>
        <xdr:cNvSpPr txBox="1"/>
      </xdr:nvSpPr>
      <xdr:spPr>
        <a:xfrm>
          <a:off x="12611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4BFBA011-4647-46A4-9186-4F155FFA5D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8A939A34-CF99-4910-94BF-92AA2B826D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96F71A90-65DF-49DD-BB5C-B1880E0F8F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EA74ACFD-07B9-4F9C-866E-D802269B07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F7CCD6DF-1035-4D16-B3DF-184A39C05E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E2647A6C-24F5-4EB7-933A-95FEE5A363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4E08FC31-CC05-4A58-A46B-B50899EDE5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61EF4902-B1FF-4B44-B7D6-AFF0B24417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4DB04E5D-B196-4779-BDC9-32E3E41F1D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77ECE2BB-CAF4-4C3A-AD5C-3DAD538504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F24721A8-0D38-4F2F-A294-5AFB28A3C91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03C3F48C-4787-47CA-B21A-9DC3F7B3BE8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7CD0FD24-3BF4-4A03-BF52-551EBD9E64F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9615D863-FA1B-46B5-AAFE-8B7702ED5A1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971CAC4B-DF71-4B9E-AC89-C3D852E70A2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36C1DFF9-6273-4690-923D-91B178348F5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0D2490C1-75B3-4B8D-80D1-C8B9CB3E8BA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E562B6F1-A4E3-4BD4-9AE7-3CF41BCA1D5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E37BCAB1-8972-4F18-95A5-B6C04FDA568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E1AC9B37-45F2-4EF9-98C2-031D86F0A30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57A5DA27-408A-4661-A2F1-0F54A67F454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3DCF9900-7DB4-4AA2-BC5B-DBD9606C521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E885C930-C409-4973-98AF-645278763F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3170FE2C-405D-4640-8B1D-EC04F545B58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0A2589B3-ADCB-470E-871F-4D69F27606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id="{5868EE89-7525-4018-8840-24664B523481}"/>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0265EF09-EC83-4CD6-AF9E-3BB5C32A7B9A}"/>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id="{0F904E9D-BCA8-4A38-ACA9-E4909B3450C7}"/>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25ECECB2-EFA5-44A8-BF7C-EDA95328DB2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id="{486AD570-610E-478D-9981-F82441F1329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7A7631E4-E32C-4FA6-A0AD-42150760FFA3}"/>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id="{9BB44C98-9B0D-453E-9E52-E5DD8207404B}"/>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id="{A0BCC58D-51FB-4D9F-82D3-BD15F2CB265E}"/>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id="{4194C90B-46D9-4078-AC2C-1D4C6C3E42B1}"/>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id="{1361E79C-734B-4ECB-B43D-A7241AA0D6D5}"/>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id="{76566BD1-751E-442F-B9B8-D4A3A8846ACF}"/>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681D00F6-2696-4B02-81C6-22D01F8DE3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C0AEE98C-F0FE-4F68-B462-D7FB16C80D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A8A29A7F-33EB-41A8-83B1-F29BD6801C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85DD5A1B-DB62-4661-A50C-BC2C574169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51AFE74A-1D37-4F3B-9C45-8E37F61EEA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170624</xdr:rowOff>
    </xdr:from>
    <xdr:to>
      <xdr:col>116</xdr:col>
      <xdr:colOff>114300</xdr:colOff>
      <xdr:row>42</xdr:row>
      <xdr:rowOff>100774</xdr:rowOff>
    </xdr:to>
    <xdr:sp macro="" textlink="">
      <xdr:nvSpPr>
        <xdr:cNvPr id="295" name="楕円 294">
          <a:extLst>
            <a:ext uri="{FF2B5EF4-FFF2-40B4-BE49-F238E27FC236}">
              <a16:creationId xmlns:a16="http://schemas.microsoft.com/office/drawing/2014/main" id="{C957ABF1-C4B3-4200-84FC-0002C706B17F}"/>
            </a:ext>
          </a:extLst>
        </xdr:cNvPr>
        <xdr:cNvSpPr/>
      </xdr:nvSpPr>
      <xdr:spPr>
        <a:xfrm>
          <a:off x="22110700" y="72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85551</xdr:rowOff>
    </xdr:from>
    <xdr:ext cx="534377" cy="259045"/>
    <xdr:sp macro="" textlink="">
      <xdr:nvSpPr>
        <xdr:cNvPr id="296" name="【一般廃棄物処理施設】&#10;一人当たり有形固定資産（償却資産）額該当値テキスト">
          <a:extLst>
            <a:ext uri="{FF2B5EF4-FFF2-40B4-BE49-F238E27FC236}">
              <a16:creationId xmlns:a16="http://schemas.microsoft.com/office/drawing/2014/main" id="{14CCA957-7CF0-4245-B896-15F7E3C85CEA}"/>
            </a:ext>
          </a:extLst>
        </xdr:cNvPr>
        <xdr:cNvSpPr txBox="1"/>
      </xdr:nvSpPr>
      <xdr:spPr>
        <a:xfrm>
          <a:off x="22199600" y="71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344</xdr:rowOff>
    </xdr:from>
    <xdr:to>
      <xdr:col>112</xdr:col>
      <xdr:colOff>38100</xdr:colOff>
      <xdr:row>42</xdr:row>
      <xdr:rowOff>101944</xdr:rowOff>
    </xdr:to>
    <xdr:sp macro="" textlink="">
      <xdr:nvSpPr>
        <xdr:cNvPr id="297" name="楕円 296">
          <a:extLst>
            <a:ext uri="{FF2B5EF4-FFF2-40B4-BE49-F238E27FC236}">
              <a16:creationId xmlns:a16="http://schemas.microsoft.com/office/drawing/2014/main" id="{FAB35DD6-0592-4978-944A-636AAE0484DF}"/>
            </a:ext>
          </a:extLst>
        </xdr:cNvPr>
        <xdr:cNvSpPr/>
      </xdr:nvSpPr>
      <xdr:spPr>
        <a:xfrm>
          <a:off x="21272500" y="7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49974</xdr:rowOff>
    </xdr:from>
    <xdr:to>
      <xdr:col>116</xdr:col>
      <xdr:colOff>63500</xdr:colOff>
      <xdr:row>42</xdr:row>
      <xdr:rowOff>51144</xdr:rowOff>
    </xdr:to>
    <xdr:cxnSp macro="">
      <xdr:nvCxnSpPr>
        <xdr:cNvPr id="298" name="直線コネクタ 297">
          <a:extLst>
            <a:ext uri="{FF2B5EF4-FFF2-40B4-BE49-F238E27FC236}">
              <a16:creationId xmlns:a16="http://schemas.microsoft.com/office/drawing/2014/main" id="{D7D1C4CC-00BA-4744-9481-E2A7D4AD0B67}"/>
            </a:ext>
          </a:extLst>
        </xdr:cNvPr>
        <xdr:cNvCxnSpPr/>
      </xdr:nvCxnSpPr>
      <xdr:spPr>
        <a:xfrm flipV="1">
          <a:off x="21323300" y="7250874"/>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1052</xdr:rowOff>
    </xdr:from>
    <xdr:to>
      <xdr:col>107</xdr:col>
      <xdr:colOff>101600</xdr:colOff>
      <xdr:row>42</xdr:row>
      <xdr:rowOff>102652</xdr:rowOff>
    </xdr:to>
    <xdr:sp macro="" textlink="">
      <xdr:nvSpPr>
        <xdr:cNvPr id="299" name="楕円 298">
          <a:extLst>
            <a:ext uri="{FF2B5EF4-FFF2-40B4-BE49-F238E27FC236}">
              <a16:creationId xmlns:a16="http://schemas.microsoft.com/office/drawing/2014/main" id="{5D462439-362D-47CA-9D75-C899B3D30F13}"/>
            </a:ext>
          </a:extLst>
        </xdr:cNvPr>
        <xdr:cNvSpPr/>
      </xdr:nvSpPr>
      <xdr:spPr>
        <a:xfrm>
          <a:off x="20383500" y="7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51144</xdr:rowOff>
    </xdr:from>
    <xdr:to>
      <xdr:col>111</xdr:col>
      <xdr:colOff>177800</xdr:colOff>
      <xdr:row>42</xdr:row>
      <xdr:rowOff>51852</xdr:rowOff>
    </xdr:to>
    <xdr:cxnSp macro="">
      <xdr:nvCxnSpPr>
        <xdr:cNvPr id="300" name="直線コネクタ 299">
          <a:extLst>
            <a:ext uri="{FF2B5EF4-FFF2-40B4-BE49-F238E27FC236}">
              <a16:creationId xmlns:a16="http://schemas.microsoft.com/office/drawing/2014/main" id="{B1D6C09F-083C-473A-98A7-AC5241483628}"/>
            </a:ext>
          </a:extLst>
        </xdr:cNvPr>
        <xdr:cNvCxnSpPr/>
      </xdr:nvCxnSpPr>
      <xdr:spPr>
        <a:xfrm flipV="1">
          <a:off x="20434300" y="725204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1860</xdr:rowOff>
    </xdr:from>
    <xdr:to>
      <xdr:col>102</xdr:col>
      <xdr:colOff>165100</xdr:colOff>
      <xdr:row>42</xdr:row>
      <xdr:rowOff>103460</xdr:rowOff>
    </xdr:to>
    <xdr:sp macro="" textlink="">
      <xdr:nvSpPr>
        <xdr:cNvPr id="301" name="楕円 300">
          <a:extLst>
            <a:ext uri="{FF2B5EF4-FFF2-40B4-BE49-F238E27FC236}">
              <a16:creationId xmlns:a16="http://schemas.microsoft.com/office/drawing/2014/main" id="{4DFE9CA4-EA3D-48A2-84EC-6A3E920E7A39}"/>
            </a:ext>
          </a:extLst>
        </xdr:cNvPr>
        <xdr:cNvSpPr/>
      </xdr:nvSpPr>
      <xdr:spPr>
        <a:xfrm>
          <a:off x="19494500" y="7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51852</xdr:rowOff>
    </xdr:from>
    <xdr:to>
      <xdr:col>107</xdr:col>
      <xdr:colOff>50800</xdr:colOff>
      <xdr:row>42</xdr:row>
      <xdr:rowOff>52660</xdr:rowOff>
    </xdr:to>
    <xdr:cxnSp macro="">
      <xdr:nvCxnSpPr>
        <xdr:cNvPr id="302" name="直線コネクタ 301">
          <a:extLst>
            <a:ext uri="{FF2B5EF4-FFF2-40B4-BE49-F238E27FC236}">
              <a16:creationId xmlns:a16="http://schemas.microsoft.com/office/drawing/2014/main" id="{26662D61-5B3D-41A5-9B6C-981D57ECA6E1}"/>
            </a:ext>
          </a:extLst>
        </xdr:cNvPr>
        <xdr:cNvCxnSpPr/>
      </xdr:nvCxnSpPr>
      <xdr:spPr>
        <a:xfrm flipV="1">
          <a:off x="19545300" y="725275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2584</xdr:rowOff>
    </xdr:from>
    <xdr:to>
      <xdr:col>98</xdr:col>
      <xdr:colOff>38100</xdr:colOff>
      <xdr:row>42</xdr:row>
      <xdr:rowOff>104184</xdr:rowOff>
    </xdr:to>
    <xdr:sp macro="" textlink="">
      <xdr:nvSpPr>
        <xdr:cNvPr id="303" name="楕円 302">
          <a:extLst>
            <a:ext uri="{FF2B5EF4-FFF2-40B4-BE49-F238E27FC236}">
              <a16:creationId xmlns:a16="http://schemas.microsoft.com/office/drawing/2014/main" id="{F0AB431B-B440-4DD4-B6E8-2475866EA8C0}"/>
            </a:ext>
          </a:extLst>
        </xdr:cNvPr>
        <xdr:cNvSpPr/>
      </xdr:nvSpPr>
      <xdr:spPr>
        <a:xfrm>
          <a:off x="18605500" y="7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52660</xdr:rowOff>
    </xdr:from>
    <xdr:to>
      <xdr:col>102</xdr:col>
      <xdr:colOff>114300</xdr:colOff>
      <xdr:row>42</xdr:row>
      <xdr:rowOff>53384</xdr:rowOff>
    </xdr:to>
    <xdr:cxnSp macro="">
      <xdr:nvCxnSpPr>
        <xdr:cNvPr id="304" name="直線コネクタ 303">
          <a:extLst>
            <a:ext uri="{FF2B5EF4-FFF2-40B4-BE49-F238E27FC236}">
              <a16:creationId xmlns:a16="http://schemas.microsoft.com/office/drawing/2014/main" id="{DF746FCA-6595-420A-B208-09496F10A944}"/>
            </a:ext>
          </a:extLst>
        </xdr:cNvPr>
        <xdr:cNvCxnSpPr/>
      </xdr:nvCxnSpPr>
      <xdr:spPr>
        <a:xfrm flipV="1">
          <a:off x="18656300" y="725356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F4300A82-C560-4454-8C32-B55172E0252D}"/>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86F22626-E968-4E00-B152-8C620A410DB1}"/>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666F308A-EDDE-4A5A-A467-56CCC1266D8C}"/>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3F17EA4F-88FB-434B-813F-134DF20AAC7B}"/>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93071</xdr:rowOff>
    </xdr:from>
    <xdr:ext cx="534377" cy="259045"/>
    <xdr:sp macro="" textlink="">
      <xdr:nvSpPr>
        <xdr:cNvPr id="309" name="n_1mainValue【一般廃棄物処理施設】&#10;一人当たり有形固定資産（償却資産）額">
          <a:extLst>
            <a:ext uri="{FF2B5EF4-FFF2-40B4-BE49-F238E27FC236}">
              <a16:creationId xmlns:a16="http://schemas.microsoft.com/office/drawing/2014/main" id="{7097A047-B232-45C4-B842-6AB9B6ADF0A2}"/>
            </a:ext>
          </a:extLst>
        </xdr:cNvPr>
        <xdr:cNvSpPr txBox="1"/>
      </xdr:nvSpPr>
      <xdr:spPr>
        <a:xfrm>
          <a:off x="21043411" y="72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93779</xdr:rowOff>
    </xdr:from>
    <xdr:ext cx="534377" cy="259045"/>
    <xdr:sp macro="" textlink="">
      <xdr:nvSpPr>
        <xdr:cNvPr id="310" name="n_2mainValue【一般廃棄物処理施設】&#10;一人当たり有形固定資産（償却資産）額">
          <a:extLst>
            <a:ext uri="{FF2B5EF4-FFF2-40B4-BE49-F238E27FC236}">
              <a16:creationId xmlns:a16="http://schemas.microsoft.com/office/drawing/2014/main" id="{F7D34941-B775-4AE4-BEB8-84E09333E846}"/>
            </a:ext>
          </a:extLst>
        </xdr:cNvPr>
        <xdr:cNvSpPr txBox="1"/>
      </xdr:nvSpPr>
      <xdr:spPr>
        <a:xfrm>
          <a:off x="20167111" y="72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94587</xdr:rowOff>
    </xdr:from>
    <xdr:ext cx="534377" cy="259045"/>
    <xdr:sp macro="" textlink="">
      <xdr:nvSpPr>
        <xdr:cNvPr id="311" name="n_3mainValue【一般廃棄物処理施設】&#10;一人当たり有形固定資産（償却資産）額">
          <a:extLst>
            <a:ext uri="{FF2B5EF4-FFF2-40B4-BE49-F238E27FC236}">
              <a16:creationId xmlns:a16="http://schemas.microsoft.com/office/drawing/2014/main" id="{5FA13EF0-AAEC-4404-9CB2-133FB132DE55}"/>
            </a:ext>
          </a:extLst>
        </xdr:cNvPr>
        <xdr:cNvSpPr txBox="1"/>
      </xdr:nvSpPr>
      <xdr:spPr>
        <a:xfrm>
          <a:off x="19278111" y="72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95311</xdr:rowOff>
    </xdr:from>
    <xdr:ext cx="534377" cy="259045"/>
    <xdr:sp macro="" textlink="">
      <xdr:nvSpPr>
        <xdr:cNvPr id="312" name="n_4mainValue【一般廃棄物処理施設】&#10;一人当たり有形固定資産（償却資産）額">
          <a:extLst>
            <a:ext uri="{FF2B5EF4-FFF2-40B4-BE49-F238E27FC236}">
              <a16:creationId xmlns:a16="http://schemas.microsoft.com/office/drawing/2014/main" id="{FC9D3B88-8D29-422B-9908-D4AAD72AA35C}"/>
            </a:ext>
          </a:extLst>
        </xdr:cNvPr>
        <xdr:cNvSpPr txBox="1"/>
      </xdr:nvSpPr>
      <xdr:spPr>
        <a:xfrm>
          <a:off x="18389111" y="72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E69BB70E-6A6B-4204-AF28-B8C5A11F54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C5714CCE-053D-4A6A-9D71-2219122DA0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56C30949-CCDD-4E14-A4DD-465227316D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C04142C0-164E-4B7B-BBDB-287677C75E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9A66F2B1-7C8A-4D46-B974-C86E5F47EE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B9593DA1-2C64-4812-A29F-381342B3FD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14F64AC2-4FDC-41B2-9F8A-4D0EF24F72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AB4865B9-8626-4DFE-BA62-507DB7B31A3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0EF35E74-FCB7-4306-AEEB-60A322953E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AE6CBE12-9DE5-492E-AF28-8071366F4A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8433247A-1F42-4915-942E-8227DFB179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3B31830D-2D8A-499A-97DB-162FA11E77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95614114-C435-4162-BC75-7CD8DFD824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C0E312FB-5C93-499E-8DA7-85BEB3C4DF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62E52B02-A386-48A9-AB47-0746F62A65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0A9A1A76-5E75-467A-B68C-4862088FC63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003BC2F2-3A5E-4FFB-B324-A25C2B39A5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D3F3FCFB-1DA9-4A94-9086-482D664EBC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985A717D-9DAA-4DE0-89CB-4724335C94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ADE9B32A-0D26-4FBE-80AB-D4EDF6AB4B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09AF034B-E69E-465E-B6AC-20FC6291E9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2946B2E7-76FB-4992-9B74-F9D1267374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954DBF6B-0359-425A-8FDB-E752FEDBCD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1EA30E4E-9BB9-4FBB-891E-538D3693B4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98B981EF-67F2-4C46-8882-7D89B93FDB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C3739CFD-2A20-4DFE-A318-442A0B0C8D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C1FAF2FB-AFBC-4319-B974-FBE8D1F8DF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55D5FC53-0AFB-4997-9DCA-DA093DC703A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D5CDED88-1040-466F-AC82-366033F6BF5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11DE315D-36B6-49A4-BDCD-370226D38E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88F9C0DD-6A0C-4FE3-979F-84CAB3EF6D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0FD347A9-F30C-42EE-AB96-4A2A58346FC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C60B2F58-8269-451E-99F3-ACA21C51CF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6D3F7883-AFC1-4F9A-938D-36BB5379B6D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13FC7D84-490C-462B-B1D3-63169C2D659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E0E4561A-3771-41EE-8A51-5BE8FE8BA8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AE607863-8639-466D-AE81-ACC394C2D9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297AB808-49B8-45A9-8E7C-59475B63BE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22DF5549-69AB-4429-B41B-A5435CFF78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D9892218-8036-4EC7-917C-779E98CC98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D67CC5F9-5B1C-4A4A-BF5A-2C528F93793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602F4A9B-3133-42D8-AA4A-6456BC6A648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CA18FF1F-4357-4654-9A1A-6CBF25A699C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D3E5D7BB-6A1B-41B2-AB27-7BB58C804A3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CA248CE8-3097-4E1D-8065-B055670DF05E}"/>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8" name="直線コネクタ 357">
          <a:extLst>
            <a:ext uri="{FF2B5EF4-FFF2-40B4-BE49-F238E27FC236}">
              <a16:creationId xmlns:a16="http://schemas.microsoft.com/office/drawing/2014/main" id="{EC7FDFFE-2EC8-4395-B1B0-A50425894DB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FF262860-3A67-4822-A906-472B77D366A6}"/>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208ADCB8-4D8E-4DD8-91D5-E606A51A362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61" name="フローチャート: 判断 360">
          <a:extLst>
            <a:ext uri="{FF2B5EF4-FFF2-40B4-BE49-F238E27FC236}">
              <a16:creationId xmlns:a16="http://schemas.microsoft.com/office/drawing/2014/main" id="{C7A989A4-8ED3-4DF4-8057-FDDAB7789DAA}"/>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62" name="フローチャート: 判断 361">
          <a:extLst>
            <a:ext uri="{FF2B5EF4-FFF2-40B4-BE49-F238E27FC236}">
              <a16:creationId xmlns:a16="http://schemas.microsoft.com/office/drawing/2014/main" id="{647E7C24-3E08-4569-87E1-568520BC328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63" name="フローチャート: 判断 362">
          <a:extLst>
            <a:ext uri="{FF2B5EF4-FFF2-40B4-BE49-F238E27FC236}">
              <a16:creationId xmlns:a16="http://schemas.microsoft.com/office/drawing/2014/main" id="{29F9D416-9B70-470F-A484-B7D0BD690D74}"/>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64" name="フローチャート: 判断 363">
          <a:extLst>
            <a:ext uri="{FF2B5EF4-FFF2-40B4-BE49-F238E27FC236}">
              <a16:creationId xmlns:a16="http://schemas.microsoft.com/office/drawing/2014/main" id="{35A4B529-F5CE-45A1-AA23-855174217997}"/>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D83AFA3-AE7E-4A45-9797-9CAA685099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A90D99C-6855-431F-92E2-C18164536A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E373D83-6E5C-49CD-9893-7BD487F9A5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E1B3ED0-B6C7-4B4C-BC21-BCB9DE8059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FA6354BB-8B61-4279-9E56-613BEA7C7F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370" name="楕円 369">
          <a:extLst>
            <a:ext uri="{FF2B5EF4-FFF2-40B4-BE49-F238E27FC236}">
              <a16:creationId xmlns:a16="http://schemas.microsoft.com/office/drawing/2014/main" id="{FBAAD48F-E57A-428A-8F73-12EF46B1BCFB}"/>
            </a:ext>
          </a:extLst>
        </xdr:cNvPr>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63D25BED-1262-465B-B2E5-A36615930DC1}"/>
            </a:ext>
          </a:extLst>
        </xdr:cNvPr>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372" name="楕円 371">
          <a:extLst>
            <a:ext uri="{FF2B5EF4-FFF2-40B4-BE49-F238E27FC236}">
              <a16:creationId xmlns:a16="http://schemas.microsoft.com/office/drawing/2014/main" id="{64446977-8AD3-487B-B529-9E27B07D9644}"/>
            </a:ext>
          </a:extLst>
        </xdr:cNvPr>
        <xdr:cNvSpPr/>
      </xdr:nvSpPr>
      <xdr:spPr>
        <a:xfrm>
          <a:off x="1543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84</xdr:row>
      <xdr:rowOff>132806</xdr:rowOff>
    </xdr:to>
    <xdr:cxnSp macro="">
      <xdr:nvCxnSpPr>
        <xdr:cNvPr id="373" name="直線コネクタ 372">
          <a:extLst>
            <a:ext uri="{FF2B5EF4-FFF2-40B4-BE49-F238E27FC236}">
              <a16:creationId xmlns:a16="http://schemas.microsoft.com/office/drawing/2014/main" id="{B84E9B14-2E16-45E2-A419-95C0F52E63F6}"/>
            </a:ext>
          </a:extLst>
        </xdr:cNvPr>
        <xdr:cNvCxnSpPr/>
      </xdr:nvCxnSpPr>
      <xdr:spPr>
        <a:xfrm>
          <a:off x="15481300" y="145215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374" name="楕円 373">
          <a:extLst>
            <a:ext uri="{FF2B5EF4-FFF2-40B4-BE49-F238E27FC236}">
              <a16:creationId xmlns:a16="http://schemas.microsoft.com/office/drawing/2014/main" id="{6876EB24-F51A-4A34-A002-9829A7F7C2C0}"/>
            </a:ext>
          </a:extLst>
        </xdr:cNvPr>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119743</xdr:rowOff>
    </xdr:to>
    <xdr:cxnSp macro="">
      <xdr:nvCxnSpPr>
        <xdr:cNvPr id="375" name="直線コネクタ 374">
          <a:extLst>
            <a:ext uri="{FF2B5EF4-FFF2-40B4-BE49-F238E27FC236}">
              <a16:creationId xmlns:a16="http://schemas.microsoft.com/office/drawing/2014/main" id="{68F54C3F-5099-4FFB-8BFD-39371601929C}"/>
            </a:ext>
          </a:extLst>
        </xdr:cNvPr>
        <xdr:cNvCxnSpPr/>
      </xdr:nvCxnSpPr>
      <xdr:spPr>
        <a:xfrm>
          <a:off x="14592300" y="145068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376" name="楕円 375">
          <a:extLst>
            <a:ext uri="{FF2B5EF4-FFF2-40B4-BE49-F238E27FC236}">
              <a16:creationId xmlns:a16="http://schemas.microsoft.com/office/drawing/2014/main" id="{5CD5B8EB-B074-42AB-B1AA-98D4F52A0578}"/>
            </a:ext>
          </a:extLst>
        </xdr:cNvPr>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105048</xdr:rowOff>
    </xdr:to>
    <xdr:cxnSp macro="">
      <xdr:nvCxnSpPr>
        <xdr:cNvPr id="377" name="直線コネクタ 376">
          <a:extLst>
            <a:ext uri="{FF2B5EF4-FFF2-40B4-BE49-F238E27FC236}">
              <a16:creationId xmlns:a16="http://schemas.microsoft.com/office/drawing/2014/main" id="{687B34B6-3F21-414B-8EC2-8600469FF730}"/>
            </a:ext>
          </a:extLst>
        </xdr:cNvPr>
        <xdr:cNvCxnSpPr/>
      </xdr:nvCxnSpPr>
      <xdr:spPr>
        <a:xfrm>
          <a:off x="13703300" y="144937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26488</xdr:rowOff>
    </xdr:from>
    <xdr:to>
      <xdr:col>67</xdr:col>
      <xdr:colOff>101600</xdr:colOff>
      <xdr:row>84</xdr:row>
      <xdr:rowOff>128088</xdr:rowOff>
    </xdr:to>
    <xdr:sp macro="" textlink="">
      <xdr:nvSpPr>
        <xdr:cNvPr id="378" name="楕円 377">
          <a:extLst>
            <a:ext uri="{FF2B5EF4-FFF2-40B4-BE49-F238E27FC236}">
              <a16:creationId xmlns:a16="http://schemas.microsoft.com/office/drawing/2014/main" id="{771AF692-724D-4600-90FE-97BB2DFDCEA0}"/>
            </a:ext>
          </a:extLst>
        </xdr:cNvPr>
        <xdr:cNvSpPr/>
      </xdr:nvSpPr>
      <xdr:spPr>
        <a:xfrm>
          <a:off x="12763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77288</xdr:rowOff>
    </xdr:from>
    <xdr:to>
      <xdr:col>71</xdr:col>
      <xdr:colOff>177800</xdr:colOff>
      <xdr:row>84</xdr:row>
      <xdr:rowOff>91984</xdr:rowOff>
    </xdr:to>
    <xdr:cxnSp macro="">
      <xdr:nvCxnSpPr>
        <xdr:cNvPr id="379" name="直線コネクタ 378">
          <a:extLst>
            <a:ext uri="{FF2B5EF4-FFF2-40B4-BE49-F238E27FC236}">
              <a16:creationId xmlns:a16="http://schemas.microsoft.com/office/drawing/2014/main" id="{D3C7441E-5C65-40CC-A24C-7B35A9AD5AA2}"/>
            </a:ext>
          </a:extLst>
        </xdr:cNvPr>
        <xdr:cNvCxnSpPr/>
      </xdr:nvCxnSpPr>
      <xdr:spPr>
        <a:xfrm>
          <a:off x="12814300" y="144790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80" name="n_1aveValue【消防施設】&#10;有形固定資産減価償却率">
          <a:extLst>
            <a:ext uri="{FF2B5EF4-FFF2-40B4-BE49-F238E27FC236}">
              <a16:creationId xmlns:a16="http://schemas.microsoft.com/office/drawing/2014/main" id="{BB7111D0-BF18-4931-AB5D-12B1A59E859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81" name="n_2aveValue【消防施設】&#10;有形固定資産減価償却率">
          <a:extLst>
            <a:ext uri="{FF2B5EF4-FFF2-40B4-BE49-F238E27FC236}">
              <a16:creationId xmlns:a16="http://schemas.microsoft.com/office/drawing/2014/main" id="{5CF1B7CE-AE90-443D-803A-2BDFABEC817A}"/>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82" name="n_3aveValue【消防施設】&#10;有形固定資産減価償却率">
          <a:extLst>
            <a:ext uri="{FF2B5EF4-FFF2-40B4-BE49-F238E27FC236}">
              <a16:creationId xmlns:a16="http://schemas.microsoft.com/office/drawing/2014/main" id="{2458C7D5-5008-4F71-A554-909F54CA5715}"/>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83" name="n_4aveValue【消防施設】&#10;有形固定資産減価償却率">
          <a:extLst>
            <a:ext uri="{FF2B5EF4-FFF2-40B4-BE49-F238E27FC236}">
              <a16:creationId xmlns:a16="http://schemas.microsoft.com/office/drawing/2014/main" id="{2AD1F11A-AD44-4666-A8C7-066C565E24A6}"/>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384" name="n_1mainValue【消防施設】&#10;有形固定資産減価償却率">
          <a:extLst>
            <a:ext uri="{FF2B5EF4-FFF2-40B4-BE49-F238E27FC236}">
              <a16:creationId xmlns:a16="http://schemas.microsoft.com/office/drawing/2014/main" id="{C1C1B1F7-00C3-408F-85EE-B591E87E032D}"/>
            </a:ext>
          </a:extLst>
        </xdr:cNvPr>
        <xdr:cNvSpPr txBox="1"/>
      </xdr:nvSpPr>
      <xdr:spPr>
        <a:xfrm>
          <a:off x="15266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385" name="n_2mainValue【消防施設】&#10;有形固定資産減価償却率">
          <a:extLst>
            <a:ext uri="{FF2B5EF4-FFF2-40B4-BE49-F238E27FC236}">
              <a16:creationId xmlns:a16="http://schemas.microsoft.com/office/drawing/2014/main" id="{0BDCFA57-118A-4B9B-B36F-5C8E4AA65C44}"/>
            </a:ext>
          </a:extLst>
        </xdr:cNvPr>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386" name="n_3mainValue【消防施設】&#10;有形固定資産減価償却率">
          <a:extLst>
            <a:ext uri="{FF2B5EF4-FFF2-40B4-BE49-F238E27FC236}">
              <a16:creationId xmlns:a16="http://schemas.microsoft.com/office/drawing/2014/main" id="{9D116C83-26CF-4731-ADE6-9BF4DE0BEE98}"/>
            </a:ext>
          </a:extLst>
        </xdr:cNvPr>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119215</xdr:rowOff>
    </xdr:from>
    <xdr:ext cx="405111" cy="259045"/>
    <xdr:sp macro="" textlink="">
      <xdr:nvSpPr>
        <xdr:cNvPr id="387" name="n_4mainValue【消防施設】&#10;有形固定資産減価償却率">
          <a:extLst>
            <a:ext uri="{FF2B5EF4-FFF2-40B4-BE49-F238E27FC236}">
              <a16:creationId xmlns:a16="http://schemas.microsoft.com/office/drawing/2014/main" id="{83B8C7C8-6D93-4968-985B-1D30BF7CADEA}"/>
            </a:ext>
          </a:extLst>
        </xdr:cNvPr>
        <xdr:cNvSpPr txBox="1"/>
      </xdr:nvSpPr>
      <xdr:spPr>
        <a:xfrm>
          <a:off x="12611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5448BE5-4884-40BF-B6C4-777D0A67C2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F0433650-CA81-44C3-B154-D877609F9D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173358C2-9F79-48C6-9859-F33FE6FE4C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1A1227FD-920A-4D62-93A7-C5E2881057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52F163C9-32EC-45BD-9DE4-50FBCF954B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918C8F14-2AB7-492D-BAB0-03C1B14509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C13BE9FF-D7A4-4129-AD08-623744C5D9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579888BC-66E7-4D68-9732-E3E5511D7A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3D65E7A1-9BA9-43B4-B0D5-095A4C0679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0F29B9E1-F7E2-4058-B188-D0F277F134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8" name="直線コネクタ 397">
          <a:extLst>
            <a:ext uri="{FF2B5EF4-FFF2-40B4-BE49-F238E27FC236}">
              <a16:creationId xmlns:a16="http://schemas.microsoft.com/office/drawing/2014/main" id="{1587220D-EF92-41B2-B5A0-60D6C06384B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9" name="テキスト ボックス 398">
          <a:extLst>
            <a:ext uri="{FF2B5EF4-FFF2-40B4-BE49-F238E27FC236}">
              <a16:creationId xmlns:a16="http://schemas.microsoft.com/office/drawing/2014/main" id="{BBDDDAC4-4EA9-4953-870C-9944804D9B4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7DE4D05B-7699-4C7E-A79B-60FECE7EE1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2622AE71-AD59-4782-82C4-880F31AB62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02" name="直線コネクタ 401">
          <a:extLst>
            <a:ext uri="{FF2B5EF4-FFF2-40B4-BE49-F238E27FC236}">
              <a16:creationId xmlns:a16="http://schemas.microsoft.com/office/drawing/2014/main" id="{A58F42A9-E16A-46CD-A9C0-8AADE3AA76D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03" name="テキスト ボックス 402">
          <a:extLst>
            <a:ext uri="{FF2B5EF4-FFF2-40B4-BE49-F238E27FC236}">
              <a16:creationId xmlns:a16="http://schemas.microsoft.com/office/drawing/2014/main" id="{77F8D4ED-96FF-4E36-A3B8-177DAC03495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1F52DD35-E401-4712-8F69-1042E0CC90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62C98E58-68DB-4E73-BD95-9427E9B594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D9CC45FF-1C71-480F-9CEA-0B304CAB8A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7" name="直線コネクタ 406">
          <a:extLst>
            <a:ext uri="{FF2B5EF4-FFF2-40B4-BE49-F238E27FC236}">
              <a16:creationId xmlns:a16="http://schemas.microsoft.com/office/drawing/2014/main" id="{2FF39CDD-861A-4609-9E29-9E2509A135C8}"/>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8" name="【消防施設】&#10;一人当たり面積最小値テキスト">
          <a:extLst>
            <a:ext uri="{FF2B5EF4-FFF2-40B4-BE49-F238E27FC236}">
              <a16:creationId xmlns:a16="http://schemas.microsoft.com/office/drawing/2014/main" id="{E061F075-0E80-4197-B2B9-7316C6AB672A}"/>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9" name="直線コネクタ 408">
          <a:extLst>
            <a:ext uri="{FF2B5EF4-FFF2-40B4-BE49-F238E27FC236}">
              <a16:creationId xmlns:a16="http://schemas.microsoft.com/office/drawing/2014/main" id="{DD2B294B-4198-4AEE-A9A7-5E22A281C152}"/>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10" name="【消防施設】&#10;一人当たり面積最大値テキスト">
          <a:extLst>
            <a:ext uri="{FF2B5EF4-FFF2-40B4-BE49-F238E27FC236}">
              <a16:creationId xmlns:a16="http://schemas.microsoft.com/office/drawing/2014/main" id="{4B39199A-D30C-4C15-9D25-068004EE2A7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11" name="直線コネクタ 410">
          <a:extLst>
            <a:ext uri="{FF2B5EF4-FFF2-40B4-BE49-F238E27FC236}">
              <a16:creationId xmlns:a16="http://schemas.microsoft.com/office/drawing/2014/main" id="{EB81D830-B1DA-4E14-8B02-3C3B29C61FBE}"/>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12" name="【消防施設】&#10;一人当たり面積平均値テキスト">
          <a:extLst>
            <a:ext uri="{FF2B5EF4-FFF2-40B4-BE49-F238E27FC236}">
              <a16:creationId xmlns:a16="http://schemas.microsoft.com/office/drawing/2014/main" id="{28D87319-1DCF-4A82-91E2-4E13AC7CECEF}"/>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13" name="フローチャート: 判断 412">
          <a:extLst>
            <a:ext uri="{FF2B5EF4-FFF2-40B4-BE49-F238E27FC236}">
              <a16:creationId xmlns:a16="http://schemas.microsoft.com/office/drawing/2014/main" id="{52875F36-CB38-40C4-A479-BCD21757E94C}"/>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14" name="フローチャート: 判断 413">
          <a:extLst>
            <a:ext uri="{FF2B5EF4-FFF2-40B4-BE49-F238E27FC236}">
              <a16:creationId xmlns:a16="http://schemas.microsoft.com/office/drawing/2014/main" id="{87D37E23-D5B0-4DB8-AE81-82437C540FC4}"/>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15" name="フローチャート: 判断 414">
          <a:extLst>
            <a:ext uri="{FF2B5EF4-FFF2-40B4-BE49-F238E27FC236}">
              <a16:creationId xmlns:a16="http://schemas.microsoft.com/office/drawing/2014/main" id="{84095302-9B8A-4CC7-88E5-D62E3A2D334F}"/>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16" name="フローチャート: 判断 415">
          <a:extLst>
            <a:ext uri="{FF2B5EF4-FFF2-40B4-BE49-F238E27FC236}">
              <a16:creationId xmlns:a16="http://schemas.microsoft.com/office/drawing/2014/main" id="{844CCC57-1231-4593-A90A-AA1AE121E41D}"/>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17" name="フローチャート: 判断 416">
          <a:extLst>
            <a:ext uri="{FF2B5EF4-FFF2-40B4-BE49-F238E27FC236}">
              <a16:creationId xmlns:a16="http://schemas.microsoft.com/office/drawing/2014/main" id="{CD413B03-D3A5-4315-BE9F-9BEF3CD0393D}"/>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799DD5F6-9997-4801-90F4-8BBA8F34DF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C9478699-0BFE-4A3C-98C5-8B2DFC85F0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157B3AE4-17BA-48B6-83A5-5C04173DB1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B0741F47-1CA6-4B72-83C9-C3DF9DC619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D181E35E-9A91-4727-946A-73BAC8F411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20447</xdr:rowOff>
    </xdr:from>
    <xdr:to>
      <xdr:col>116</xdr:col>
      <xdr:colOff>114300</xdr:colOff>
      <xdr:row>84</xdr:row>
      <xdr:rowOff>122047</xdr:rowOff>
    </xdr:to>
    <xdr:sp macro="" textlink="">
      <xdr:nvSpPr>
        <xdr:cNvPr id="423" name="楕円 422">
          <a:extLst>
            <a:ext uri="{FF2B5EF4-FFF2-40B4-BE49-F238E27FC236}">
              <a16:creationId xmlns:a16="http://schemas.microsoft.com/office/drawing/2014/main" id="{6EC9060C-6346-4099-9E9A-06E0A3BA0998}"/>
            </a:ext>
          </a:extLst>
        </xdr:cNvPr>
        <xdr:cNvSpPr/>
      </xdr:nvSpPr>
      <xdr:spPr>
        <a:xfrm>
          <a:off x="221107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43324</xdr:rowOff>
    </xdr:from>
    <xdr:ext cx="469744" cy="259045"/>
    <xdr:sp macro="" textlink="">
      <xdr:nvSpPr>
        <xdr:cNvPr id="424" name="【消防施設】&#10;一人当たり面積該当値テキスト">
          <a:extLst>
            <a:ext uri="{FF2B5EF4-FFF2-40B4-BE49-F238E27FC236}">
              <a16:creationId xmlns:a16="http://schemas.microsoft.com/office/drawing/2014/main" id="{69BF8212-42F2-48AB-A4AC-0A4B189D6C6B}"/>
            </a:ext>
          </a:extLst>
        </xdr:cNvPr>
        <xdr:cNvSpPr txBox="1"/>
      </xdr:nvSpPr>
      <xdr:spPr>
        <a:xfrm>
          <a:off x="22199600"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25591</xdr:rowOff>
    </xdr:from>
    <xdr:to>
      <xdr:col>112</xdr:col>
      <xdr:colOff>38100</xdr:colOff>
      <xdr:row>84</xdr:row>
      <xdr:rowOff>127191</xdr:rowOff>
    </xdr:to>
    <xdr:sp macro="" textlink="">
      <xdr:nvSpPr>
        <xdr:cNvPr id="425" name="楕円 424">
          <a:extLst>
            <a:ext uri="{FF2B5EF4-FFF2-40B4-BE49-F238E27FC236}">
              <a16:creationId xmlns:a16="http://schemas.microsoft.com/office/drawing/2014/main" id="{3D1A5381-8259-4A22-BF48-5F35A99ED622}"/>
            </a:ext>
          </a:extLst>
        </xdr:cNvPr>
        <xdr:cNvSpPr/>
      </xdr:nvSpPr>
      <xdr:spPr>
        <a:xfrm>
          <a:off x="21272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71247</xdr:rowOff>
    </xdr:from>
    <xdr:to>
      <xdr:col>116</xdr:col>
      <xdr:colOff>63500</xdr:colOff>
      <xdr:row>84</xdr:row>
      <xdr:rowOff>76391</xdr:rowOff>
    </xdr:to>
    <xdr:cxnSp macro="">
      <xdr:nvCxnSpPr>
        <xdr:cNvPr id="426" name="直線コネクタ 425">
          <a:extLst>
            <a:ext uri="{FF2B5EF4-FFF2-40B4-BE49-F238E27FC236}">
              <a16:creationId xmlns:a16="http://schemas.microsoft.com/office/drawing/2014/main" id="{6D22CCB4-F453-4B4A-BF8D-3A02B4EC8C9E}"/>
            </a:ext>
          </a:extLst>
        </xdr:cNvPr>
        <xdr:cNvCxnSpPr/>
      </xdr:nvCxnSpPr>
      <xdr:spPr>
        <a:xfrm flipV="1">
          <a:off x="21323300" y="14473047"/>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29020</xdr:rowOff>
    </xdr:from>
    <xdr:to>
      <xdr:col>107</xdr:col>
      <xdr:colOff>101600</xdr:colOff>
      <xdr:row>84</xdr:row>
      <xdr:rowOff>130620</xdr:rowOff>
    </xdr:to>
    <xdr:sp macro="" textlink="">
      <xdr:nvSpPr>
        <xdr:cNvPr id="427" name="楕円 426">
          <a:extLst>
            <a:ext uri="{FF2B5EF4-FFF2-40B4-BE49-F238E27FC236}">
              <a16:creationId xmlns:a16="http://schemas.microsoft.com/office/drawing/2014/main" id="{B23986BC-EA4C-4409-9340-2C8559736D9D}"/>
            </a:ext>
          </a:extLst>
        </xdr:cNvPr>
        <xdr:cNvSpPr/>
      </xdr:nvSpPr>
      <xdr:spPr>
        <a:xfrm>
          <a:off x="203835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76391</xdr:rowOff>
    </xdr:from>
    <xdr:to>
      <xdr:col>111</xdr:col>
      <xdr:colOff>177800</xdr:colOff>
      <xdr:row>84</xdr:row>
      <xdr:rowOff>79820</xdr:rowOff>
    </xdr:to>
    <xdr:cxnSp macro="">
      <xdr:nvCxnSpPr>
        <xdr:cNvPr id="428" name="直線コネクタ 427">
          <a:extLst>
            <a:ext uri="{FF2B5EF4-FFF2-40B4-BE49-F238E27FC236}">
              <a16:creationId xmlns:a16="http://schemas.microsoft.com/office/drawing/2014/main" id="{5F618538-AFCC-48ED-94CA-69BE50586A5B}"/>
            </a:ext>
          </a:extLst>
        </xdr:cNvPr>
        <xdr:cNvCxnSpPr/>
      </xdr:nvCxnSpPr>
      <xdr:spPr>
        <a:xfrm flipV="1">
          <a:off x="20434300" y="1447819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29" name="楕円 428">
          <a:extLst>
            <a:ext uri="{FF2B5EF4-FFF2-40B4-BE49-F238E27FC236}">
              <a16:creationId xmlns:a16="http://schemas.microsoft.com/office/drawing/2014/main" id="{6DFC2C97-F98D-48D7-8A19-1320DE37C28F}"/>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79820</xdr:rowOff>
    </xdr:from>
    <xdr:to>
      <xdr:col>107</xdr:col>
      <xdr:colOff>50800</xdr:colOff>
      <xdr:row>84</xdr:row>
      <xdr:rowOff>83820</xdr:rowOff>
    </xdr:to>
    <xdr:cxnSp macro="">
      <xdr:nvCxnSpPr>
        <xdr:cNvPr id="430" name="直線コネクタ 429">
          <a:extLst>
            <a:ext uri="{FF2B5EF4-FFF2-40B4-BE49-F238E27FC236}">
              <a16:creationId xmlns:a16="http://schemas.microsoft.com/office/drawing/2014/main" id="{A597918C-E58D-4EFF-81B1-03466D908D08}"/>
            </a:ext>
          </a:extLst>
        </xdr:cNvPr>
        <xdr:cNvCxnSpPr/>
      </xdr:nvCxnSpPr>
      <xdr:spPr>
        <a:xfrm flipV="1">
          <a:off x="19545300" y="1448162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35877</xdr:rowOff>
    </xdr:from>
    <xdr:to>
      <xdr:col>98</xdr:col>
      <xdr:colOff>38100</xdr:colOff>
      <xdr:row>84</xdr:row>
      <xdr:rowOff>137477</xdr:rowOff>
    </xdr:to>
    <xdr:sp macro="" textlink="">
      <xdr:nvSpPr>
        <xdr:cNvPr id="431" name="楕円 430">
          <a:extLst>
            <a:ext uri="{FF2B5EF4-FFF2-40B4-BE49-F238E27FC236}">
              <a16:creationId xmlns:a16="http://schemas.microsoft.com/office/drawing/2014/main" id="{AA6EEC79-CB3C-4DFC-BE0F-FFAA6B8CB2C4}"/>
            </a:ext>
          </a:extLst>
        </xdr:cNvPr>
        <xdr:cNvSpPr/>
      </xdr:nvSpPr>
      <xdr:spPr>
        <a:xfrm>
          <a:off x="18605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86677</xdr:rowOff>
    </xdr:to>
    <xdr:cxnSp macro="">
      <xdr:nvCxnSpPr>
        <xdr:cNvPr id="432" name="直線コネクタ 431">
          <a:extLst>
            <a:ext uri="{FF2B5EF4-FFF2-40B4-BE49-F238E27FC236}">
              <a16:creationId xmlns:a16="http://schemas.microsoft.com/office/drawing/2014/main" id="{D4E399A2-AB2E-4CA4-ACC1-116378091A19}"/>
            </a:ext>
          </a:extLst>
        </xdr:cNvPr>
        <xdr:cNvCxnSpPr/>
      </xdr:nvCxnSpPr>
      <xdr:spPr>
        <a:xfrm flipV="1">
          <a:off x="18656300" y="144856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433" name="n_1aveValue【消防施設】&#10;一人当たり面積">
          <a:extLst>
            <a:ext uri="{FF2B5EF4-FFF2-40B4-BE49-F238E27FC236}">
              <a16:creationId xmlns:a16="http://schemas.microsoft.com/office/drawing/2014/main" id="{C4273963-DA6A-4560-9C24-CB83117049E3}"/>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434" name="n_2aveValue【消防施設】&#10;一人当たり面積">
          <a:extLst>
            <a:ext uri="{FF2B5EF4-FFF2-40B4-BE49-F238E27FC236}">
              <a16:creationId xmlns:a16="http://schemas.microsoft.com/office/drawing/2014/main" id="{1FAD1580-507F-4F35-BBD4-AE0461EF305B}"/>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435" name="n_3aveValue【消防施設】&#10;一人当たり面積">
          <a:extLst>
            <a:ext uri="{FF2B5EF4-FFF2-40B4-BE49-F238E27FC236}">
              <a16:creationId xmlns:a16="http://schemas.microsoft.com/office/drawing/2014/main" id="{8C3D5310-B538-461C-9116-6C28E1A23A33}"/>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436" name="n_4aveValue【消防施設】&#10;一人当たり面積">
          <a:extLst>
            <a:ext uri="{FF2B5EF4-FFF2-40B4-BE49-F238E27FC236}">
              <a16:creationId xmlns:a16="http://schemas.microsoft.com/office/drawing/2014/main" id="{5A1A9D08-57E4-452D-B34F-A92368A70A68}"/>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143718</xdr:rowOff>
    </xdr:from>
    <xdr:ext cx="469744" cy="259045"/>
    <xdr:sp macro="" textlink="">
      <xdr:nvSpPr>
        <xdr:cNvPr id="437" name="n_1mainValue【消防施設】&#10;一人当たり面積">
          <a:extLst>
            <a:ext uri="{FF2B5EF4-FFF2-40B4-BE49-F238E27FC236}">
              <a16:creationId xmlns:a16="http://schemas.microsoft.com/office/drawing/2014/main" id="{2902527B-1BFB-4CE7-8F4D-59D64FC990C4}"/>
            </a:ext>
          </a:extLst>
        </xdr:cNvPr>
        <xdr:cNvSpPr txBox="1"/>
      </xdr:nvSpPr>
      <xdr:spPr>
        <a:xfrm>
          <a:off x="21075727" y="1420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147147</xdr:rowOff>
    </xdr:from>
    <xdr:ext cx="469744" cy="259045"/>
    <xdr:sp macro="" textlink="">
      <xdr:nvSpPr>
        <xdr:cNvPr id="438" name="n_2mainValue【消防施設】&#10;一人当たり面積">
          <a:extLst>
            <a:ext uri="{FF2B5EF4-FFF2-40B4-BE49-F238E27FC236}">
              <a16:creationId xmlns:a16="http://schemas.microsoft.com/office/drawing/2014/main" id="{6863BC1E-5629-440F-90B7-9BC9BAE16E35}"/>
            </a:ext>
          </a:extLst>
        </xdr:cNvPr>
        <xdr:cNvSpPr txBox="1"/>
      </xdr:nvSpPr>
      <xdr:spPr>
        <a:xfrm>
          <a:off x="20199427" y="1420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439" name="n_3mainValue【消防施設】&#10;一人当たり面積">
          <a:extLst>
            <a:ext uri="{FF2B5EF4-FFF2-40B4-BE49-F238E27FC236}">
              <a16:creationId xmlns:a16="http://schemas.microsoft.com/office/drawing/2014/main" id="{479744D4-0F20-44B6-965E-088702D527C5}"/>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128604</xdr:rowOff>
    </xdr:from>
    <xdr:ext cx="469744" cy="259045"/>
    <xdr:sp macro="" textlink="">
      <xdr:nvSpPr>
        <xdr:cNvPr id="440" name="n_4mainValue【消防施設】&#10;一人当たり面積">
          <a:extLst>
            <a:ext uri="{FF2B5EF4-FFF2-40B4-BE49-F238E27FC236}">
              <a16:creationId xmlns:a16="http://schemas.microsoft.com/office/drawing/2014/main" id="{84C394CB-6BEB-428C-8A9E-316DA4FFCC0B}"/>
            </a:ext>
          </a:extLst>
        </xdr:cNvPr>
        <xdr:cNvSpPr txBox="1"/>
      </xdr:nvSpPr>
      <xdr:spPr>
        <a:xfrm>
          <a:off x="18421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0A2D8A47-6515-4DB1-85CD-05F936EB59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95C6875C-31A5-491E-86CD-AA96844D00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D48266FA-E13F-4424-84DE-3227184724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B57E779A-BED6-4421-8319-FC7EA5B718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A1FD2826-1632-430D-8F6F-0AE5DFE0D5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5F4BD955-145C-4568-A32B-41E59F8A46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0ADA84BF-18EA-4FA2-AFE4-0064173E98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867DBEAD-5045-422F-9BA0-3F18C2EAC5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871E72F3-F15C-46BD-87D4-BB83F27084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960B9E0C-67C6-4A2E-A1DE-7FBFAACA7C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5B7FAE80-5B16-441A-B740-6C28A41381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AF4A5D08-AA2A-4687-8EC9-B4D1A42A2D4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738DFEDD-D5CF-4CE9-AB2F-E0E64173853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7B27539A-BD06-4BDA-9E91-73295C92AC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58E9DD4D-71ED-4D8D-A0A7-B5D2C48B7E5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F4676FC5-A1EA-467D-BF90-0817C12335D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CF07D53F-9A12-4807-BF72-1F1DB1FBA09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A9527FB9-D523-4A5D-B28C-1A689D30CB3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68DF7916-D37E-4DB6-8C6F-9FC26384367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F490ADD4-1D51-4D5C-B093-CC53A0D0032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E14011BD-F432-41A8-97B8-F1A0E72D448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51C9465C-A260-4A48-817C-CF228B10E8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EA3C4613-1CE1-4C4D-BE19-3BFC44FA0F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7988E61C-BA65-4CAD-865D-CE74F5DED00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664A0B68-BF03-44CA-98EE-387E0000905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7A09119C-8656-448D-98EC-4A303E8B474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1E5B59B5-2297-4C24-9588-87F1BD5903C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B40E29F1-4E08-4DD9-8199-8FD7FC545AA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69" name="【庁舎】&#10;有形固定資産減価償却率平均値テキスト">
          <a:extLst>
            <a:ext uri="{FF2B5EF4-FFF2-40B4-BE49-F238E27FC236}">
              <a16:creationId xmlns:a16="http://schemas.microsoft.com/office/drawing/2014/main" id="{ECDFEA7C-6B23-4653-A2DA-19B6DE4C9787}"/>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0" name="フローチャート: 判断 469">
          <a:extLst>
            <a:ext uri="{FF2B5EF4-FFF2-40B4-BE49-F238E27FC236}">
              <a16:creationId xmlns:a16="http://schemas.microsoft.com/office/drawing/2014/main" id="{57033C9E-37CA-4A2D-8A82-20E198887CE3}"/>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71" name="フローチャート: 判断 470">
          <a:extLst>
            <a:ext uri="{FF2B5EF4-FFF2-40B4-BE49-F238E27FC236}">
              <a16:creationId xmlns:a16="http://schemas.microsoft.com/office/drawing/2014/main" id="{1CF51DEA-4A4A-4317-90D3-2714B539D059}"/>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72" name="フローチャート: 判断 471">
          <a:extLst>
            <a:ext uri="{FF2B5EF4-FFF2-40B4-BE49-F238E27FC236}">
              <a16:creationId xmlns:a16="http://schemas.microsoft.com/office/drawing/2014/main" id="{D5D25E51-C913-4A20-8B85-C315C5C9FCF6}"/>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73" name="フローチャート: 判断 472">
          <a:extLst>
            <a:ext uri="{FF2B5EF4-FFF2-40B4-BE49-F238E27FC236}">
              <a16:creationId xmlns:a16="http://schemas.microsoft.com/office/drawing/2014/main" id="{A8D234BC-B769-4FD1-A614-A1B1BAFC3151}"/>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74" name="フローチャート: 判断 473">
          <a:extLst>
            <a:ext uri="{FF2B5EF4-FFF2-40B4-BE49-F238E27FC236}">
              <a16:creationId xmlns:a16="http://schemas.microsoft.com/office/drawing/2014/main" id="{8819D131-9082-45A1-AF40-B6B98C00E2E2}"/>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2529DE7-A59F-4C53-805F-C4A5AEA74D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1A82911-BE47-4386-B887-68C4440534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9562600-BE69-493D-9E44-2678B7D6B3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647D010-3743-4F93-8168-5126F5087B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4DB66775-279E-44C9-B738-9B57F5E07C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480" name="楕円 479">
          <a:extLst>
            <a:ext uri="{FF2B5EF4-FFF2-40B4-BE49-F238E27FC236}">
              <a16:creationId xmlns:a16="http://schemas.microsoft.com/office/drawing/2014/main" id="{FAC379DF-58F7-4605-8E9C-3782AD5AD211}"/>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481" name="【庁舎】&#10;有形固定資産減価償却率該当値テキスト">
          <a:extLst>
            <a:ext uri="{FF2B5EF4-FFF2-40B4-BE49-F238E27FC236}">
              <a16:creationId xmlns:a16="http://schemas.microsoft.com/office/drawing/2014/main" id="{52C3B09D-252A-4BA9-AEA1-138F71CA580F}"/>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482" name="楕円 481">
          <a:extLst>
            <a:ext uri="{FF2B5EF4-FFF2-40B4-BE49-F238E27FC236}">
              <a16:creationId xmlns:a16="http://schemas.microsoft.com/office/drawing/2014/main" id="{53A33BF4-5AA7-4D14-B7BB-F8C3BBB2F41B}"/>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483" name="直線コネクタ 482">
          <a:extLst>
            <a:ext uri="{FF2B5EF4-FFF2-40B4-BE49-F238E27FC236}">
              <a16:creationId xmlns:a16="http://schemas.microsoft.com/office/drawing/2014/main" id="{3D870E10-784E-4B41-88AE-DE3375E48C98}"/>
            </a:ext>
          </a:extLst>
        </xdr:cNvPr>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84" name="楕円 483">
          <a:extLst>
            <a:ext uri="{FF2B5EF4-FFF2-40B4-BE49-F238E27FC236}">
              <a16:creationId xmlns:a16="http://schemas.microsoft.com/office/drawing/2014/main" id="{194AC826-1690-4CD7-BE50-8991F330D4D3}"/>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485" name="直線コネクタ 484">
          <a:extLst>
            <a:ext uri="{FF2B5EF4-FFF2-40B4-BE49-F238E27FC236}">
              <a16:creationId xmlns:a16="http://schemas.microsoft.com/office/drawing/2014/main" id="{24FA5AE0-3106-4BC0-8CFF-C0358F1B4DB4}"/>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86" name="楕円 485">
          <a:extLst>
            <a:ext uri="{FF2B5EF4-FFF2-40B4-BE49-F238E27FC236}">
              <a16:creationId xmlns:a16="http://schemas.microsoft.com/office/drawing/2014/main" id="{BF8BAAD9-161C-4AE4-B8FD-078A43CC3924}"/>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87" name="直線コネクタ 486">
          <a:extLst>
            <a:ext uri="{FF2B5EF4-FFF2-40B4-BE49-F238E27FC236}">
              <a16:creationId xmlns:a16="http://schemas.microsoft.com/office/drawing/2014/main" id="{EE4BE231-87FC-4343-A665-EAD502E57B09}"/>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488" name="楕円 487">
          <a:extLst>
            <a:ext uri="{FF2B5EF4-FFF2-40B4-BE49-F238E27FC236}">
              <a16:creationId xmlns:a16="http://schemas.microsoft.com/office/drawing/2014/main" id="{91ADFBDB-2B81-4F4E-BBE2-9D86EC0CA8D6}"/>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489" name="直線コネクタ 488">
          <a:extLst>
            <a:ext uri="{FF2B5EF4-FFF2-40B4-BE49-F238E27FC236}">
              <a16:creationId xmlns:a16="http://schemas.microsoft.com/office/drawing/2014/main" id="{A99016A7-B1E1-42AA-A534-FAD416710465}"/>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90" name="n_1aveValue【庁舎】&#10;有形固定資産減価償却率">
          <a:extLst>
            <a:ext uri="{FF2B5EF4-FFF2-40B4-BE49-F238E27FC236}">
              <a16:creationId xmlns:a16="http://schemas.microsoft.com/office/drawing/2014/main" id="{17D03779-71A2-4837-AEC6-A1BD7C6408E3}"/>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91" name="n_2aveValue【庁舎】&#10;有形固定資産減価償却率">
          <a:extLst>
            <a:ext uri="{FF2B5EF4-FFF2-40B4-BE49-F238E27FC236}">
              <a16:creationId xmlns:a16="http://schemas.microsoft.com/office/drawing/2014/main" id="{C3E4C14D-BD65-4C43-BBF0-F6541909D8E1}"/>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92" name="n_3aveValue【庁舎】&#10;有形固定資産減価償却率">
          <a:extLst>
            <a:ext uri="{FF2B5EF4-FFF2-40B4-BE49-F238E27FC236}">
              <a16:creationId xmlns:a16="http://schemas.microsoft.com/office/drawing/2014/main" id="{246BA39E-22F8-4585-971A-29FFF53B6B6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93" name="n_4aveValue【庁舎】&#10;有形固定資産減価償却率">
          <a:extLst>
            <a:ext uri="{FF2B5EF4-FFF2-40B4-BE49-F238E27FC236}">
              <a16:creationId xmlns:a16="http://schemas.microsoft.com/office/drawing/2014/main" id="{BFFD204C-D942-44F9-8810-0FA99C798DB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494" name="n_1mainValue【庁舎】&#10;有形固定資産減価償却率">
          <a:extLst>
            <a:ext uri="{FF2B5EF4-FFF2-40B4-BE49-F238E27FC236}">
              <a16:creationId xmlns:a16="http://schemas.microsoft.com/office/drawing/2014/main" id="{FD1829CA-6805-4C54-B791-B06F96B0B2E8}"/>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495" name="n_2mainValue【庁舎】&#10;有形固定資産減価償却率">
          <a:extLst>
            <a:ext uri="{FF2B5EF4-FFF2-40B4-BE49-F238E27FC236}">
              <a16:creationId xmlns:a16="http://schemas.microsoft.com/office/drawing/2014/main" id="{95FDB0C3-8573-4DFC-887E-C66E128500F9}"/>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496" name="n_3mainValue【庁舎】&#10;有形固定資産減価償却率">
          <a:extLst>
            <a:ext uri="{FF2B5EF4-FFF2-40B4-BE49-F238E27FC236}">
              <a16:creationId xmlns:a16="http://schemas.microsoft.com/office/drawing/2014/main" id="{71CB7FAA-48A0-4293-A77D-5D5EE3D4B160}"/>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497" name="n_4mainValue【庁舎】&#10;有形固定資産減価償却率">
          <a:extLst>
            <a:ext uri="{FF2B5EF4-FFF2-40B4-BE49-F238E27FC236}">
              <a16:creationId xmlns:a16="http://schemas.microsoft.com/office/drawing/2014/main" id="{6DD01B4A-3311-4ED1-9779-83379B7BAA6F}"/>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D6911576-E172-4CF6-AFB2-639030EA32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52FCC80B-F0D6-4DED-82D0-FBAB7579B7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05A53C63-1734-4CB6-AA3E-5286854DC9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3E530332-7C66-42F7-9997-18DDBF224E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20D7F94B-CF24-48D0-8BD2-1F7185DC45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CD8C4A04-B8A0-4C4D-BDAC-6576A957AA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54EEC186-5BAB-4710-837F-30386107B4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879082AD-0623-4160-8217-E6035D41C4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674E9D72-B184-45EC-B263-0E37756627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6D316DEE-C7BD-4CAE-B87E-4F5589A4F7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0643A10B-9FA5-4C47-AE9D-50A256F99CB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7B04C26F-8B71-4599-884D-A290AA5123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82090400-ED0A-4D51-8371-0C67048D485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CFAE89F5-8A6D-4D75-A8CE-684F273ECB2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63FE65A5-54DA-4721-A046-685FFBE78D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D5859460-67C5-477F-B397-A2706A34082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1ACB7F61-E570-4FEA-AB39-C126139AEC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EBBB9DA7-1E16-49E1-83C5-C36ABC93219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D32748E2-2944-4931-A865-8B261F3DA9C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F7CDAD3E-D979-49E4-9D72-4B8CD715DF3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D0DDAEAE-7239-4FE2-8249-128800218C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1BD212B3-A244-4781-BD43-03E95F0108B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4B5B35DD-6B59-4012-A1D8-87A1E2AC0E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21" name="直線コネクタ 520">
          <a:extLst>
            <a:ext uri="{FF2B5EF4-FFF2-40B4-BE49-F238E27FC236}">
              <a16:creationId xmlns:a16="http://schemas.microsoft.com/office/drawing/2014/main" id="{21444080-42A5-4AFD-9AA1-526D7B355C5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22" name="【庁舎】&#10;一人当たり面積最小値テキスト">
          <a:extLst>
            <a:ext uri="{FF2B5EF4-FFF2-40B4-BE49-F238E27FC236}">
              <a16:creationId xmlns:a16="http://schemas.microsoft.com/office/drawing/2014/main" id="{4B60B21B-9272-4327-B552-FE5C8A0F5999}"/>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23" name="直線コネクタ 522">
          <a:extLst>
            <a:ext uri="{FF2B5EF4-FFF2-40B4-BE49-F238E27FC236}">
              <a16:creationId xmlns:a16="http://schemas.microsoft.com/office/drawing/2014/main" id="{F3276DD3-4E57-4AB7-8107-C9606B06BF88}"/>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4" name="【庁舎】&#10;一人当たり面積最大値テキスト">
          <a:extLst>
            <a:ext uri="{FF2B5EF4-FFF2-40B4-BE49-F238E27FC236}">
              <a16:creationId xmlns:a16="http://schemas.microsoft.com/office/drawing/2014/main" id="{3F691E66-F03C-4483-95A1-B184EE32CAE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5" name="直線コネクタ 524">
          <a:extLst>
            <a:ext uri="{FF2B5EF4-FFF2-40B4-BE49-F238E27FC236}">
              <a16:creationId xmlns:a16="http://schemas.microsoft.com/office/drawing/2014/main" id="{144CFBC0-6192-4BDC-86EF-55BFDA0F6578}"/>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26" name="【庁舎】&#10;一人当たり面積平均値テキスト">
          <a:extLst>
            <a:ext uri="{FF2B5EF4-FFF2-40B4-BE49-F238E27FC236}">
              <a16:creationId xmlns:a16="http://schemas.microsoft.com/office/drawing/2014/main" id="{915D9016-E7D4-4A58-B3B5-5C5C7A1B9261}"/>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7" name="フローチャート: 判断 526">
          <a:extLst>
            <a:ext uri="{FF2B5EF4-FFF2-40B4-BE49-F238E27FC236}">
              <a16:creationId xmlns:a16="http://schemas.microsoft.com/office/drawing/2014/main" id="{EF92E519-C414-4539-A0E8-5339D252DF86}"/>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8" name="フローチャート: 判断 527">
          <a:extLst>
            <a:ext uri="{FF2B5EF4-FFF2-40B4-BE49-F238E27FC236}">
              <a16:creationId xmlns:a16="http://schemas.microsoft.com/office/drawing/2014/main" id="{D1CE2A2B-485D-4C06-8C32-CE8B7388C765}"/>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9" name="フローチャート: 判断 528">
          <a:extLst>
            <a:ext uri="{FF2B5EF4-FFF2-40B4-BE49-F238E27FC236}">
              <a16:creationId xmlns:a16="http://schemas.microsoft.com/office/drawing/2014/main" id="{C30206DE-6EDC-4952-9AC3-F64F7219198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30" name="フローチャート: 判断 529">
          <a:extLst>
            <a:ext uri="{FF2B5EF4-FFF2-40B4-BE49-F238E27FC236}">
              <a16:creationId xmlns:a16="http://schemas.microsoft.com/office/drawing/2014/main" id="{9B892B00-9051-409A-B755-99AC68DF1D8C}"/>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31" name="フローチャート: 判断 530">
          <a:extLst>
            <a:ext uri="{FF2B5EF4-FFF2-40B4-BE49-F238E27FC236}">
              <a16:creationId xmlns:a16="http://schemas.microsoft.com/office/drawing/2014/main" id="{59D7E27B-CB9E-4304-90CC-69B8E5C573E2}"/>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3971C1CF-A7AD-4F1C-87D5-3086B1E353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F7B8D238-E4A3-46AC-9ACE-41DE5691C4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448421A4-6467-4016-B37A-820160E53A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2E9FA7E-01BC-411F-840B-0FA2BF2410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8FF5CEC6-2B90-470E-8FC8-DA15D3BA86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111888</xdr:rowOff>
    </xdr:from>
    <xdr:to>
      <xdr:col>116</xdr:col>
      <xdr:colOff>114300</xdr:colOff>
      <xdr:row>108</xdr:row>
      <xdr:rowOff>42038</xdr:rowOff>
    </xdr:to>
    <xdr:sp macro="" textlink="">
      <xdr:nvSpPr>
        <xdr:cNvPr id="537" name="楕円 536">
          <a:extLst>
            <a:ext uri="{FF2B5EF4-FFF2-40B4-BE49-F238E27FC236}">
              <a16:creationId xmlns:a16="http://schemas.microsoft.com/office/drawing/2014/main" id="{A633FDE4-8A35-418C-A49F-4396001C57B4}"/>
            </a:ext>
          </a:extLst>
        </xdr:cNvPr>
        <xdr:cNvSpPr/>
      </xdr:nvSpPr>
      <xdr:spPr>
        <a:xfrm>
          <a:off x="22110700" y="184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26815</xdr:rowOff>
    </xdr:from>
    <xdr:ext cx="469744" cy="259045"/>
    <xdr:sp macro="" textlink="">
      <xdr:nvSpPr>
        <xdr:cNvPr id="538" name="【庁舎】&#10;一人当たり面積該当値テキスト">
          <a:extLst>
            <a:ext uri="{FF2B5EF4-FFF2-40B4-BE49-F238E27FC236}">
              <a16:creationId xmlns:a16="http://schemas.microsoft.com/office/drawing/2014/main" id="{C794FA37-481E-42B6-BC54-3FCF654DB846}"/>
            </a:ext>
          </a:extLst>
        </xdr:cNvPr>
        <xdr:cNvSpPr txBox="1"/>
      </xdr:nvSpPr>
      <xdr:spPr>
        <a:xfrm>
          <a:off x="22199600" y="1837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116078</xdr:rowOff>
    </xdr:from>
    <xdr:to>
      <xdr:col>112</xdr:col>
      <xdr:colOff>38100</xdr:colOff>
      <xdr:row>108</xdr:row>
      <xdr:rowOff>46228</xdr:rowOff>
    </xdr:to>
    <xdr:sp macro="" textlink="">
      <xdr:nvSpPr>
        <xdr:cNvPr id="539" name="楕円 538">
          <a:extLst>
            <a:ext uri="{FF2B5EF4-FFF2-40B4-BE49-F238E27FC236}">
              <a16:creationId xmlns:a16="http://schemas.microsoft.com/office/drawing/2014/main" id="{0A50E999-5828-4C97-B03C-7BDDBB489F99}"/>
            </a:ext>
          </a:extLst>
        </xdr:cNvPr>
        <xdr:cNvSpPr/>
      </xdr:nvSpPr>
      <xdr:spPr>
        <a:xfrm>
          <a:off x="21272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162688</xdr:rowOff>
    </xdr:from>
    <xdr:to>
      <xdr:col>116</xdr:col>
      <xdr:colOff>63500</xdr:colOff>
      <xdr:row>107</xdr:row>
      <xdr:rowOff>166878</xdr:rowOff>
    </xdr:to>
    <xdr:cxnSp macro="">
      <xdr:nvCxnSpPr>
        <xdr:cNvPr id="540" name="直線コネクタ 539">
          <a:extLst>
            <a:ext uri="{FF2B5EF4-FFF2-40B4-BE49-F238E27FC236}">
              <a16:creationId xmlns:a16="http://schemas.microsoft.com/office/drawing/2014/main" id="{F76085F2-E461-446B-8E7F-74AA748AF3BF}"/>
            </a:ext>
          </a:extLst>
        </xdr:cNvPr>
        <xdr:cNvCxnSpPr/>
      </xdr:nvCxnSpPr>
      <xdr:spPr>
        <a:xfrm flipV="1">
          <a:off x="21323300" y="18507838"/>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541" name="楕円 540">
          <a:extLst>
            <a:ext uri="{FF2B5EF4-FFF2-40B4-BE49-F238E27FC236}">
              <a16:creationId xmlns:a16="http://schemas.microsoft.com/office/drawing/2014/main" id="{50317EEF-04FD-4825-8812-C680169824DA}"/>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166878</xdr:rowOff>
    </xdr:from>
    <xdr:to>
      <xdr:col>111</xdr:col>
      <xdr:colOff>177800</xdr:colOff>
      <xdr:row>107</xdr:row>
      <xdr:rowOff>169926</xdr:rowOff>
    </xdr:to>
    <xdr:cxnSp macro="">
      <xdr:nvCxnSpPr>
        <xdr:cNvPr id="542" name="直線コネクタ 541">
          <a:extLst>
            <a:ext uri="{FF2B5EF4-FFF2-40B4-BE49-F238E27FC236}">
              <a16:creationId xmlns:a16="http://schemas.microsoft.com/office/drawing/2014/main" id="{E53C856B-5B87-46B2-A9DD-95BEC9E35C7C}"/>
            </a:ext>
          </a:extLst>
        </xdr:cNvPr>
        <xdr:cNvCxnSpPr/>
      </xdr:nvCxnSpPr>
      <xdr:spPr>
        <a:xfrm flipV="1">
          <a:off x="20434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122174</xdr:rowOff>
    </xdr:from>
    <xdr:to>
      <xdr:col>102</xdr:col>
      <xdr:colOff>165100</xdr:colOff>
      <xdr:row>108</xdr:row>
      <xdr:rowOff>52324</xdr:rowOff>
    </xdr:to>
    <xdr:sp macro="" textlink="">
      <xdr:nvSpPr>
        <xdr:cNvPr id="543" name="楕円 542">
          <a:extLst>
            <a:ext uri="{FF2B5EF4-FFF2-40B4-BE49-F238E27FC236}">
              <a16:creationId xmlns:a16="http://schemas.microsoft.com/office/drawing/2014/main" id="{FD54C767-A4BD-4DB6-AD23-98EF684B1176}"/>
            </a:ext>
          </a:extLst>
        </xdr:cNvPr>
        <xdr:cNvSpPr/>
      </xdr:nvSpPr>
      <xdr:spPr>
        <a:xfrm>
          <a:off x="19494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108</xdr:row>
      <xdr:rowOff>1524</xdr:rowOff>
    </xdr:to>
    <xdr:cxnSp macro="">
      <xdr:nvCxnSpPr>
        <xdr:cNvPr id="544" name="直線コネクタ 543">
          <a:extLst>
            <a:ext uri="{FF2B5EF4-FFF2-40B4-BE49-F238E27FC236}">
              <a16:creationId xmlns:a16="http://schemas.microsoft.com/office/drawing/2014/main" id="{44893466-D9DD-4BC2-8549-6C053B4798AE}"/>
            </a:ext>
          </a:extLst>
        </xdr:cNvPr>
        <xdr:cNvCxnSpPr/>
      </xdr:nvCxnSpPr>
      <xdr:spPr>
        <a:xfrm flipV="1">
          <a:off x="19545300" y="1851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124840</xdr:rowOff>
    </xdr:from>
    <xdr:to>
      <xdr:col>98</xdr:col>
      <xdr:colOff>38100</xdr:colOff>
      <xdr:row>108</xdr:row>
      <xdr:rowOff>54990</xdr:rowOff>
    </xdr:to>
    <xdr:sp macro="" textlink="">
      <xdr:nvSpPr>
        <xdr:cNvPr id="545" name="楕円 544">
          <a:extLst>
            <a:ext uri="{FF2B5EF4-FFF2-40B4-BE49-F238E27FC236}">
              <a16:creationId xmlns:a16="http://schemas.microsoft.com/office/drawing/2014/main" id="{81B1BDA8-B947-49DC-B41A-F543BA0543CB}"/>
            </a:ext>
          </a:extLst>
        </xdr:cNvPr>
        <xdr:cNvSpPr/>
      </xdr:nvSpPr>
      <xdr:spPr>
        <a:xfrm>
          <a:off x="18605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1524</xdr:rowOff>
    </xdr:from>
    <xdr:to>
      <xdr:col>102</xdr:col>
      <xdr:colOff>114300</xdr:colOff>
      <xdr:row>108</xdr:row>
      <xdr:rowOff>4190</xdr:rowOff>
    </xdr:to>
    <xdr:cxnSp macro="">
      <xdr:nvCxnSpPr>
        <xdr:cNvPr id="546" name="直線コネクタ 545">
          <a:extLst>
            <a:ext uri="{FF2B5EF4-FFF2-40B4-BE49-F238E27FC236}">
              <a16:creationId xmlns:a16="http://schemas.microsoft.com/office/drawing/2014/main" id="{BD802588-3C4A-48A8-BBEC-D6587643607C}"/>
            </a:ext>
          </a:extLst>
        </xdr:cNvPr>
        <xdr:cNvCxnSpPr/>
      </xdr:nvCxnSpPr>
      <xdr:spPr>
        <a:xfrm flipV="1">
          <a:off x="18656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47" name="n_1aveValue【庁舎】&#10;一人当たり面積">
          <a:extLst>
            <a:ext uri="{FF2B5EF4-FFF2-40B4-BE49-F238E27FC236}">
              <a16:creationId xmlns:a16="http://schemas.microsoft.com/office/drawing/2014/main" id="{2D777187-7BC0-4B91-978B-E1465C276DA3}"/>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48" name="n_2aveValue【庁舎】&#10;一人当たり面積">
          <a:extLst>
            <a:ext uri="{FF2B5EF4-FFF2-40B4-BE49-F238E27FC236}">
              <a16:creationId xmlns:a16="http://schemas.microsoft.com/office/drawing/2014/main" id="{F8C0C240-C493-46CC-AAA4-8C3618A77AD8}"/>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49" name="n_3aveValue【庁舎】&#10;一人当たり面積">
          <a:extLst>
            <a:ext uri="{FF2B5EF4-FFF2-40B4-BE49-F238E27FC236}">
              <a16:creationId xmlns:a16="http://schemas.microsoft.com/office/drawing/2014/main" id="{8B9C052E-5E1C-4361-A11C-50FB7AD971B4}"/>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50" name="n_4aveValue【庁舎】&#10;一人当たり面積">
          <a:extLst>
            <a:ext uri="{FF2B5EF4-FFF2-40B4-BE49-F238E27FC236}">
              <a16:creationId xmlns:a16="http://schemas.microsoft.com/office/drawing/2014/main" id="{0E77B14F-C1C9-4BF1-9BEC-1081D57C9717}"/>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37355</xdr:rowOff>
    </xdr:from>
    <xdr:ext cx="469744" cy="259045"/>
    <xdr:sp macro="" textlink="">
      <xdr:nvSpPr>
        <xdr:cNvPr id="551" name="n_1mainValue【庁舎】&#10;一人当たり面積">
          <a:extLst>
            <a:ext uri="{FF2B5EF4-FFF2-40B4-BE49-F238E27FC236}">
              <a16:creationId xmlns:a16="http://schemas.microsoft.com/office/drawing/2014/main" id="{F23C129B-7054-4AAD-9B53-A73B8352F695}"/>
            </a:ext>
          </a:extLst>
        </xdr:cNvPr>
        <xdr:cNvSpPr txBox="1"/>
      </xdr:nvSpPr>
      <xdr:spPr>
        <a:xfrm>
          <a:off x="210757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552" name="n_2mainValue【庁舎】&#10;一人当たり面積">
          <a:extLst>
            <a:ext uri="{FF2B5EF4-FFF2-40B4-BE49-F238E27FC236}">
              <a16:creationId xmlns:a16="http://schemas.microsoft.com/office/drawing/2014/main" id="{42033232-76F3-4651-B820-B391F2CACC2B}"/>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43451</xdr:rowOff>
    </xdr:from>
    <xdr:ext cx="469744" cy="259045"/>
    <xdr:sp macro="" textlink="">
      <xdr:nvSpPr>
        <xdr:cNvPr id="553" name="n_3mainValue【庁舎】&#10;一人当たり面積">
          <a:extLst>
            <a:ext uri="{FF2B5EF4-FFF2-40B4-BE49-F238E27FC236}">
              <a16:creationId xmlns:a16="http://schemas.microsoft.com/office/drawing/2014/main" id="{B51D4F73-7FB0-482E-BC5B-F3D5FB5F9389}"/>
            </a:ext>
          </a:extLst>
        </xdr:cNvPr>
        <xdr:cNvSpPr txBox="1"/>
      </xdr:nvSpPr>
      <xdr:spPr>
        <a:xfrm>
          <a:off x="19310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46117</xdr:rowOff>
    </xdr:from>
    <xdr:ext cx="469744" cy="259045"/>
    <xdr:sp macro="" textlink="">
      <xdr:nvSpPr>
        <xdr:cNvPr id="554" name="n_4mainValue【庁舎】&#10;一人当たり面積">
          <a:extLst>
            <a:ext uri="{FF2B5EF4-FFF2-40B4-BE49-F238E27FC236}">
              <a16:creationId xmlns:a16="http://schemas.microsoft.com/office/drawing/2014/main" id="{B847645C-53C9-461B-9E55-538D08668114}"/>
            </a:ext>
          </a:extLst>
        </xdr:cNvPr>
        <xdr:cNvSpPr txBox="1"/>
      </xdr:nvSpPr>
      <xdr:spPr>
        <a:xfrm>
          <a:off x="18421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5D141400-3931-4396-B00C-578DF89E4E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8137CCE0-372E-4380-96DB-1BB62A1A1F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F90E59A2-E6F0-426D-842A-C19B5B15B8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（前ページより続き）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対策として、必要な行政サービス水準を考慮しつつ、除却や統合・複合化を行い、公共建築物の延床面積を縮減することが必要となる。蓬田村公共施設等総合管理計画及び個別施設計画等に基づき、保有する公共建築物の延床面積５％縮減を目指し、総量の適正化を図る。</a:t>
          </a:r>
        </a:p>
        <a:p>
          <a:r>
            <a:rPr kumimoji="1" lang="ja-JP" altLang="en-US" sz="1300">
              <a:latin typeface="ＭＳ Ｐゴシック" panose="020B0600070205080204" pitchFamily="50" charset="-128"/>
              <a:ea typeface="ＭＳ Ｐゴシック" panose="020B0600070205080204" pitchFamily="50" charset="-128"/>
            </a:rPr>
            <a:t>　また、既存施設を少しでも長く利活用していくため、定期的な点検や修繕による予防保全に努め、長寿命化を図り、ライフサイクルコストを縮減する。耐震性がない公共施設等は、災害拠点であるか、多数の住民の利用がある公共施設等であるか等の視点から、優先順位を決め順次耐震改修または統廃合していくものとする。未だ耐震診断を行っていない公共施設等は今後早急に実施していく。加えて、老朽化により廃止され、今後利用見込みのない公共施設等については、周辺環境に配慮しつつ、施設の老朽度合いによる危険度などを勘案し、計画的に解体撤去することとし、廃止できない公共施設等は、周辺の立地や利用状況を踏まえながら、複合化や更新等による効率的な配置を検討していく。</a:t>
          </a:r>
        </a:p>
        <a:p>
          <a:r>
            <a:rPr kumimoji="1" lang="ja-JP" altLang="en-US" sz="1300">
              <a:latin typeface="ＭＳ Ｐゴシック" panose="020B0600070205080204" pitchFamily="50" charset="-128"/>
              <a:ea typeface="ＭＳ Ｐゴシック" panose="020B0600070205080204" pitchFamily="50" charset="-128"/>
            </a:rPr>
            <a:t>　具体的には、学校施設については、災害時の指定避難場所でもあるため、外壁改修等の老朽化対策をし、長寿命化に取り組む。公民館については、１人あたり面積が類似団体に比べ大きいことから、償却が進み改修等が必要になった際は施設の縮減等図っていく。消防施設については、消防団分団屯所を調査し、長寿命化に向けて、耐震改修等を行う。役場庁舎については、新庁舎建設に係る財源の確保を進め、遅滞なく新築事業が進行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で横ばいとなっています。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高いですが、人口減少、高齢化の進行などにより、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労働力人口の減少は止まらず、また村の基幹産業である農・漁業は後継者不足であることからも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今後指数の大幅な改善は見込める状況ではありません。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村税等の自主財源の確保に努めるとともに、行政の効率化、財政の健全化を図ってい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300">
              <a:latin typeface="ＭＳ ゴシック" panose="020B0609070205080204" pitchFamily="49" charset="-128"/>
              <a:ea typeface="ＭＳ ゴシック" panose="020B0609070205080204" pitchFamily="49" charset="-128"/>
            </a:rPr>
            <a:t>　　　　　　　　　　　　　　　　　　　３１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2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134153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83.6</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a:t>
          </a:r>
          <a:endPar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経常一般財源等（前年度比</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57,192</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千円）も経常経費充当一般財源（前年度比</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29,943</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千円）増となったが、相対的に見て比率が</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経常収支比率が一番減少したのは扶助費で決算額で</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8,473</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千円減少しており、前年比で</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減少しています。主な理由としては施設型給付費等負担金</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8,710</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千円の減があげられます。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財政の硬直化を防ぐためにも、</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すべての事務事業については</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定期的な点検とともに廃止・縮小等の見直しを行い、経常経費の削減に努め</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158206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4674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137523</xdr:rowOff>
    </xdr:from>
    <xdr:to>
      <xdr:col>19</xdr:col>
      <xdr:colOff>133350</xdr:colOff>
      <xdr:row>62</xdr:row>
      <xdr:rowOff>158206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674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126274</xdr:rowOff>
    </xdr:from>
    <xdr:to>
      <xdr:col>15</xdr:col>
      <xdr:colOff>82550</xdr:colOff>
      <xdr:row>62</xdr:row>
      <xdr:rowOff>137523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8472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112485</xdr:rowOff>
    </xdr:from>
    <xdr:to>
      <xdr:col>11</xdr:col>
      <xdr:colOff>31750</xdr:colOff>
      <xdr:row>61</xdr:row>
      <xdr:rowOff>126274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7093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75474</xdr:rowOff>
    </xdr:from>
    <xdr:to>
      <xdr:col>11</xdr:col>
      <xdr:colOff>82550</xdr:colOff>
      <xdr:row>62</xdr:row>
      <xdr:rowOff>5624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61685</xdr:rowOff>
    </xdr:from>
    <xdr:to>
      <xdr:col>7</xdr:col>
      <xdr:colOff>31750</xdr:colOff>
      <xdr:row>61</xdr:row>
      <xdr:rowOff>163285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2012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latin typeface="ＭＳ Ｐゴシック" panose="020B0600070205080204" pitchFamily="50" charset="-128"/>
              <a:ea typeface="ＭＳ Ｐゴシック" panose="020B0600070205080204" pitchFamily="50" charset="-128"/>
            </a:rPr>
            <a:t>人口一人あたり人件費・物件費等決算額は</a:t>
          </a:r>
          <a:r>
            <a:rPr kumimoji="1" lang="en-US" altLang="ja-JP" sz="1100">
              <a:latin typeface="ＭＳ Ｐゴシック" panose="020B0600070205080204" pitchFamily="50" charset="-128"/>
              <a:ea typeface="ＭＳ Ｐゴシック" panose="020B0600070205080204" pitchFamily="50" charset="-128"/>
            </a:rPr>
            <a:t>340,266</a:t>
          </a:r>
          <a:r>
            <a:rPr kumimoji="1" lang="ja-JP" altLang="en-US" sz="1100">
              <a:latin typeface="ＭＳ Ｐゴシック" panose="020B0600070205080204" pitchFamily="50" charset="-128"/>
              <a:ea typeface="ＭＳ Ｐゴシック" panose="020B0600070205080204" pitchFamily="50" charset="-128"/>
            </a:rPr>
            <a:t>円で前年度より</a:t>
          </a:r>
          <a:r>
            <a:rPr kumimoji="1" lang="en-US" altLang="ja-JP" sz="1100">
              <a:latin typeface="ＭＳ Ｐゴシック" panose="020B0600070205080204" pitchFamily="50" charset="-128"/>
              <a:ea typeface="ＭＳ Ｐゴシック" panose="020B0600070205080204" pitchFamily="50" charset="-128"/>
            </a:rPr>
            <a:t>63,729</a:t>
          </a:r>
          <a:r>
            <a:rPr kumimoji="1" lang="ja-JP" altLang="en-US" sz="1100">
              <a:latin typeface="ＭＳ Ｐゴシック" panose="020B0600070205080204" pitchFamily="50" charset="-128"/>
              <a:ea typeface="ＭＳ Ｐゴシック" panose="020B0600070205080204" pitchFamily="50" charset="-128"/>
            </a:rPr>
            <a:t>円増加しているが、類似団体と比べて</a:t>
          </a:r>
          <a:r>
            <a:rPr kumimoji="1" lang="en-US" altLang="ja-JP" sz="1100">
              <a:latin typeface="ＭＳ Ｐゴシック" panose="020B0600070205080204" pitchFamily="50" charset="-128"/>
              <a:ea typeface="ＭＳ Ｐゴシック" panose="020B0600070205080204" pitchFamily="50" charset="-128"/>
            </a:rPr>
            <a:t>127,246</a:t>
          </a:r>
          <a:r>
            <a:rPr kumimoji="1" lang="ja-JP" altLang="en-US" sz="1100">
              <a:latin typeface="ＭＳ Ｐゴシック" panose="020B0600070205080204" pitchFamily="50" charset="-128"/>
              <a:ea typeface="ＭＳ Ｐゴシック" panose="020B0600070205080204" pitchFamily="50" charset="-128"/>
            </a:rPr>
            <a:t>円下回っています。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年度から会計年度任用職員の人件費部分が増になったことにより人件費が前年度より</a:t>
          </a:r>
          <a:r>
            <a:rPr kumimoji="1" lang="en-US" altLang="ja-JP" sz="1100">
              <a:latin typeface="ＭＳ Ｐゴシック" panose="020B0600070205080204" pitchFamily="50" charset="-128"/>
              <a:ea typeface="ＭＳ Ｐゴシック" panose="020B0600070205080204" pitchFamily="50" charset="-128"/>
            </a:rPr>
            <a:t>30,388</a:t>
          </a:r>
          <a:r>
            <a:rPr kumimoji="1" lang="ja-JP" altLang="en-US" sz="1100">
              <a:latin typeface="ＭＳ Ｐゴシック" panose="020B0600070205080204" pitchFamily="50" charset="-128"/>
              <a:ea typeface="ＭＳ Ｐゴシック" panose="020B0600070205080204" pitchFamily="50" charset="-128"/>
            </a:rPr>
            <a:t>千円増額となりました。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物件費については戸別受信機設置業務委託料</a:t>
          </a:r>
          <a:r>
            <a:rPr kumimoji="1" lang="en-US" altLang="ja-JP" sz="1100">
              <a:latin typeface="ＭＳ Ｐゴシック" panose="020B0600070205080204" pitchFamily="50" charset="-128"/>
              <a:ea typeface="ＭＳ Ｐゴシック" panose="020B0600070205080204" pitchFamily="50" charset="-128"/>
            </a:rPr>
            <a:t>67,760</a:t>
          </a:r>
          <a:r>
            <a:rPr kumimoji="1" lang="ja-JP" altLang="en-US" sz="1100">
              <a:latin typeface="ＭＳ Ｐゴシック" panose="020B0600070205080204" pitchFamily="50" charset="-128"/>
              <a:ea typeface="ＭＳ Ｐゴシック" panose="020B0600070205080204" pitchFamily="50" charset="-128"/>
            </a:rPr>
            <a:t>千円、小・中学校の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環境整備事業費の</a:t>
          </a:r>
          <a:r>
            <a:rPr kumimoji="1" lang="en-US" altLang="ja-JP" sz="1100">
              <a:latin typeface="ＭＳ Ｐゴシック" panose="020B0600070205080204" pitchFamily="50" charset="-128"/>
              <a:ea typeface="ＭＳ Ｐゴシック" panose="020B0600070205080204" pitchFamily="50" charset="-128"/>
            </a:rPr>
            <a:t>38,770</a:t>
          </a:r>
          <a:r>
            <a:rPr kumimoji="1" lang="ja-JP" altLang="en-US" sz="1100">
              <a:latin typeface="ＭＳ Ｐゴシック" panose="020B0600070205080204" pitchFamily="50" charset="-128"/>
              <a:ea typeface="ＭＳ Ｐゴシック" panose="020B0600070205080204" pitchFamily="50" charset="-128"/>
            </a:rPr>
            <a:t>千円等の増があり、前年度より</a:t>
          </a:r>
          <a:r>
            <a:rPr kumimoji="1" lang="en-US" altLang="ja-JP" sz="1100">
              <a:latin typeface="ＭＳ Ｐゴシック" panose="020B0600070205080204" pitchFamily="50" charset="-128"/>
              <a:ea typeface="ＭＳ Ｐゴシック" panose="020B0600070205080204" pitchFamily="50" charset="-128"/>
            </a:rPr>
            <a:t>108,963</a:t>
          </a:r>
          <a:r>
            <a:rPr kumimoji="1" lang="ja-JP" altLang="en-US" sz="1100">
              <a:latin typeface="ＭＳ Ｐゴシック" panose="020B0600070205080204" pitchFamily="50" charset="-128"/>
              <a:ea typeface="ＭＳ Ｐゴシック" panose="020B0600070205080204" pitchFamily="50" charset="-128"/>
            </a:rPr>
            <a:t>千円増額となりました。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今後は事務事業の整理・合理化</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、類似団体より低いコストを維持しながらも、住民の満足度を意識した行政サービスの充実に努め</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254</xdr:rowOff>
    </xdr:from>
    <xdr:to>
      <xdr:col>23</xdr:col>
      <xdr:colOff>133350</xdr:colOff>
      <xdr:row>80</xdr:row>
      <xdr:rowOff>73482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16254"/>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147055</xdr:rowOff>
    </xdr:from>
    <xdr:to>
      <xdr:col>19</xdr:col>
      <xdr:colOff>133350</xdr:colOff>
      <xdr:row>80</xdr:row>
      <xdr:rowOff>254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691605"/>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131271</xdr:rowOff>
    </xdr:from>
    <xdr:to>
      <xdr:col>15</xdr:col>
      <xdr:colOff>82550</xdr:colOff>
      <xdr:row>79</xdr:row>
      <xdr:rowOff>147055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67582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131271</xdr:rowOff>
    </xdr:from>
    <xdr:to>
      <xdr:col>11</xdr:col>
      <xdr:colOff>31750</xdr:colOff>
      <xdr:row>79</xdr:row>
      <xdr:rowOff>147238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675821"/>
          <a:ext cx="889000" cy="1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22682</xdr:rowOff>
    </xdr:from>
    <xdr:to>
      <xdr:col>23</xdr:col>
      <xdr:colOff>184150</xdr:colOff>
      <xdr:row>80</xdr:row>
      <xdr:rowOff>124282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115409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5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120904</xdr:rowOff>
    </xdr:from>
    <xdr:to>
      <xdr:col>19</xdr:col>
      <xdr:colOff>184150</xdr:colOff>
      <xdr:row>80</xdr:row>
      <xdr:rowOff>51054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61231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3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96255</xdr:rowOff>
    </xdr:from>
    <xdr:to>
      <xdr:col>15</xdr:col>
      <xdr:colOff>133350</xdr:colOff>
      <xdr:row>80</xdr:row>
      <xdr:rowOff>26405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36582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80471</xdr:rowOff>
    </xdr:from>
    <xdr:to>
      <xdr:col>11</xdr:col>
      <xdr:colOff>82550</xdr:colOff>
      <xdr:row>80</xdr:row>
      <xdr:rowOff>10621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20798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39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96438</xdr:rowOff>
    </xdr:from>
    <xdr:to>
      <xdr:col>7</xdr:col>
      <xdr:colOff>31750</xdr:colOff>
      <xdr:row>80</xdr:row>
      <xdr:rowOff>26588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36765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0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し、類似団体平均より</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元々の</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年齢層の高さや、経験年数階層の分布変動により依然として高めの水準であるが、平成</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歳超の職員の昇給停止が実施されている</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年度からは退職者数並に新規採用も行っていることから</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は現在の水準以下で推移していくものと思われます。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第５次行政改革実施計画（</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国、県の勧告を尊重</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人件費の抑制を図りながら村民の理解を得られる給与制度の維持に努め</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66357</xdr:rowOff>
    </xdr:from>
    <xdr:to>
      <xdr:col>81</xdr:col>
      <xdr:colOff>44450</xdr:colOff>
      <xdr:row>88</xdr:row>
      <xdr:rowOff>90488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539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54293</xdr:rowOff>
    </xdr:from>
    <xdr:to>
      <xdr:col>77</xdr:col>
      <xdr:colOff>44450</xdr:colOff>
      <xdr:row>88</xdr:row>
      <xdr:rowOff>90488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4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88</xdr:row>
      <xdr:rowOff>54293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453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129223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39688</xdr:rowOff>
    </xdr:from>
    <xdr:to>
      <xdr:col>77</xdr:col>
      <xdr:colOff>95250</xdr:colOff>
      <xdr:row>88</xdr:row>
      <xdr:rowOff>141288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126065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1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人口千人当たり職員数は、平成</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年度まで実施した退職者の不補充等により積極的に職員数の抑制を図ったため、類似団体平均を</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よって、</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現員数で既に定員管理の適正化が十分進んでいると言える</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、少子高齢化や人口減少、地方分権の進展や住民ニーズへの対応など、行政需要の増大により、平成</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年度からは退職数並みに職員を採用してい</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今後は、第４次定員適正化計画</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を基に、令和</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年度末までに</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84150</xdr:rowOff>
    </xdr:from>
    <xdr:to>
      <xdr:col>81</xdr:col>
      <xdr:colOff>44450</xdr:colOff>
      <xdr:row>61</xdr:row>
      <xdr:rowOff>106591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42600"/>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50368</xdr:rowOff>
    </xdr:from>
    <xdr:to>
      <xdr:col>77</xdr:col>
      <xdr:colOff>44450</xdr:colOff>
      <xdr:row>61</xdr:row>
      <xdr:rowOff>84150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88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50368</xdr:rowOff>
    </xdr:from>
    <xdr:to>
      <xdr:col>72</xdr:col>
      <xdr:colOff>203200</xdr:colOff>
      <xdr:row>61</xdr:row>
      <xdr:rowOff>58572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0881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25756</xdr:rowOff>
    </xdr:from>
    <xdr:to>
      <xdr:col>68</xdr:col>
      <xdr:colOff>152400</xdr:colOff>
      <xdr:row>61</xdr:row>
      <xdr:rowOff>58572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84206"/>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55791</xdr:rowOff>
    </xdr:from>
    <xdr:to>
      <xdr:col>81</xdr:col>
      <xdr:colOff>95250</xdr:colOff>
      <xdr:row>61</xdr:row>
      <xdr:rowOff>157391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72318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33350</xdr:rowOff>
    </xdr:from>
    <xdr:to>
      <xdr:col>77</xdr:col>
      <xdr:colOff>95250</xdr:colOff>
      <xdr:row>61</xdr:row>
      <xdr:rowOff>134950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145127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171018</xdr:rowOff>
    </xdr:from>
    <xdr:to>
      <xdr:col>73</xdr:col>
      <xdr:colOff>44450</xdr:colOff>
      <xdr:row>61</xdr:row>
      <xdr:rowOff>101168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111345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7772</xdr:rowOff>
    </xdr:from>
    <xdr:to>
      <xdr:col>68</xdr:col>
      <xdr:colOff>203200</xdr:colOff>
      <xdr:row>61</xdr:row>
      <xdr:rowOff>109372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146406</xdr:rowOff>
    </xdr:from>
    <xdr:to>
      <xdr:col>64</xdr:col>
      <xdr:colOff>152400</xdr:colOff>
      <xdr:row>61</xdr:row>
      <xdr:rowOff>76556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86733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事業費補正により基準財政需要額に算入された公債費が</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千円の減となったことや災害復旧費等に係る基準財政需要額が</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千円の減となったことに伴い、</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なりました。</a:t>
          </a:r>
          <a:endPar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公債費削減のために</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事業を精査・厳選し、</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新規起債を抑制し</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比率の引き下げに努め</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ているが、過疎対策事業債や緊急防災・減災事業債等、交付税算入により</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財政面で有利な</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起債については、</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積極的に活用し</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ていきます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113454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597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73237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65194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3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121496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517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度までと同様、早期健全化基準の</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％を大きく下回ってい</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ます</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地方債残高は前年比で</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22,154</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千円増加しているが、償還金に充当可能な基金残高も前年度比で</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241,481</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千円増加しており、</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将来負担額は前年</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62,394</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減となり、</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良好な比率を維持</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しています</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今後も事業の取捨選択により地方債の新規発行を抑制し、健全な財政運営に努</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めます</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年度から会計年度任用職員の人件費部分が増になったことにより前年度比で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年度以降は退職者数並に新規採用を行っているが、平成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年度まで実施した退職者不補充の影響により現在でも年齢層が高く推移していることが原因で類似団体との比較においても</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ポイント上回っていると思われる。</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当村では第５次行政改革実施計画（</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0"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社会情勢の変化に応じた諸手当の見直しを図り、</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歳以上の職員の昇給停止を実施するなど、縮減に努め</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ています。</a:t>
          </a:r>
          <a:endPar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40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ポイント減になっていますが、依然類似団体を下回っております。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今後も数値の悪化につながらないように適切な予算執行に努めます。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ゴシック" panose="020B0609070205080204" pitchFamily="49" charset="-128"/>
              <a:ea typeface="ＭＳ ゴシック" panose="020B0609070205080204" pitchFamily="49"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1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29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1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主な要因として、児童福祉費の中の施設型給付費等負担金が</a:t>
          </a:r>
          <a:r>
            <a:rPr kumimoji="1" lang="en-US" altLang="ja-JP" sz="1300">
              <a:latin typeface="ＭＳ Ｐゴシック" panose="020B0600070205080204" pitchFamily="50" charset="-128"/>
              <a:ea typeface="ＭＳ Ｐゴシック" panose="020B0600070205080204" pitchFamily="50" charset="-128"/>
            </a:rPr>
            <a:t>10,055</a:t>
          </a:r>
          <a:r>
            <a:rPr kumimoji="1" lang="ja-JP" altLang="en-US" sz="1300">
              <a:latin typeface="ＭＳ Ｐゴシック" panose="020B0600070205080204" pitchFamily="50" charset="-128"/>
              <a:ea typeface="ＭＳ Ｐゴシック" panose="020B0600070205080204" pitchFamily="50" charset="-128"/>
            </a:rPr>
            <a:t>千円減少したことなどがあげられます。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ポイント高いですが、</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乳幼児・児童生徒医療費助成事業</a:t>
          </a:r>
          <a:r>
            <a:rPr kumimoji="1" lang="ja-JP" altLang="en-US" sz="1300">
              <a:latin typeface="ＭＳ Ｐゴシック" panose="020B0600070205080204" pitchFamily="50" charset="-128"/>
              <a:ea typeface="ＭＳ Ｐゴシック" panose="020B0600070205080204" pitchFamily="50" charset="-128"/>
            </a:rPr>
            <a:t>や障害者自立支援法に基づく自立支援給付事業など、必要な事業は実施しつつ、</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長期的な視点で事業費の縮小を目指</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58</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47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その他の大部分を占めている繰出金は</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介護保険特別会計に対する繰出金（</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93,239</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16,193</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千円の減）などにより前年度比で</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16,702</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千円減少したが類似団体と比較して依然高い水準です。</a:t>
          </a:r>
          <a:endPar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ポイント増加した理由は維持補修費の増（</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42,339</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8,114</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千円の増）であり、主な要因としては除排雪経費の増（光熱費、燃料代、排雪自動車借上料等）があげられます。</a:t>
          </a:r>
          <a:endPar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簡易水道事業債</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442,623</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が一般会計からの操出金に影響する部分は大きいため、</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今後は独自採算の原則に立ち返った水道料金の値上げや徴収強化による健全化を目指すと共に、新規事業債の発行を抑制しながら地方債の償還を進めることで比率の改善を図</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ります</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107950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97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977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20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20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118110</xdr:rowOff>
    </xdr:from>
    <xdr:to>
      <xdr:col>74</xdr:col>
      <xdr:colOff>31750</xdr:colOff>
      <xdr:row>57</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33037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72390</xdr:rowOff>
    </xdr:from>
    <xdr:to>
      <xdr:col>65</xdr:col>
      <xdr:colOff>53975</xdr:colOff>
      <xdr:row>57</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補助費等は歳出の決算額では特別定額給付金（</a:t>
          </a:r>
          <a:r>
            <a:rPr kumimoji="1" lang="en-US" altLang="ja-JP" sz="1300">
              <a:latin typeface="ＭＳ Ｐゴシック" panose="020B0600070205080204" pitchFamily="50" charset="-128"/>
              <a:ea typeface="ＭＳ Ｐゴシック" panose="020B0600070205080204" pitchFamily="50" charset="-128"/>
            </a:rPr>
            <a:t>272,500</a:t>
          </a:r>
          <a:r>
            <a:rPr kumimoji="1" lang="ja-JP" altLang="en-US" sz="1300">
              <a:latin typeface="ＭＳ Ｐゴシック" panose="020B0600070205080204" pitchFamily="50" charset="-128"/>
              <a:ea typeface="ＭＳ Ｐゴシック" panose="020B0600070205080204" pitchFamily="50" charset="-128"/>
            </a:rPr>
            <a:t>千円）の影響等もあり前年度より大幅に上昇（</a:t>
          </a:r>
          <a:r>
            <a:rPr kumimoji="1" lang="en-US" altLang="ja-JP" sz="1300">
              <a:latin typeface="ＭＳ Ｐゴシック" panose="020B0600070205080204" pitchFamily="50" charset="-128"/>
              <a:ea typeface="ＭＳ Ｐゴシック" panose="020B0600070205080204" pitchFamily="50" charset="-128"/>
            </a:rPr>
            <a:t>342,704</a:t>
          </a:r>
          <a:r>
            <a:rPr kumimoji="1" lang="ja-JP" altLang="en-US" sz="1300">
              <a:latin typeface="ＭＳ Ｐゴシック" panose="020B0600070205080204" pitchFamily="50" charset="-128"/>
              <a:ea typeface="ＭＳ Ｐゴシック" panose="020B0600070205080204" pitchFamily="50" charset="-128"/>
            </a:rPr>
            <a:t>千円）したが、それらの要因を除くと前年度から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ポイント低下し、類似団体と比較しても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今後も数値の悪化に注意し、適切な予算執行に努めます。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類似団体と比較して低い水準で推移しています。</a:t>
          </a:r>
          <a:r>
            <a:rPr kumimoji="1" lang="en-US" altLang="ja-JP" sz="1300">
              <a:latin typeface="ＭＳ Ｐゴシック" panose="020B0600070205080204" pitchFamily="50" charset="-128"/>
              <a:ea typeface="ＭＳ Ｐゴシック" panose="020B060007020508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前年度比でも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ポイント減少しており、引き続き将来の財政運営を見据えて事業を厳選するとともに、公債費の適正管理に努めていきます。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43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85090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98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ポイント低下しており</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改善傾向ではあるが依然として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施設の集約化・複合化事業に着手する等、公共施設等の適正管理に努めることにより、経費の縮減を目指</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その他費目についても、今後は地方税の徴収業務の強化、</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交付税措置のある有利な起債を充当することで特定財源を確保する等、歳入面を補強しつつ、歳出面でも、</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優先度の低い事務事業の縮小や廃止による経常経費の削減</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により、財政基盤の更なる強化に努め</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14332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65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14332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996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169455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6576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33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77669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134982</xdr:rowOff>
    </xdr:from>
    <xdr:to>
      <xdr:col>78</xdr:col>
      <xdr:colOff>120650</xdr:colOff>
      <xdr:row>77</xdr:row>
      <xdr:rowOff>65132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49909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28683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20151</xdr:rowOff>
    </xdr:from>
    <xdr:to>
      <xdr:col>29</xdr:col>
      <xdr:colOff>127000</xdr:colOff>
      <xdr:row>18</xdr:row>
      <xdr:rowOff>33958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3876"/>
          <a:ext cx="6477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33958</xdr:rowOff>
    </xdr:from>
    <xdr:to>
      <xdr:col>26</xdr:col>
      <xdr:colOff>50800</xdr:colOff>
      <xdr:row>18</xdr:row>
      <xdr:rowOff>58218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7683"/>
          <a:ext cx="6985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58218</xdr:rowOff>
    </xdr:from>
    <xdr:to>
      <xdr:col>22</xdr:col>
      <xdr:colOff>114300</xdr:colOff>
      <xdr:row>18</xdr:row>
      <xdr:rowOff>65684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1943"/>
          <a:ext cx="6985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62262</xdr:rowOff>
    </xdr:from>
    <xdr:to>
      <xdr:col>18</xdr:col>
      <xdr:colOff>177800</xdr:colOff>
      <xdr:row>18</xdr:row>
      <xdr:rowOff>65684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95987"/>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140801</xdr:rowOff>
    </xdr:from>
    <xdr:to>
      <xdr:col>29</xdr:col>
      <xdr:colOff>177800</xdr:colOff>
      <xdr:row>18</xdr:row>
      <xdr:rowOff>70951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112878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154608</xdr:rowOff>
    </xdr:from>
    <xdr:to>
      <xdr:col>26</xdr:col>
      <xdr:colOff>101600</xdr:colOff>
      <xdr:row>18</xdr:row>
      <xdr:rowOff>84758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69535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7418</xdr:rowOff>
    </xdr:from>
    <xdr:to>
      <xdr:col>22</xdr:col>
      <xdr:colOff>165100</xdr:colOff>
      <xdr:row>18</xdr:row>
      <xdr:rowOff>109018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93795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14884</xdr:rowOff>
    </xdr:from>
    <xdr:to>
      <xdr:col>19</xdr:col>
      <xdr:colOff>38100</xdr:colOff>
      <xdr:row>18</xdr:row>
      <xdr:rowOff>116484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101261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11462</xdr:rowOff>
    </xdr:from>
    <xdr:to>
      <xdr:col>15</xdr:col>
      <xdr:colOff>101600</xdr:colOff>
      <xdr:row>18</xdr:row>
      <xdr:rowOff>113062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97839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90561</xdr:rowOff>
    </xdr:from>
    <xdr:to>
      <xdr:col>29</xdr:col>
      <xdr:colOff>127000</xdr:colOff>
      <xdr:row>36</xdr:row>
      <xdr:rowOff>118016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43811"/>
          <a:ext cx="647700" cy="2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118016</xdr:rowOff>
    </xdr:from>
    <xdr:to>
      <xdr:col>26</xdr:col>
      <xdr:colOff>50800</xdr:colOff>
      <xdr:row>36</xdr:row>
      <xdr:rowOff>140998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71266"/>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140998</xdr:rowOff>
    </xdr:from>
    <xdr:to>
      <xdr:col>22</xdr:col>
      <xdr:colOff>114300</xdr:colOff>
      <xdr:row>36</xdr:row>
      <xdr:rowOff>161000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4248"/>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147780</xdr:rowOff>
    </xdr:from>
    <xdr:to>
      <xdr:col>18</xdr:col>
      <xdr:colOff>177800</xdr:colOff>
      <xdr:row>36</xdr:row>
      <xdr:rowOff>161000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01030"/>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39761</xdr:rowOff>
    </xdr:from>
    <xdr:to>
      <xdr:col>29</xdr:col>
      <xdr:colOff>177800</xdr:colOff>
      <xdr:row>36</xdr:row>
      <xdr:rowOff>141361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67216</xdr:rowOff>
    </xdr:from>
    <xdr:to>
      <xdr:col>26</xdr:col>
      <xdr:colOff>101600</xdr:colOff>
      <xdr:row>36</xdr:row>
      <xdr:rowOff>168816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2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153593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90198</xdr:rowOff>
    </xdr:from>
    <xdr:to>
      <xdr:col>22</xdr:col>
      <xdr:colOff>165100</xdr:colOff>
      <xdr:row>37</xdr:row>
      <xdr:rowOff>20348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110200</xdr:rowOff>
    </xdr:from>
    <xdr:to>
      <xdr:col>19</xdr:col>
      <xdr:colOff>38100</xdr:colOff>
      <xdr:row>37</xdr:row>
      <xdr:rowOff>40350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96980</xdr:rowOff>
    </xdr:from>
    <xdr:to>
      <xdr:col>15</xdr:col>
      <xdr:colOff>101600</xdr:colOff>
      <xdr:row>37</xdr:row>
      <xdr:rowOff>27130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3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56381</xdr:rowOff>
    </xdr:from>
    <xdr:to>
      <xdr:col>24</xdr:col>
      <xdr:colOff>63500</xdr:colOff>
      <xdr:row>37</xdr:row>
      <xdr:rowOff>86436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0031"/>
          <a:ext cx="8382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86436</xdr:rowOff>
    </xdr:from>
    <xdr:to>
      <xdr:col>19</xdr:col>
      <xdr:colOff>177800</xdr:colOff>
      <xdr:row>37</xdr:row>
      <xdr:rowOff>103307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0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103307</xdr:rowOff>
    </xdr:from>
    <xdr:to>
      <xdr:col>15</xdr:col>
      <xdr:colOff>50800</xdr:colOff>
      <xdr:row>37</xdr:row>
      <xdr:rowOff>108275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695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98527</xdr:rowOff>
    </xdr:from>
    <xdr:to>
      <xdr:col>10</xdr:col>
      <xdr:colOff>114300</xdr:colOff>
      <xdr:row>37</xdr:row>
      <xdr:rowOff>108275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42177"/>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5581</xdr:rowOff>
    </xdr:from>
    <xdr:to>
      <xdr:col>24</xdr:col>
      <xdr:colOff>114300</xdr:colOff>
      <xdr:row>37</xdr:row>
      <xdr:rowOff>107181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155458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35636</xdr:rowOff>
    </xdr:from>
    <xdr:to>
      <xdr:col>20</xdr:col>
      <xdr:colOff>38100</xdr:colOff>
      <xdr:row>37</xdr:row>
      <xdr:rowOff>137236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128364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7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52507</xdr:rowOff>
    </xdr:from>
    <xdr:to>
      <xdr:col>15</xdr:col>
      <xdr:colOff>101600</xdr:colOff>
      <xdr:row>37</xdr:row>
      <xdr:rowOff>154107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145234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57475</xdr:rowOff>
    </xdr:from>
    <xdr:to>
      <xdr:col>10</xdr:col>
      <xdr:colOff>165100</xdr:colOff>
      <xdr:row>37</xdr:row>
      <xdr:rowOff>159076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150202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47727</xdr:rowOff>
    </xdr:from>
    <xdr:to>
      <xdr:col>6</xdr:col>
      <xdr:colOff>38100</xdr:colOff>
      <xdr:row>37</xdr:row>
      <xdr:rowOff>149327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140454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70257</xdr:rowOff>
    </xdr:from>
    <xdr:to>
      <xdr:col>24</xdr:col>
      <xdr:colOff>63500</xdr:colOff>
      <xdr:row>57</xdr:row>
      <xdr:rowOff>154105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2907"/>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154105</xdr:rowOff>
    </xdr:from>
    <xdr:to>
      <xdr:col>19</xdr:col>
      <xdr:colOff>177800</xdr:colOff>
      <xdr:row>58</xdr:row>
      <xdr:rowOff>15814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6755"/>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15814</xdr:rowOff>
    </xdr:from>
    <xdr:to>
      <xdr:col>15</xdr:col>
      <xdr:colOff>50800</xdr:colOff>
      <xdr:row>58</xdr:row>
      <xdr:rowOff>31439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9914"/>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17535</xdr:rowOff>
    </xdr:from>
    <xdr:to>
      <xdr:col>10</xdr:col>
      <xdr:colOff>114300</xdr:colOff>
      <xdr:row>58</xdr:row>
      <xdr:rowOff>31439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1635"/>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19457</xdr:rowOff>
    </xdr:from>
    <xdr:to>
      <xdr:col>24</xdr:col>
      <xdr:colOff>114300</xdr:colOff>
      <xdr:row>57</xdr:row>
      <xdr:rowOff>121057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169334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103305</xdr:rowOff>
    </xdr:from>
    <xdr:to>
      <xdr:col>20</xdr:col>
      <xdr:colOff>38100</xdr:colOff>
      <xdr:row>58</xdr:row>
      <xdr:rowOff>33455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24582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136464</xdr:rowOff>
    </xdr:from>
    <xdr:to>
      <xdr:col>15</xdr:col>
      <xdr:colOff>101600</xdr:colOff>
      <xdr:row>58</xdr:row>
      <xdr:rowOff>66614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57741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152089</xdr:rowOff>
    </xdr:from>
    <xdr:to>
      <xdr:col>10</xdr:col>
      <xdr:colOff>165100</xdr:colOff>
      <xdr:row>58</xdr:row>
      <xdr:rowOff>82239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73366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138185</xdr:rowOff>
    </xdr:from>
    <xdr:to>
      <xdr:col>6</xdr:col>
      <xdr:colOff>38100</xdr:colOff>
      <xdr:row>58</xdr:row>
      <xdr:rowOff>68335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59462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155866</xdr:rowOff>
    </xdr:from>
    <xdr:to>
      <xdr:col>24</xdr:col>
      <xdr:colOff>63500</xdr:colOff>
      <xdr:row>78</xdr:row>
      <xdr:rowOff>168706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28966"/>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160096</xdr:rowOff>
    </xdr:from>
    <xdr:to>
      <xdr:col>19</xdr:col>
      <xdr:colOff>177800</xdr:colOff>
      <xdr:row>78</xdr:row>
      <xdr:rowOff>168706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3196"/>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160096</xdr:rowOff>
    </xdr:from>
    <xdr:to>
      <xdr:col>15</xdr:col>
      <xdr:colOff>50800</xdr:colOff>
      <xdr:row>78</xdr:row>
      <xdr:rowOff>162861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319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152056</xdr:rowOff>
    </xdr:from>
    <xdr:to>
      <xdr:col>10</xdr:col>
      <xdr:colOff>114300</xdr:colOff>
      <xdr:row>78</xdr:row>
      <xdr:rowOff>162861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25156"/>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105066</xdr:rowOff>
    </xdr:from>
    <xdr:to>
      <xdr:col>24</xdr:col>
      <xdr:colOff>114300</xdr:colOff>
      <xdr:row>79</xdr:row>
      <xdr:rowOff>35216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19993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117906</xdr:rowOff>
    </xdr:from>
    <xdr:to>
      <xdr:col>20</xdr:col>
      <xdr:colOff>38100</xdr:colOff>
      <xdr:row>79</xdr:row>
      <xdr:rowOff>48056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39183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109296</xdr:rowOff>
    </xdr:from>
    <xdr:to>
      <xdr:col>15</xdr:col>
      <xdr:colOff>101600</xdr:colOff>
      <xdr:row>79</xdr:row>
      <xdr:rowOff>39446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30573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112061</xdr:rowOff>
    </xdr:from>
    <xdr:to>
      <xdr:col>10</xdr:col>
      <xdr:colOff>165100</xdr:colOff>
      <xdr:row>79</xdr:row>
      <xdr:rowOff>42211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33338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101256</xdr:rowOff>
    </xdr:from>
    <xdr:to>
      <xdr:col>6</xdr:col>
      <xdr:colOff>38100</xdr:colOff>
      <xdr:row>79</xdr:row>
      <xdr:rowOff>31406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22533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6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104377</xdr:rowOff>
    </xdr:from>
    <xdr:to>
      <xdr:col>24</xdr:col>
      <xdr:colOff>63500</xdr:colOff>
      <xdr:row>94</xdr:row>
      <xdr:rowOff>114619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20677"/>
          <a:ext cx="8382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104377</xdr:rowOff>
    </xdr:from>
    <xdr:to>
      <xdr:col>19</xdr:col>
      <xdr:colOff>177800</xdr:colOff>
      <xdr:row>95</xdr:row>
      <xdr:rowOff>21210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20677"/>
          <a:ext cx="889000" cy="8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166088</xdr:rowOff>
    </xdr:from>
    <xdr:to>
      <xdr:col>15</xdr:col>
      <xdr:colOff>50800</xdr:colOff>
      <xdr:row>95</xdr:row>
      <xdr:rowOff>21210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8238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56305</xdr:rowOff>
    </xdr:from>
    <xdr:to>
      <xdr:col>10</xdr:col>
      <xdr:colOff>114300</xdr:colOff>
      <xdr:row>94</xdr:row>
      <xdr:rowOff>166088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172605"/>
          <a:ext cx="889000" cy="10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63819</xdr:rowOff>
    </xdr:from>
    <xdr:to>
      <xdr:col>24</xdr:col>
      <xdr:colOff>114300</xdr:colOff>
      <xdr:row>94</xdr:row>
      <xdr:rowOff>165419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86696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53577</xdr:rowOff>
    </xdr:from>
    <xdr:to>
      <xdr:col>20</xdr:col>
      <xdr:colOff>38100</xdr:colOff>
      <xdr:row>94</xdr:row>
      <xdr:rowOff>155177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141860</xdr:rowOff>
    </xdr:from>
    <xdr:to>
      <xdr:col>15</xdr:col>
      <xdr:colOff>101600</xdr:colOff>
      <xdr:row>95</xdr:row>
      <xdr:rowOff>72010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88537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115288</xdr:rowOff>
    </xdr:from>
    <xdr:to>
      <xdr:col>10</xdr:col>
      <xdr:colOff>165100</xdr:colOff>
      <xdr:row>95</xdr:row>
      <xdr:rowOff>45438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61965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5505</xdr:rowOff>
    </xdr:from>
    <xdr:to>
      <xdr:col>6</xdr:col>
      <xdr:colOff>38100</xdr:colOff>
      <xdr:row>94</xdr:row>
      <xdr:rowOff>107105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123632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124395</xdr:rowOff>
    </xdr:from>
    <xdr:to>
      <xdr:col>55</xdr:col>
      <xdr:colOff>0</xdr:colOff>
      <xdr:row>38</xdr:row>
      <xdr:rowOff>29728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6595"/>
          <a:ext cx="838200" cy="2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27461</xdr:rowOff>
    </xdr:from>
    <xdr:to>
      <xdr:col>50</xdr:col>
      <xdr:colOff>114300</xdr:colOff>
      <xdr:row>38</xdr:row>
      <xdr:rowOff>29728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425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27461</xdr:rowOff>
    </xdr:from>
    <xdr:to>
      <xdr:col>45</xdr:col>
      <xdr:colOff>177800</xdr:colOff>
      <xdr:row>38</xdr:row>
      <xdr:rowOff>37323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2561"/>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37323</xdr:rowOff>
    </xdr:from>
    <xdr:to>
      <xdr:col>41</xdr:col>
      <xdr:colOff>50800</xdr:colOff>
      <xdr:row>38</xdr:row>
      <xdr:rowOff>41543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2423"/>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73595</xdr:rowOff>
    </xdr:from>
    <xdr:to>
      <xdr:col>55</xdr:col>
      <xdr:colOff>50800</xdr:colOff>
      <xdr:row>37</xdr:row>
      <xdr:rowOff>3745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159972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150378</xdr:rowOff>
    </xdr:from>
    <xdr:to>
      <xdr:col>50</xdr:col>
      <xdr:colOff>165100</xdr:colOff>
      <xdr:row>38</xdr:row>
      <xdr:rowOff>80528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71655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148111</xdr:rowOff>
    </xdr:from>
    <xdr:to>
      <xdr:col>46</xdr:col>
      <xdr:colOff>38100</xdr:colOff>
      <xdr:row>38</xdr:row>
      <xdr:rowOff>78261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69388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157973</xdr:rowOff>
    </xdr:from>
    <xdr:to>
      <xdr:col>41</xdr:col>
      <xdr:colOff>101600</xdr:colOff>
      <xdr:row>38</xdr:row>
      <xdr:rowOff>88123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79250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162193</xdr:rowOff>
    </xdr:from>
    <xdr:to>
      <xdr:col>36</xdr:col>
      <xdr:colOff>165100</xdr:colOff>
      <xdr:row>38</xdr:row>
      <xdr:rowOff>92343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83470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7321</xdr:rowOff>
    </xdr:from>
    <xdr:to>
      <xdr:col>55</xdr:col>
      <xdr:colOff>0</xdr:colOff>
      <xdr:row>59</xdr:row>
      <xdr:rowOff>12281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22871"/>
          <a:ext cx="8382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163671</xdr:rowOff>
    </xdr:from>
    <xdr:to>
      <xdr:col>50</xdr:col>
      <xdr:colOff>114300</xdr:colOff>
      <xdr:row>59</xdr:row>
      <xdr:rowOff>12281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07771"/>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156342</xdr:rowOff>
    </xdr:from>
    <xdr:to>
      <xdr:col>45</xdr:col>
      <xdr:colOff>177800</xdr:colOff>
      <xdr:row>58</xdr:row>
      <xdr:rowOff>163671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00442"/>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156342</xdr:rowOff>
    </xdr:from>
    <xdr:to>
      <xdr:col>41</xdr:col>
      <xdr:colOff>50800</xdr:colOff>
      <xdr:row>58</xdr:row>
      <xdr:rowOff>163568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00442"/>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127971</xdr:rowOff>
    </xdr:from>
    <xdr:to>
      <xdr:col>55</xdr:col>
      <xdr:colOff>50800</xdr:colOff>
      <xdr:row>59</xdr:row>
      <xdr:rowOff>58121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42898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132931</xdr:rowOff>
    </xdr:from>
    <xdr:to>
      <xdr:col>50</xdr:col>
      <xdr:colOff>165100</xdr:colOff>
      <xdr:row>59</xdr:row>
      <xdr:rowOff>63081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54208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112871</xdr:rowOff>
    </xdr:from>
    <xdr:to>
      <xdr:col>46</xdr:col>
      <xdr:colOff>38100</xdr:colOff>
      <xdr:row>59</xdr:row>
      <xdr:rowOff>43021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34148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105542</xdr:rowOff>
    </xdr:from>
    <xdr:to>
      <xdr:col>41</xdr:col>
      <xdr:colOff>101600</xdr:colOff>
      <xdr:row>59</xdr:row>
      <xdr:rowOff>35692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26819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112768</xdr:rowOff>
    </xdr:from>
    <xdr:to>
      <xdr:col>36</xdr:col>
      <xdr:colOff>165100</xdr:colOff>
      <xdr:row>59</xdr:row>
      <xdr:rowOff>42918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34045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31983</xdr:rowOff>
    </xdr:from>
    <xdr:to>
      <xdr:col>55</xdr:col>
      <xdr:colOff>0</xdr:colOff>
      <xdr:row>79</xdr:row>
      <xdr:rowOff>39847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6533"/>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35447</xdr:rowOff>
    </xdr:from>
    <xdr:to>
      <xdr:col>50</xdr:col>
      <xdr:colOff>114300</xdr:colOff>
      <xdr:row>79</xdr:row>
      <xdr:rowOff>39847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999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20107</xdr:rowOff>
    </xdr:from>
    <xdr:to>
      <xdr:col>45</xdr:col>
      <xdr:colOff>177800</xdr:colOff>
      <xdr:row>79</xdr:row>
      <xdr:rowOff>35447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4657"/>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149002</xdr:rowOff>
    </xdr:from>
    <xdr:to>
      <xdr:col>41</xdr:col>
      <xdr:colOff>50800</xdr:colOff>
      <xdr:row>79</xdr:row>
      <xdr:rowOff>20107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22102"/>
          <a:ext cx="889000" cy="4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152633</xdr:rowOff>
    </xdr:from>
    <xdr:to>
      <xdr:col>55</xdr:col>
      <xdr:colOff>50800</xdr:colOff>
      <xdr:row>79</xdr:row>
      <xdr:rowOff>82783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160497</xdr:rowOff>
    </xdr:from>
    <xdr:to>
      <xdr:col>50</xdr:col>
      <xdr:colOff>165100</xdr:colOff>
      <xdr:row>79</xdr:row>
      <xdr:rowOff>90647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81774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156097</xdr:rowOff>
    </xdr:from>
    <xdr:to>
      <xdr:col>46</xdr:col>
      <xdr:colOff>38100</xdr:colOff>
      <xdr:row>79</xdr:row>
      <xdr:rowOff>86247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77374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140757</xdr:rowOff>
    </xdr:from>
    <xdr:to>
      <xdr:col>41</xdr:col>
      <xdr:colOff>101600</xdr:colOff>
      <xdr:row>79</xdr:row>
      <xdr:rowOff>70907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62034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98202</xdr:rowOff>
    </xdr:from>
    <xdr:to>
      <xdr:col>36</xdr:col>
      <xdr:colOff>165100</xdr:colOff>
      <xdr:row>79</xdr:row>
      <xdr:rowOff>28352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19479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108843</xdr:rowOff>
    </xdr:from>
    <xdr:to>
      <xdr:col>55</xdr:col>
      <xdr:colOff>0</xdr:colOff>
      <xdr:row>98</xdr:row>
      <xdr:rowOff>109463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094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84534</xdr:rowOff>
    </xdr:from>
    <xdr:to>
      <xdr:col>50</xdr:col>
      <xdr:colOff>114300</xdr:colOff>
      <xdr:row>98</xdr:row>
      <xdr:rowOff>108843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86634"/>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84534</xdr:rowOff>
    </xdr:from>
    <xdr:to>
      <xdr:col>45</xdr:col>
      <xdr:colOff>177800</xdr:colOff>
      <xdr:row>98</xdr:row>
      <xdr:rowOff>86629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8663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86629</xdr:rowOff>
    </xdr:from>
    <xdr:to>
      <xdr:col>41</xdr:col>
      <xdr:colOff>50800</xdr:colOff>
      <xdr:row>98</xdr:row>
      <xdr:rowOff>120245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8729"/>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58663</xdr:rowOff>
    </xdr:from>
    <xdr:to>
      <xdr:col>55</xdr:col>
      <xdr:colOff>50800</xdr:colOff>
      <xdr:row>98</xdr:row>
      <xdr:rowOff>160263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58043</xdr:rowOff>
    </xdr:from>
    <xdr:to>
      <xdr:col>50</xdr:col>
      <xdr:colOff>165100</xdr:colOff>
      <xdr:row>98</xdr:row>
      <xdr:rowOff>159643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150770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33734</xdr:rowOff>
    </xdr:from>
    <xdr:to>
      <xdr:col>46</xdr:col>
      <xdr:colOff>38100</xdr:colOff>
      <xdr:row>98</xdr:row>
      <xdr:rowOff>135334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126461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35829</xdr:rowOff>
    </xdr:from>
    <xdr:to>
      <xdr:col>41</xdr:col>
      <xdr:colOff>101600</xdr:colOff>
      <xdr:row>98</xdr:row>
      <xdr:rowOff>137429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128556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69445</xdr:rowOff>
    </xdr:from>
    <xdr:to>
      <xdr:col>36</xdr:col>
      <xdr:colOff>165100</xdr:colOff>
      <xdr:row>98</xdr:row>
      <xdr:rowOff>171045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44185</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73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44185</xdr:rowOff>
    </xdr:from>
    <xdr:to>
      <xdr:col>71</xdr:col>
      <xdr:colOff>177800</xdr:colOff>
      <xdr:row>39</xdr:row>
      <xdr:rowOff>44442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73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164835</xdr:rowOff>
    </xdr:from>
    <xdr:to>
      <xdr:col>72</xdr:col>
      <xdr:colOff>38100</xdr:colOff>
      <xdr:row>39</xdr:row>
      <xdr:rowOff>94985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86112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165092</xdr:rowOff>
    </xdr:from>
    <xdr:to>
      <xdr:col>67</xdr:col>
      <xdr:colOff>101600</xdr:colOff>
      <xdr:row>39</xdr:row>
      <xdr:rowOff>95242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86369</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163320</xdr:rowOff>
    </xdr:from>
    <xdr:to>
      <xdr:col>85</xdr:col>
      <xdr:colOff>127000</xdr:colOff>
      <xdr:row>78</xdr:row>
      <xdr:rowOff>167300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36420"/>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167300</xdr:rowOff>
    </xdr:from>
    <xdr:to>
      <xdr:col>81</xdr:col>
      <xdr:colOff>50800</xdr:colOff>
      <xdr:row>78</xdr:row>
      <xdr:rowOff>168697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4040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168697</xdr:rowOff>
    </xdr:from>
    <xdr:to>
      <xdr:col>76</xdr:col>
      <xdr:colOff>114300</xdr:colOff>
      <xdr:row>79</xdr:row>
      <xdr:rowOff>7401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41797"/>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169594</xdr:rowOff>
    </xdr:from>
    <xdr:to>
      <xdr:col>71</xdr:col>
      <xdr:colOff>177800</xdr:colOff>
      <xdr:row>79</xdr:row>
      <xdr:rowOff>7401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42694"/>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112520</xdr:rowOff>
    </xdr:from>
    <xdr:to>
      <xdr:col>85</xdr:col>
      <xdr:colOff>177800</xdr:colOff>
      <xdr:row>79</xdr:row>
      <xdr:rowOff>42670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27447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116500</xdr:rowOff>
    </xdr:from>
    <xdr:to>
      <xdr:col>81</xdr:col>
      <xdr:colOff>101600</xdr:colOff>
      <xdr:row>79</xdr:row>
      <xdr:rowOff>46650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37777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117897</xdr:rowOff>
    </xdr:from>
    <xdr:to>
      <xdr:col>76</xdr:col>
      <xdr:colOff>165100</xdr:colOff>
      <xdr:row>79</xdr:row>
      <xdr:rowOff>48047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39174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128051</xdr:rowOff>
    </xdr:from>
    <xdr:to>
      <xdr:col>72</xdr:col>
      <xdr:colOff>38100</xdr:colOff>
      <xdr:row>79</xdr:row>
      <xdr:rowOff>58201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49328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118794</xdr:rowOff>
    </xdr:from>
    <xdr:to>
      <xdr:col>67</xdr:col>
      <xdr:colOff>101600</xdr:colOff>
      <xdr:row>79</xdr:row>
      <xdr:rowOff>48944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40071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154688</xdr:rowOff>
    </xdr:from>
    <xdr:to>
      <xdr:col>85</xdr:col>
      <xdr:colOff>127000</xdr:colOff>
      <xdr:row>99</xdr:row>
      <xdr:rowOff>8537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56788"/>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6043</xdr:rowOff>
    </xdr:from>
    <xdr:to>
      <xdr:col>81</xdr:col>
      <xdr:colOff>50800</xdr:colOff>
      <xdr:row>99</xdr:row>
      <xdr:rowOff>8537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79593"/>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150578</xdr:rowOff>
    </xdr:from>
    <xdr:to>
      <xdr:col>76</xdr:col>
      <xdr:colOff>114300</xdr:colOff>
      <xdr:row>99</xdr:row>
      <xdr:rowOff>6043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2678"/>
          <a:ext cx="8890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149329</xdr:rowOff>
    </xdr:from>
    <xdr:to>
      <xdr:col>71</xdr:col>
      <xdr:colOff>177800</xdr:colOff>
      <xdr:row>98</xdr:row>
      <xdr:rowOff>150578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1429"/>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103888</xdr:rowOff>
    </xdr:from>
    <xdr:to>
      <xdr:col>85</xdr:col>
      <xdr:colOff>177800</xdr:colOff>
      <xdr:row>99</xdr:row>
      <xdr:rowOff>34038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129187</xdr:rowOff>
    </xdr:from>
    <xdr:to>
      <xdr:col>81</xdr:col>
      <xdr:colOff>101600</xdr:colOff>
      <xdr:row>99</xdr:row>
      <xdr:rowOff>59337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50464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126693</xdr:rowOff>
    </xdr:from>
    <xdr:to>
      <xdr:col>76</xdr:col>
      <xdr:colOff>165100</xdr:colOff>
      <xdr:row>99</xdr:row>
      <xdr:rowOff>56843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47970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99778</xdr:rowOff>
    </xdr:from>
    <xdr:to>
      <xdr:col>72</xdr:col>
      <xdr:colOff>38100</xdr:colOff>
      <xdr:row>99</xdr:row>
      <xdr:rowOff>29928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98529</xdr:rowOff>
    </xdr:from>
    <xdr:to>
      <xdr:col>67</xdr:col>
      <xdr:colOff>101600</xdr:colOff>
      <xdr:row>99</xdr:row>
      <xdr:rowOff>28679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45206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137208</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2308"/>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137208</xdr:rowOff>
    </xdr:from>
    <xdr:to>
      <xdr:col>111</xdr:col>
      <xdr:colOff>177800</xdr:colOff>
      <xdr:row>38</xdr:row>
      <xdr:rowOff>137254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5230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137254</xdr:rowOff>
    </xdr:from>
    <xdr:to>
      <xdr:col>107</xdr:col>
      <xdr:colOff>50800</xdr:colOff>
      <xdr:row>38</xdr:row>
      <xdr:rowOff>137299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5235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137299</xdr:rowOff>
    </xdr:from>
    <xdr:to>
      <xdr:col>102</xdr:col>
      <xdr:colOff>114300</xdr:colOff>
      <xdr:row>38</xdr:row>
      <xdr:rowOff>137345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239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86408</xdr:rowOff>
    </xdr:from>
    <xdr:to>
      <xdr:col>112</xdr:col>
      <xdr:colOff>38100</xdr:colOff>
      <xdr:row>39</xdr:row>
      <xdr:rowOff>16558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7685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94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86454</xdr:rowOff>
    </xdr:from>
    <xdr:to>
      <xdr:col>107</xdr:col>
      <xdr:colOff>101600</xdr:colOff>
      <xdr:row>39</xdr:row>
      <xdr:rowOff>16604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7731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9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86499</xdr:rowOff>
    </xdr:from>
    <xdr:to>
      <xdr:col>102</xdr:col>
      <xdr:colOff>165100</xdr:colOff>
      <xdr:row>39</xdr:row>
      <xdr:rowOff>16649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7776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86545</xdr:rowOff>
    </xdr:from>
    <xdr:to>
      <xdr:col>98</xdr:col>
      <xdr:colOff>38100</xdr:colOff>
      <xdr:row>39</xdr:row>
      <xdr:rowOff>16695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7822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138091</xdr:rowOff>
    </xdr:from>
    <xdr:to>
      <xdr:col>116</xdr:col>
      <xdr:colOff>63500</xdr:colOff>
      <xdr:row>58</xdr:row>
      <xdr:rowOff>138287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219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112007</xdr:rowOff>
    </xdr:from>
    <xdr:to>
      <xdr:col>111</xdr:col>
      <xdr:colOff>177800</xdr:colOff>
      <xdr:row>58</xdr:row>
      <xdr:rowOff>138287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56107"/>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112007</xdr:rowOff>
    </xdr:from>
    <xdr:to>
      <xdr:col>107</xdr:col>
      <xdr:colOff>50800</xdr:colOff>
      <xdr:row>58</xdr:row>
      <xdr:rowOff>117667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56107"/>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117667</xdr:rowOff>
    </xdr:from>
    <xdr:to>
      <xdr:col>102</xdr:col>
      <xdr:colOff>114300</xdr:colOff>
      <xdr:row>58</xdr:row>
      <xdr:rowOff>122496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61767"/>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87291</xdr:rowOff>
    </xdr:from>
    <xdr:to>
      <xdr:col>116</xdr:col>
      <xdr:colOff>114300</xdr:colOff>
      <xdr:row>59</xdr:row>
      <xdr:rowOff>17441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87487</xdr:rowOff>
    </xdr:from>
    <xdr:to>
      <xdr:col>112</xdr:col>
      <xdr:colOff>38100</xdr:colOff>
      <xdr:row>59</xdr:row>
      <xdr:rowOff>17637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8764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61207</xdr:rowOff>
    </xdr:from>
    <xdr:to>
      <xdr:col>107</xdr:col>
      <xdr:colOff>101600</xdr:colOff>
      <xdr:row>58</xdr:row>
      <xdr:rowOff>162807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153934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66867</xdr:rowOff>
    </xdr:from>
    <xdr:to>
      <xdr:col>102</xdr:col>
      <xdr:colOff>165100</xdr:colOff>
      <xdr:row>58</xdr:row>
      <xdr:rowOff>168467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159594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71696</xdr:rowOff>
    </xdr:from>
    <xdr:to>
      <xdr:col>98</xdr:col>
      <xdr:colOff>38100</xdr:colOff>
      <xdr:row>59</xdr:row>
      <xdr:rowOff>1846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164423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13185</xdr:rowOff>
    </xdr:from>
    <xdr:to>
      <xdr:col>116</xdr:col>
      <xdr:colOff>63500</xdr:colOff>
      <xdr:row>77</xdr:row>
      <xdr:rowOff>26284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14835"/>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13185</xdr:rowOff>
    </xdr:from>
    <xdr:to>
      <xdr:col>111</xdr:col>
      <xdr:colOff>177800</xdr:colOff>
      <xdr:row>77</xdr:row>
      <xdr:rowOff>23000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483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23000</xdr:rowOff>
    </xdr:from>
    <xdr:to>
      <xdr:col>107</xdr:col>
      <xdr:colOff>50800</xdr:colOff>
      <xdr:row>77</xdr:row>
      <xdr:rowOff>38271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4650"/>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18462</xdr:rowOff>
    </xdr:from>
    <xdr:to>
      <xdr:col>102</xdr:col>
      <xdr:colOff>114300</xdr:colOff>
      <xdr:row>77</xdr:row>
      <xdr:rowOff>38271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20112"/>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146934</xdr:rowOff>
    </xdr:from>
    <xdr:to>
      <xdr:col>116</xdr:col>
      <xdr:colOff>114300</xdr:colOff>
      <xdr:row>77</xdr:row>
      <xdr:rowOff>77084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125361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133835</xdr:rowOff>
    </xdr:from>
    <xdr:to>
      <xdr:col>112</xdr:col>
      <xdr:colOff>38100</xdr:colOff>
      <xdr:row>77</xdr:row>
      <xdr:rowOff>63985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55112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143650</xdr:rowOff>
    </xdr:from>
    <xdr:to>
      <xdr:col>107</xdr:col>
      <xdr:colOff>101600</xdr:colOff>
      <xdr:row>77</xdr:row>
      <xdr:rowOff>73800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158921</xdr:rowOff>
    </xdr:from>
    <xdr:to>
      <xdr:col>102</xdr:col>
      <xdr:colOff>165100</xdr:colOff>
      <xdr:row>77</xdr:row>
      <xdr:rowOff>89071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80198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139112</xdr:rowOff>
    </xdr:from>
    <xdr:to>
      <xdr:col>98</xdr:col>
      <xdr:colOff>38100</xdr:colOff>
      <xdr:row>77</xdr:row>
      <xdr:rowOff>69262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60389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999,718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前年度同様、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扶助費以外は類似団体と比較して一人当たりのコストが低い状況となってい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主な構成項目である人件費は会計年度任用職員等にかかる人件費の増により前年度より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千円増額となったこともあり、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円上昇しているおり、物件費についても戸別受信機設置委託料や学校教育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108,963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千円増額となったことから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補助費が大きく増加しているのは特別定額給付金の影響によるものです。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唯一類似団体を上回っている項目であるが、施設型給付費等負担金の減等により前年度より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千円減額となり、類似団体との差も前年度の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円となり改善傾向である。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今後も歳出の効率化を徹底し健全な行財政運営に努めます。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21514</xdr:rowOff>
    </xdr:from>
    <xdr:to>
      <xdr:col>24</xdr:col>
      <xdr:colOff>63500</xdr:colOff>
      <xdr:row>37</xdr:row>
      <xdr:rowOff>21914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65164"/>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21514</xdr:rowOff>
    </xdr:from>
    <xdr:to>
      <xdr:col>19</xdr:col>
      <xdr:colOff>177800</xdr:colOff>
      <xdr:row>37</xdr:row>
      <xdr:rowOff>54013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516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54013</xdr:rowOff>
    </xdr:from>
    <xdr:to>
      <xdr:col>15</xdr:col>
      <xdr:colOff>50800</xdr:colOff>
      <xdr:row>37</xdr:row>
      <xdr:rowOff>63957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976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63957</xdr:rowOff>
    </xdr:from>
    <xdr:to>
      <xdr:col>10</xdr:col>
      <xdr:colOff>114300</xdr:colOff>
      <xdr:row>37</xdr:row>
      <xdr:rowOff>68929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760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142564</xdr:rowOff>
    </xdr:from>
    <xdr:to>
      <xdr:col>24</xdr:col>
      <xdr:colOff>114300</xdr:colOff>
      <xdr:row>37</xdr:row>
      <xdr:rowOff>72714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165441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142164</xdr:rowOff>
    </xdr:from>
    <xdr:to>
      <xdr:col>20</xdr:col>
      <xdr:colOff>38100</xdr:colOff>
      <xdr:row>37</xdr:row>
      <xdr:rowOff>72314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88841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3213</xdr:rowOff>
    </xdr:from>
    <xdr:to>
      <xdr:col>15</xdr:col>
      <xdr:colOff>101600</xdr:colOff>
      <xdr:row>37</xdr:row>
      <xdr:rowOff>104813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13157</xdr:rowOff>
    </xdr:from>
    <xdr:to>
      <xdr:col>10</xdr:col>
      <xdr:colOff>165100</xdr:colOff>
      <xdr:row>37</xdr:row>
      <xdr:rowOff>114757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105884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18129</xdr:rowOff>
    </xdr:from>
    <xdr:to>
      <xdr:col>6</xdr:col>
      <xdr:colOff>38100</xdr:colOff>
      <xdr:row>37</xdr:row>
      <xdr:rowOff>119729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110856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154030</xdr:rowOff>
    </xdr:from>
    <xdr:to>
      <xdr:col>24</xdr:col>
      <xdr:colOff>63500</xdr:colOff>
      <xdr:row>58</xdr:row>
      <xdr:rowOff>60716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6680"/>
          <a:ext cx="8382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60716</xdr:rowOff>
    </xdr:from>
    <xdr:to>
      <xdr:col>19</xdr:col>
      <xdr:colOff>177800</xdr:colOff>
      <xdr:row>58</xdr:row>
      <xdr:rowOff>61366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4816"/>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49596</xdr:rowOff>
    </xdr:from>
    <xdr:to>
      <xdr:col>15</xdr:col>
      <xdr:colOff>50800</xdr:colOff>
      <xdr:row>58</xdr:row>
      <xdr:rowOff>61366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3696"/>
          <a:ext cx="8890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46444</xdr:rowOff>
    </xdr:from>
    <xdr:to>
      <xdr:col>10</xdr:col>
      <xdr:colOff>114300</xdr:colOff>
      <xdr:row>58</xdr:row>
      <xdr:rowOff>49596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0544"/>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103230</xdr:rowOff>
    </xdr:from>
    <xdr:to>
      <xdr:col>24</xdr:col>
      <xdr:colOff>114300</xdr:colOff>
      <xdr:row>58</xdr:row>
      <xdr:rowOff>33380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9916</xdr:rowOff>
    </xdr:from>
    <xdr:to>
      <xdr:col>20</xdr:col>
      <xdr:colOff>38100</xdr:colOff>
      <xdr:row>58</xdr:row>
      <xdr:rowOff>111516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102643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10566</xdr:rowOff>
    </xdr:from>
    <xdr:to>
      <xdr:col>15</xdr:col>
      <xdr:colOff>101600</xdr:colOff>
      <xdr:row>58</xdr:row>
      <xdr:rowOff>112166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103293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170246</xdr:rowOff>
    </xdr:from>
    <xdr:to>
      <xdr:col>10</xdr:col>
      <xdr:colOff>165100</xdr:colOff>
      <xdr:row>58</xdr:row>
      <xdr:rowOff>100396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91523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167094</xdr:rowOff>
    </xdr:from>
    <xdr:to>
      <xdr:col>6</xdr:col>
      <xdr:colOff>38100</xdr:colOff>
      <xdr:row>58</xdr:row>
      <xdr:rowOff>97244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88371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21327</xdr:rowOff>
    </xdr:from>
    <xdr:to>
      <xdr:col>24</xdr:col>
      <xdr:colOff>63500</xdr:colOff>
      <xdr:row>77</xdr:row>
      <xdr:rowOff>37826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22977"/>
          <a:ext cx="8382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21327</xdr:rowOff>
    </xdr:from>
    <xdr:to>
      <xdr:col>19</xdr:col>
      <xdr:colOff>177800</xdr:colOff>
      <xdr:row>77</xdr:row>
      <xdr:rowOff>57023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2977"/>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57023</xdr:rowOff>
    </xdr:from>
    <xdr:to>
      <xdr:col>15</xdr:col>
      <xdr:colOff>50800</xdr:colOff>
      <xdr:row>77</xdr:row>
      <xdr:rowOff>68266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58673"/>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30057</xdr:rowOff>
    </xdr:from>
    <xdr:to>
      <xdr:col>10</xdr:col>
      <xdr:colOff>114300</xdr:colOff>
      <xdr:row>77</xdr:row>
      <xdr:rowOff>68266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31707"/>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158476</xdr:rowOff>
    </xdr:from>
    <xdr:to>
      <xdr:col>24</xdr:col>
      <xdr:colOff>114300</xdr:colOff>
      <xdr:row>77</xdr:row>
      <xdr:rowOff>88626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73403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141977</xdr:rowOff>
    </xdr:from>
    <xdr:to>
      <xdr:col>20</xdr:col>
      <xdr:colOff>38100</xdr:colOff>
      <xdr:row>77</xdr:row>
      <xdr:rowOff>72127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63254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6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6223</xdr:rowOff>
    </xdr:from>
    <xdr:to>
      <xdr:col>15</xdr:col>
      <xdr:colOff>101600</xdr:colOff>
      <xdr:row>77</xdr:row>
      <xdr:rowOff>107823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98950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17466</xdr:rowOff>
    </xdr:from>
    <xdr:to>
      <xdr:col>10</xdr:col>
      <xdr:colOff>165100</xdr:colOff>
      <xdr:row>77</xdr:row>
      <xdr:rowOff>119066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110193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150707</xdr:rowOff>
    </xdr:from>
    <xdr:to>
      <xdr:col>6</xdr:col>
      <xdr:colOff>38100</xdr:colOff>
      <xdr:row>77</xdr:row>
      <xdr:rowOff>80857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71984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7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58936</xdr:rowOff>
    </xdr:from>
    <xdr:to>
      <xdr:col>24</xdr:col>
      <xdr:colOff>63500</xdr:colOff>
      <xdr:row>97</xdr:row>
      <xdr:rowOff>128012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89586"/>
          <a:ext cx="8382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123044</xdr:rowOff>
    </xdr:from>
    <xdr:to>
      <xdr:col>19</xdr:col>
      <xdr:colOff>177800</xdr:colOff>
      <xdr:row>97</xdr:row>
      <xdr:rowOff>128012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3694"/>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160333</xdr:rowOff>
    </xdr:from>
    <xdr:to>
      <xdr:col>15</xdr:col>
      <xdr:colOff>50800</xdr:colOff>
      <xdr:row>97</xdr:row>
      <xdr:rowOff>123044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19533"/>
          <a:ext cx="8890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160333</xdr:rowOff>
    </xdr:from>
    <xdr:to>
      <xdr:col>10</xdr:col>
      <xdr:colOff>114300</xdr:colOff>
      <xdr:row>97</xdr:row>
      <xdr:rowOff>154812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19533"/>
          <a:ext cx="889000" cy="1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8136</xdr:rowOff>
    </xdr:from>
    <xdr:to>
      <xdr:col>24</xdr:col>
      <xdr:colOff>114300</xdr:colOff>
      <xdr:row>97</xdr:row>
      <xdr:rowOff>109736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158013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77212</xdr:rowOff>
    </xdr:from>
    <xdr:to>
      <xdr:col>20</xdr:col>
      <xdr:colOff>38100</xdr:colOff>
      <xdr:row>98</xdr:row>
      <xdr:rowOff>7362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169939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72244</xdr:rowOff>
    </xdr:from>
    <xdr:to>
      <xdr:col>15</xdr:col>
      <xdr:colOff>101600</xdr:colOff>
      <xdr:row>98</xdr:row>
      <xdr:rowOff>2394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164971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109533</xdr:rowOff>
    </xdr:from>
    <xdr:to>
      <xdr:col>10</xdr:col>
      <xdr:colOff>165100</xdr:colOff>
      <xdr:row>97</xdr:row>
      <xdr:rowOff>39683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56210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4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104012</xdr:rowOff>
    </xdr:from>
    <xdr:to>
      <xdr:col>6</xdr:col>
      <xdr:colOff>38100</xdr:colOff>
      <xdr:row>98</xdr:row>
      <xdr:rowOff>34162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25289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106600</xdr:rowOff>
    </xdr:from>
    <xdr:to>
      <xdr:col>55</xdr:col>
      <xdr:colOff>0</xdr:colOff>
      <xdr:row>58</xdr:row>
      <xdr:rowOff>109175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0700"/>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109175</xdr:rowOff>
    </xdr:from>
    <xdr:to>
      <xdr:col>50</xdr:col>
      <xdr:colOff>114300</xdr:colOff>
      <xdr:row>58</xdr:row>
      <xdr:rowOff>110964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3275"/>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110964</xdr:rowOff>
    </xdr:from>
    <xdr:to>
      <xdr:col>45</xdr:col>
      <xdr:colOff>177800</xdr:colOff>
      <xdr:row>58</xdr:row>
      <xdr:rowOff>113097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506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102322</xdr:rowOff>
    </xdr:from>
    <xdr:to>
      <xdr:col>41</xdr:col>
      <xdr:colOff>50800</xdr:colOff>
      <xdr:row>58</xdr:row>
      <xdr:rowOff>113097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6422"/>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55800</xdr:rowOff>
    </xdr:from>
    <xdr:to>
      <xdr:col>55</xdr:col>
      <xdr:colOff>50800</xdr:colOff>
      <xdr:row>58</xdr:row>
      <xdr:rowOff>157400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58375</xdr:rowOff>
    </xdr:from>
    <xdr:to>
      <xdr:col>50</xdr:col>
      <xdr:colOff>165100</xdr:colOff>
      <xdr:row>58</xdr:row>
      <xdr:rowOff>159975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151102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60164</xdr:rowOff>
    </xdr:from>
    <xdr:to>
      <xdr:col>46</xdr:col>
      <xdr:colOff>38100</xdr:colOff>
      <xdr:row>58</xdr:row>
      <xdr:rowOff>161764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62297</xdr:rowOff>
    </xdr:from>
    <xdr:to>
      <xdr:col>41</xdr:col>
      <xdr:colOff>101600</xdr:colOff>
      <xdr:row>58</xdr:row>
      <xdr:rowOff>163897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155024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51522</xdr:rowOff>
    </xdr:from>
    <xdr:to>
      <xdr:col>36</xdr:col>
      <xdr:colOff>165100</xdr:colOff>
      <xdr:row>58</xdr:row>
      <xdr:rowOff>153122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144249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75541</xdr:rowOff>
    </xdr:from>
    <xdr:to>
      <xdr:col>55</xdr:col>
      <xdr:colOff>0</xdr:colOff>
      <xdr:row>79</xdr:row>
      <xdr:rowOff>79232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620091"/>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75705</xdr:rowOff>
    </xdr:from>
    <xdr:to>
      <xdr:col>50</xdr:col>
      <xdr:colOff>114300</xdr:colOff>
      <xdr:row>79</xdr:row>
      <xdr:rowOff>79232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62025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60885</xdr:rowOff>
    </xdr:from>
    <xdr:to>
      <xdr:col>45</xdr:col>
      <xdr:colOff>177800</xdr:colOff>
      <xdr:row>79</xdr:row>
      <xdr:rowOff>75705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605435"/>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60885</xdr:rowOff>
    </xdr:from>
    <xdr:to>
      <xdr:col>41</xdr:col>
      <xdr:colOff>50800</xdr:colOff>
      <xdr:row>79</xdr:row>
      <xdr:rowOff>81361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60543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24741</xdr:rowOff>
    </xdr:from>
    <xdr:to>
      <xdr:col>55</xdr:col>
      <xdr:colOff>50800</xdr:colOff>
      <xdr:row>79</xdr:row>
      <xdr:rowOff>126341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111118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28432</xdr:rowOff>
    </xdr:from>
    <xdr:to>
      <xdr:col>50</xdr:col>
      <xdr:colOff>165100</xdr:colOff>
      <xdr:row>79</xdr:row>
      <xdr:rowOff>130032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121159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6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24905</xdr:rowOff>
    </xdr:from>
    <xdr:to>
      <xdr:col>46</xdr:col>
      <xdr:colOff>38100</xdr:colOff>
      <xdr:row>79</xdr:row>
      <xdr:rowOff>126505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117632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10085</xdr:rowOff>
    </xdr:from>
    <xdr:to>
      <xdr:col>41</xdr:col>
      <xdr:colOff>101600</xdr:colOff>
      <xdr:row>79</xdr:row>
      <xdr:rowOff>111685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102812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30561</xdr:rowOff>
    </xdr:from>
    <xdr:to>
      <xdr:col>36</xdr:col>
      <xdr:colOff>165100</xdr:colOff>
      <xdr:row>79</xdr:row>
      <xdr:rowOff>132161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123288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6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43431</xdr:rowOff>
    </xdr:from>
    <xdr:to>
      <xdr:col>55</xdr:col>
      <xdr:colOff>0</xdr:colOff>
      <xdr:row>99</xdr:row>
      <xdr:rowOff>50140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16981"/>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44041</xdr:rowOff>
    </xdr:from>
    <xdr:to>
      <xdr:col>50</xdr:col>
      <xdr:colOff>114300</xdr:colOff>
      <xdr:row>99</xdr:row>
      <xdr:rowOff>50140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17591"/>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27811</xdr:rowOff>
    </xdr:from>
    <xdr:to>
      <xdr:col>45</xdr:col>
      <xdr:colOff>177800</xdr:colOff>
      <xdr:row>99</xdr:row>
      <xdr:rowOff>44041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0136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150382</xdr:rowOff>
    </xdr:from>
    <xdr:to>
      <xdr:col>41</xdr:col>
      <xdr:colOff>50800</xdr:colOff>
      <xdr:row>99</xdr:row>
      <xdr:rowOff>27811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52482"/>
          <a:ext cx="889000" cy="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164081</xdr:rowOff>
    </xdr:from>
    <xdr:to>
      <xdr:col>55</xdr:col>
      <xdr:colOff>50800</xdr:colOff>
      <xdr:row>99</xdr:row>
      <xdr:rowOff>94231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79008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170790</xdr:rowOff>
    </xdr:from>
    <xdr:to>
      <xdr:col>50</xdr:col>
      <xdr:colOff>165100</xdr:colOff>
      <xdr:row>99</xdr:row>
      <xdr:rowOff>100940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92067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6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164691</xdr:rowOff>
    </xdr:from>
    <xdr:to>
      <xdr:col>46</xdr:col>
      <xdr:colOff>38100</xdr:colOff>
      <xdr:row>99</xdr:row>
      <xdr:rowOff>94841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85968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148461</xdr:rowOff>
    </xdr:from>
    <xdr:to>
      <xdr:col>41</xdr:col>
      <xdr:colOff>101600</xdr:colOff>
      <xdr:row>99</xdr:row>
      <xdr:rowOff>78611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69738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99582</xdr:rowOff>
    </xdr:from>
    <xdr:to>
      <xdr:col>36</xdr:col>
      <xdr:colOff>165100</xdr:colOff>
      <xdr:row>99</xdr:row>
      <xdr:rowOff>29732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20859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9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147709</xdr:rowOff>
    </xdr:from>
    <xdr:to>
      <xdr:col>85</xdr:col>
      <xdr:colOff>127000</xdr:colOff>
      <xdr:row>38</xdr:row>
      <xdr:rowOff>92136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1359"/>
          <a:ext cx="838200" cy="1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xdr:rowOff>
    </xdr:from>
    <xdr:to>
      <xdr:col>81</xdr:col>
      <xdr:colOff>50800</xdr:colOff>
      <xdr:row>38</xdr:row>
      <xdr:rowOff>92136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44392"/>
          <a:ext cx="889000" cy="26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742</xdr:rowOff>
    </xdr:from>
    <xdr:to>
      <xdr:col>76</xdr:col>
      <xdr:colOff>114300</xdr:colOff>
      <xdr:row>38</xdr:row>
      <xdr:rowOff>87873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44392"/>
          <a:ext cx="889000" cy="2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85049</xdr:rowOff>
    </xdr:from>
    <xdr:to>
      <xdr:col>71</xdr:col>
      <xdr:colOff>177800</xdr:colOff>
      <xdr:row>38</xdr:row>
      <xdr:rowOff>87873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0149"/>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96909</xdr:rowOff>
    </xdr:from>
    <xdr:to>
      <xdr:col>85</xdr:col>
      <xdr:colOff>177800</xdr:colOff>
      <xdr:row>38</xdr:row>
      <xdr:rowOff>27059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75336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41336</xdr:rowOff>
    </xdr:from>
    <xdr:to>
      <xdr:col>81</xdr:col>
      <xdr:colOff>101600</xdr:colOff>
      <xdr:row>38</xdr:row>
      <xdr:rowOff>142936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121392</xdr:rowOff>
    </xdr:from>
    <xdr:to>
      <xdr:col>76</xdr:col>
      <xdr:colOff>165100</xdr:colOff>
      <xdr:row>37</xdr:row>
      <xdr:rowOff>51542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68069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06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37073</xdr:rowOff>
    </xdr:from>
    <xdr:to>
      <xdr:col>72</xdr:col>
      <xdr:colOff>38100</xdr:colOff>
      <xdr:row>38</xdr:row>
      <xdr:rowOff>138673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129800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34249</xdr:rowOff>
    </xdr:from>
    <xdr:to>
      <xdr:col>67</xdr:col>
      <xdr:colOff>101600</xdr:colOff>
      <xdr:row>38</xdr:row>
      <xdr:rowOff>135849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126976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54562</xdr:rowOff>
    </xdr:from>
    <xdr:to>
      <xdr:col>85</xdr:col>
      <xdr:colOff>127000</xdr:colOff>
      <xdr:row>58</xdr:row>
      <xdr:rowOff>55571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98662"/>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54562</xdr:rowOff>
    </xdr:from>
    <xdr:to>
      <xdr:col>81</xdr:col>
      <xdr:colOff>50800</xdr:colOff>
      <xdr:row>58</xdr:row>
      <xdr:rowOff>100074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98662"/>
          <a:ext cx="889000" cy="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80799</xdr:rowOff>
    </xdr:from>
    <xdr:to>
      <xdr:col>76</xdr:col>
      <xdr:colOff>114300</xdr:colOff>
      <xdr:row>58</xdr:row>
      <xdr:rowOff>100074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24899"/>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80799</xdr:rowOff>
    </xdr:from>
    <xdr:to>
      <xdr:col>71</xdr:col>
      <xdr:colOff>177800</xdr:colOff>
      <xdr:row>58</xdr:row>
      <xdr:rowOff>94340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24899"/>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4771</xdr:rowOff>
    </xdr:from>
    <xdr:to>
      <xdr:col>85</xdr:col>
      <xdr:colOff>177800</xdr:colOff>
      <xdr:row>58</xdr:row>
      <xdr:rowOff>106371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91148</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3762</xdr:rowOff>
    </xdr:from>
    <xdr:to>
      <xdr:col>81</xdr:col>
      <xdr:colOff>101600</xdr:colOff>
      <xdr:row>58</xdr:row>
      <xdr:rowOff>105362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96489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49274</xdr:rowOff>
    </xdr:from>
    <xdr:to>
      <xdr:col>76</xdr:col>
      <xdr:colOff>165100</xdr:colOff>
      <xdr:row>58</xdr:row>
      <xdr:rowOff>150874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142001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29999</xdr:rowOff>
    </xdr:from>
    <xdr:to>
      <xdr:col>72</xdr:col>
      <xdr:colOff>38100</xdr:colOff>
      <xdr:row>58</xdr:row>
      <xdr:rowOff>131599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122726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43540</xdr:rowOff>
    </xdr:from>
    <xdr:to>
      <xdr:col>67</xdr:col>
      <xdr:colOff>101600</xdr:colOff>
      <xdr:row>58</xdr:row>
      <xdr:rowOff>145140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136267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44185</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873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44185</xdr:rowOff>
    </xdr:from>
    <xdr:to>
      <xdr:col>71</xdr:col>
      <xdr:colOff>177800</xdr:colOff>
      <xdr:row>79</xdr:row>
      <xdr:rowOff>44442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73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164835</xdr:rowOff>
    </xdr:from>
    <xdr:to>
      <xdr:col>72</xdr:col>
      <xdr:colOff>38100</xdr:colOff>
      <xdr:row>79</xdr:row>
      <xdr:rowOff>94985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86112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165092</xdr:rowOff>
    </xdr:from>
    <xdr:to>
      <xdr:col>67</xdr:col>
      <xdr:colOff>101600</xdr:colOff>
      <xdr:row>79</xdr:row>
      <xdr:rowOff>95242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86369</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163320</xdr:rowOff>
    </xdr:from>
    <xdr:to>
      <xdr:col>85</xdr:col>
      <xdr:colOff>127000</xdr:colOff>
      <xdr:row>98</xdr:row>
      <xdr:rowOff>167300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65420"/>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167300</xdr:rowOff>
    </xdr:from>
    <xdr:to>
      <xdr:col>81</xdr:col>
      <xdr:colOff>50800</xdr:colOff>
      <xdr:row>98</xdr:row>
      <xdr:rowOff>168697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6940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168697</xdr:rowOff>
    </xdr:from>
    <xdr:to>
      <xdr:col>76</xdr:col>
      <xdr:colOff>114300</xdr:colOff>
      <xdr:row>99</xdr:row>
      <xdr:rowOff>7401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70797"/>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169594</xdr:rowOff>
    </xdr:from>
    <xdr:to>
      <xdr:col>71</xdr:col>
      <xdr:colOff>177800</xdr:colOff>
      <xdr:row>99</xdr:row>
      <xdr:rowOff>7401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71694"/>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112520</xdr:rowOff>
    </xdr:from>
    <xdr:to>
      <xdr:col>85</xdr:col>
      <xdr:colOff>177800</xdr:colOff>
      <xdr:row>99</xdr:row>
      <xdr:rowOff>42670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27447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116500</xdr:rowOff>
    </xdr:from>
    <xdr:to>
      <xdr:col>81</xdr:col>
      <xdr:colOff>101600</xdr:colOff>
      <xdr:row>99</xdr:row>
      <xdr:rowOff>46650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37777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117897</xdr:rowOff>
    </xdr:from>
    <xdr:to>
      <xdr:col>76</xdr:col>
      <xdr:colOff>165100</xdr:colOff>
      <xdr:row>99</xdr:row>
      <xdr:rowOff>48047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39174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1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128051</xdr:rowOff>
    </xdr:from>
    <xdr:to>
      <xdr:col>72</xdr:col>
      <xdr:colOff>38100</xdr:colOff>
      <xdr:row>99</xdr:row>
      <xdr:rowOff>58201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49328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2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118794</xdr:rowOff>
    </xdr:from>
    <xdr:to>
      <xdr:col>67</xdr:col>
      <xdr:colOff>101600</xdr:colOff>
      <xdr:row>99</xdr:row>
      <xdr:rowOff>48944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40071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議会費以外の費目については、類似団体と比較して一人当たりのコストが低い状況となってい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19,183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と横ばいではあるが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62,898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戸別受信機設置業務委託料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で、臨時的な経費を除くと、類似団体平均よりも低いコストに収まる見込である。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今後も事務事業の見直し・廃止等歳出の合理化を徹底し、健全な行財政運営に努め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1,375,168</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千円）は前年度比で</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37,522</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千円の増と着実に積み立てられているが、</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87.04</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の減となっています。</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新型コロナウイルス感染症対応地方創生臨時交付金</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173,671</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千円等の交付により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4.78%</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の増となっています。</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蓬田村行政改革実施計画に基づき、平成</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継続的に黒字収支を確保して</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上回りました。</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今後は、より効率的な行財政運営による歳出の抑制と、担税力の強化による歳入確保により、財政基盤の強化に努め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連結実質赤字比率については赤字が発生しておらず、一般会計、特別会計においても概ね良好な状態にあります。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一番増減のあった一般会計については、新型コロナウイルス地方創生臨時交付金</a:t>
          </a:r>
          <a:r>
            <a:rPr kumimoji="1" lang="en-US" altLang="ja-JP" sz="1400">
              <a:latin typeface="ＭＳ Ｐゴシック" panose="020B0600070205080204" pitchFamily="50" charset="-128"/>
              <a:ea typeface="ＭＳ Ｐゴシック" panose="020B0600070205080204" pitchFamily="50" charset="-128"/>
            </a:rPr>
            <a:t>173,671</a:t>
          </a:r>
          <a:r>
            <a:rPr kumimoji="1" lang="ja-JP" altLang="en-US" sz="1400">
              <a:latin typeface="ＭＳ Ｐゴシック" panose="020B0600070205080204" pitchFamily="50" charset="-128"/>
              <a:ea typeface="ＭＳ Ｐゴシック" panose="020B0600070205080204" pitchFamily="50" charset="-128"/>
            </a:rPr>
            <a:t>千円等の交付により繰越事業はあったものの実質収支額（</a:t>
          </a:r>
          <a:r>
            <a:rPr kumimoji="1" lang="en-US" altLang="ja-JP" sz="1400">
              <a:latin typeface="ＭＳ Ｐゴシック" panose="020B0600070205080204" pitchFamily="50" charset="-128"/>
              <a:ea typeface="ＭＳ Ｐゴシック" panose="020B0600070205080204" pitchFamily="50" charset="-128"/>
            </a:rPr>
            <a:t>75,468</a:t>
          </a:r>
          <a:r>
            <a:rPr kumimoji="1" lang="ja-JP" altLang="en-US" sz="1400">
              <a:latin typeface="ＭＳ Ｐゴシック" panose="020B0600070205080204" pitchFamily="50" charset="-128"/>
              <a:ea typeface="ＭＳ Ｐゴシック" panose="020B0600070205080204" pitchFamily="50" charset="-128"/>
            </a:rPr>
            <a:t>千円）では前年度より</a:t>
          </a:r>
          <a:r>
            <a:rPr kumimoji="1" lang="en-US" altLang="ja-JP" sz="1400">
              <a:latin typeface="ＭＳ Ｐゴシック" panose="020B0600070205080204" pitchFamily="50" charset="-128"/>
              <a:ea typeface="ＭＳ Ｐゴシック" panose="020B0600070205080204" pitchFamily="50" charset="-128"/>
            </a:rPr>
            <a:t>35,553</a:t>
          </a:r>
          <a:r>
            <a:rPr kumimoji="1" lang="ja-JP" altLang="en-US" sz="1400">
              <a:latin typeface="ＭＳ Ｐゴシック" panose="020B0600070205080204" pitchFamily="50" charset="-128"/>
              <a:ea typeface="ＭＳ Ｐゴシック" panose="020B0600070205080204" pitchFamily="50" charset="-128"/>
            </a:rPr>
            <a:t>千円の増となり、黒字幅が拡大したことから標準財政規模比では前年度比で</a:t>
          </a:r>
          <a:r>
            <a:rPr kumimoji="1" lang="en-US" altLang="ja-JP" sz="1400">
              <a:latin typeface="ＭＳ Ｐゴシック" panose="020B0600070205080204" pitchFamily="50" charset="-128"/>
              <a:ea typeface="ＭＳ Ｐゴシック" panose="020B0600070205080204" pitchFamily="50" charset="-128"/>
            </a:rPr>
            <a:t>2.09%</a:t>
          </a:r>
          <a:r>
            <a:rPr kumimoji="1" lang="ja-JP" altLang="en-US" sz="1400">
              <a:latin typeface="ＭＳ Ｐゴシック" panose="020B0600070205080204" pitchFamily="50" charset="-128"/>
              <a:ea typeface="ＭＳ Ｐゴシック" panose="020B0600070205080204" pitchFamily="50" charset="-128"/>
            </a:rPr>
            <a:t>の増となりました。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今後も各種事業内容を精査・圧縮し、健全な黒字収支を維持しつつ更なる行政サービスの充実を</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図っていきます。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4"/>
      <c r="DK3" s="184"/>
      <c r="DL3" s="184"/>
      <c r="DM3" s="184"/>
      <c r="DN3" s="184"/>
      <c r="DO3" s="184"/>
    </row>
    <row r="4" spans="1:119" ht="18.75" customHeight="1" x14ac:dyDescent="0.15">
      <c r="A4" s="185"/>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2768582</v>
      </c>
      <c r="BO4" s="464"/>
      <c r="BP4" s="464"/>
      <c r="BQ4" s="464"/>
      <c r="BR4" s="464"/>
      <c r="BS4" s="464"/>
      <c r="BT4" s="464"/>
      <c r="BU4" s="465"/>
      <c r="BV4" s="463">
        <v>2145434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2.6</v>
      </c>
      <c r="DC4" s="648"/>
      <c r="DD4" s="648"/>
      <c r="DE4" s="648"/>
      <c r="DF4" s="648"/>
      <c r="DG4" s="648"/>
      <c r="DH4" s="648"/>
      <c r="DI4" s="649"/>
      <c r="DJ4" s="184"/>
      <c r="DK4" s="184"/>
      <c r="DL4" s="184"/>
      <c r="DM4" s="184"/>
      <c r="DN4" s="184"/>
      <c r="DO4" s="184"/>
    </row>
    <row r="5" spans="1:119" ht="18.75" customHeight="1" x14ac:dyDescent="0.15">
      <c r="A5" s="185"/>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2686242</v>
      </c>
      <c r="BO5" s="469"/>
      <c r="BP5" s="469"/>
      <c r="BQ5" s="469"/>
      <c r="BR5" s="469"/>
      <c r="BS5" s="469"/>
      <c r="BT5" s="469"/>
      <c r="BU5" s="470"/>
      <c r="BV5" s="468">
        <v>2105519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83.6</v>
      </c>
      <c r="CU5" s="439"/>
      <c r="CV5" s="439"/>
      <c r="CW5" s="439"/>
      <c r="CX5" s="439"/>
      <c r="CY5" s="439"/>
      <c r="CZ5" s="439"/>
      <c r="DA5" s="440"/>
      <c r="DB5" s="438">
        <v>84.8</v>
      </c>
      <c r="DC5" s="439"/>
      <c r="DD5" s="439"/>
      <c r="DE5" s="439"/>
      <c r="DF5" s="439"/>
      <c r="DG5" s="439"/>
      <c r="DH5" s="439"/>
      <c r="DI5" s="440"/>
      <c r="DJ5" s="184"/>
      <c r="DK5" s="184"/>
      <c r="DL5" s="184"/>
      <c r="DM5" s="184"/>
      <c r="DN5" s="184"/>
      <c r="DO5" s="184"/>
    </row>
    <row r="6" spans="1:119" ht="18.75" customHeight="1" x14ac:dyDescent="0.15">
      <c r="A6" s="185"/>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82340</v>
      </c>
      <c r="BO6" s="469"/>
      <c r="BP6" s="469"/>
      <c r="BQ6" s="469"/>
      <c r="BR6" s="469"/>
      <c r="BS6" s="469"/>
      <c r="BT6" s="469"/>
      <c r="BU6" s="470"/>
      <c r="BV6" s="468">
        <v>39915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87.2</v>
      </c>
      <c r="DC6" s="622"/>
      <c r="DD6" s="622"/>
      <c r="DE6" s="622"/>
      <c r="DF6" s="622"/>
      <c r="DG6" s="622"/>
      <c r="DH6" s="622"/>
      <c r="DI6" s="623"/>
      <c r="DJ6" s="184"/>
      <c r="DK6" s="184"/>
      <c r="DL6" s="184"/>
      <c r="DM6" s="184"/>
      <c r="DN6" s="184"/>
      <c r="DO6" s="184"/>
    </row>
    <row r="7" spans="1:119" ht="18.75" customHeight="1" x14ac:dyDescent="0.15">
      <c r="A7" s="185"/>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6872</v>
      </c>
      <c r="BO7" s="469"/>
      <c r="BP7" s="469"/>
      <c r="BQ7" s="469"/>
      <c r="BR7" s="469"/>
      <c r="BS7" s="469"/>
      <c r="BT7" s="469"/>
      <c r="BU7" s="470"/>
      <c r="BV7" s="468">
        <v>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1579959</v>
      </c>
      <c r="CU7" s="469"/>
      <c r="CV7" s="469"/>
      <c r="CW7" s="469"/>
      <c r="CX7" s="469"/>
      <c r="CY7" s="469"/>
      <c r="CZ7" s="469"/>
      <c r="DA7" s="470"/>
      <c r="DB7" s="468">
        <v>1508805</v>
      </c>
      <c r="DC7" s="469"/>
      <c r="DD7" s="469"/>
      <c r="DE7" s="469"/>
      <c r="DF7" s="469"/>
      <c r="DG7" s="469"/>
      <c r="DH7" s="469"/>
      <c r="DI7" s="470"/>
      <c r="DJ7" s="184"/>
      <c r="DK7" s="184"/>
      <c r="DL7" s="184"/>
      <c r="DM7" s="184"/>
      <c r="DN7" s="184"/>
      <c r="DO7" s="184"/>
    </row>
    <row r="8" spans="1:119" ht="18.75" customHeight="1" thickBot="1" x14ac:dyDescent="0.2">
      <c r="A8" s="185"/>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75468</v>
      </c>
      <c r="BO8" s="469"/>
      <c r="BP8" s="469"/>
      <c r="BQ8" s="469"/>
      <c r="BR8" s="469"/>
      <c r="BS8" s="469"/>
      <c r="BT8" s="469"/>
      <c r="BU8" s="470"/>
      <c r="BV8" s="468">
        <v>39915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0.2</v>
      </c>
      <c r="DC8" s="582"/>
      <c r="DD8" s="582"/>
      <c r="DE8" s="582"/>
      <c r="DF8" s="582"/>
      <c r="DG8" s="582"/>
      <c r="DH8" s="582"/>
      <c r="DI8" s="583"/>
      <c r="DJ8" s="184"/>
      <c r="DK8" s="184"/>
      <c r="DL8" s="184"/>
      <c r="DM8" s="184"/>
      <c r="DN8" s="184"/>
      <c r="DO8" s="184"/>
    </row>
    <row r="9" spans="1:119" ht="18.75" customHeight="1" thickBot="1" x14ac:dyDescent="0.2">
      <c r="A9" s="185"/>
      <c r="B9" s="610" t="s">
        <v>111</v>
      </c>
      <c r="C9" s="611"/>
      <c r="D9" s="611"/>
      <c r="E9" s="611"/>
      <c r="F9" s="611"/>
      <c r="G9" s="611"/>
      <c r="H9" s="611"/>
      <c r="I9" s="611"/>
      <c r="J9" s="611"/>
      <c r="K9" s="531"/>
      <c r="L9" s="612" t="s">
        <v>112</v>
      </c>
      <c r="M9" s="613"/>
      <c r="N9" s="613"/>
      <c r="O9" s="613"/>
      <c r="P9" s="613"/>
      <c r="Q9" s="614"/>
      <c r="R9" s="615">
        <v>2540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35553</v>
      </c>
      <c r="BO9" s="469"/>
      <c r="BP9" s="469"/>
      <c r="BQ9" s="469"/>
      <c r="BR9" s="469"/>
      <c r="BS9" s="469"/>
      <c r="BT9" s="469"/>
      <c r="BU9" s="470"/>
      <c r="BV9" s="468">
        <v>4933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v>
      </c>
      <c r="CU9" s="439"/>
      <c r="CV9" s="439"/>
      <c r="CW9" s="439"/>
      <c r="CX9" s="439"/>
      <c r="CY9" s="439"/>
      <c r="CZ9" s="439"/>
      <c r="DA9" s="440"/>
      <c r="DB9" s="438">
        <v>10.4</v>
      </c>
      <c r="DC9" s="439"/>
      <c r="DD9" s="439"/>
      <c r="DE9" s="439"/>
      <c r="DF9" s="439"/>
      <c r="DG9" s="439"/>
      <c r="DH9" s="439"/>
      <c r="DI9" s="440"/>
      <c r="DJ9" s="184"/>
      <c r="DK9" s="184"/>
      <c r="DL9" s="184"/>
      <c r="DM9" s="184"/>
      <c r="DN9" s="184"/>
      <c r="DO9" s="184"/>
    </row>
    <row r="10" spans="1:119" ht="18.75" customHeight="1" thickBot="1" x14ac:dyDescent="0.2">
      <c r="A10" s="185"/>
      <c r="B10" s="610"/>
      <c r="C10" s="611"/>
      <c r="D10" s="611"/>
      <c r="E10" s="611"/>
      <c r="F10" s="611"/>
      <c r="G10" s="611"/>
      <c r="H10" s="611"/>
      <c r="I10" s="611"/>
      <c r="J10" s="611"/>
      <c r="K10" s="531"/>
      <c r="L10" s="441" t="s">
        <v>117</v>
      </c>
      <c r="M10" s="442"/>
      <c r="N10" s="442"/>
      <c r="O10" s="442"/>
      <c r="P10" s="442"/>
      <c r="Q10" s="443"/>
      <c r="R10" s="444">
        <v>2896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13522</v>
      </c>
      <c r="BO10" s="469"/>
      <c r="BP10" s="469"/>
      <c r="BQ10" s="469"/>
      <c r="BR10" s="469"/>
      <c r="BS10" s="469"/>
      <c r="BT10" s="469"/>
      <c r="BU10" s="470"/>
      <c r="BV10" s="468">
        <v>40219</v>
      </c>
      <c r="BW10" s="469"/>
      <c r="BX10" s="469"/>
      <c r="BY10" s="469"/>
      <c r="BZ10" s="469"/>
      <c r="CA10" s="469"/>
      <c r="CB10" s="469"/>
      <c r="CC10" s="470"/>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4"/>
      <c r="DK11" s="184"/>
      <c r="DL11" s="184"/>
      <c r="DM11" s="184"/>
      <c r="DN11" s="184"/>
      <c r="DO11" s="184"/>
    </row>
    <row r="12" spans="1:119" ht="18.75" customHeight="1" x14ac:dyDescent="0.15">
      <c r="A12" s="185"/>
      <c r="B12" s="584" t="s">
        <v>129</v>
      </c>
      <c r="C12" s="585"/>
      <c r="D12" s="585"/>
      <c r="E12" s="585"/>
      <c r="F12" s="585"/>
      <c r="G12" s="585"/>
      <c r="H12" s="585"/>
      <c r="I12" s="585"/>
      <c r="J12" s="585"/>
      <c r="K12" s="586"/>
      <c r="L12" s="593" t="s">
        <v>130</v>
      </c>
      <c r="M12" s="594"/>
      <c r="N12" s="594"/>
      <c r="O12" s="594"/>
      <c r="P12" s="594"/>
      <c r="Q12" s="595"/>
      <c r="R12" s="596">
        <v>2687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4"/>
      <c r="DK12" s="184"/>
      <c r="DL12" s="184"/>
      <c r="DM12" s="184"/>
      <c r="DN12" s="184"/>
      <c r="DO12" s="184"/>
    </row>
    <row r="13" spans="1:119" ht="18.75" customHeight="1" x14ac:dyDescent="0.15">
      <c r="A13" s="185"/>
      <c r="B13" s="587"/>
      <c r="C13" s="588"/>
      <c r="D13" s="588"/>
      <c r="E13" s="588"/>
      <c r="F13" s="588"/>
      <c r="G13" s="588"/>
      <c r="H13" s="588"/>
      <c r="I13" s="588"/>
      <c r="J13" s="588"/>
      <c r="K13" s="589"/>
      <c r="L13" s="195"/>
      <c r="M13" s="568" t="s">
        <v>139</v>
      </c>
      <c r="N13" s="569"/>
      <c r="O13" s="569"/>
      <c r="P13" s="569"/>
      <c r="Q13" s="570"/>
      <c r="R13" s="571">
        <v>2685</v>
      </c>
      <c r="S13" s="572"/>
      <c r="T13" s="572"/>
      <c r="U13" s="572"/>
      <c r="V13" s="573"/>
      <c r="W13" s="559" t="s">
        <v>140</v>
      </c>
      <c r="X13" s="481"/>
      <c r="Y13" s="481"/>
      <c r="Z13" s="481"/>
      <c r="AA13" s="481"/>
      <c r="AB13" s="482"/>
      <c r="AC13" s="444">
        <v>409</v>
      </c>
      <c r="AD13" s="445"/>
      <c r="AE13" s="445"/>
      <c r="AF13" s="445"/>
      <c r="AG13" s="446"/>
      <c r="AH13" s="444">
        <v>469</v>
      </c>
      <c r="AI13" s="445"/>
      <c r="AJ13" s="445"/>
      <c r="AK13" s="445"/>
      <c r="AL13" s="447"/>
      <c r="AM13" s="537" t="s">
        <v>141</v>
      </c>
      <c r="AN13" s="442"/>
      <c r="AO13" s="442"/>
      <c r="AP13" s="442"/>
      <c r="AQ13" s="442"/>
      <c r="AR13" s="442"/>
      <c r="AS13" s="442"/>
      <c r="AT13" s="443"/>
      <c r="AU13" s="525" t="s">
        <v>119</v>
      </c>
      <c r="AV13" s="526"/>
      <c r="AW13" s="526"/>
      <c r="AX13" s="526"/>
      <c r="AY13" s="448" t="s">
        <v>142</v>
      </c>
      <c r="AZ13" s="449"/>
      <c r="BA13" s="449"/>
      <c r="BB13" s="449"/>
      <c r="BC13" s="449"/>
      <c r="BD13" s="449"/>
      <c r="BE13" s="449"/>
      <c r="BF13" s="449"/>
      <c r="BG13" s="449"/>
      <c r="BH13" s="449"/>
      <c r="BI13" s="449"/>
      <c r="BJ13" s="449"/>
      <c r="BK13" s="449"/>
      <c r="BL13" s="449"/>
      <c r="BM13" s="450"/>
      <c r="BN13" s="468">
        <v>49075</v>
      </c>
      <c r="BO13" s="469"/>
      <c r="BP13" s="469"/>
      <c r="BQ13" s="469"/>
      <c r="BR13" s="469"/>
      <c r="BS13" s="469"/>
      <c r="BT13" s="469"/>
      <c r="BU13" s="470"/>
      <c r="BV13" s="468">
        <v>45152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2.7</v>
      </c>
      <c r="CU13" s="439"/>
      <c r="CV13" s="439"/>
      <c r="CW13" s="439"/>
      <c r="CX13" s="439"/>
      <c r="CY13" s="439"/>
      <c r="CZ13" s="439"/>
      <c r="DA13" s="440"/>
      <c r="DB13" s="438">
        <v>2.2000000000000002</v>
      </c>
      <c r="DC13" s="439"/>
      <c r="DD13" s="439"/>
      <c r="DE13" s="439"/>
      <c r="DF13" s="439"/>
      <c r="DG13" s="439"/>
      <c r="DH13" s="439"/>
      <c r="DI13" s="440"/>
      <c r="DJ13" s="184"/>
      <c r="DK13" s="184"/>
      <c r="DL13" s="184"/>
      <c r="DM13" s="184"/>
      <c r="DN13" s="184"/>
      <c r="DO13" s="184"/>
    </row>
    <row r="14" spans="1:119" ht="18.75" customHeight="1" thickBot="1" x14ac:dyDescent="0.2">
      <c r="A14" s="185"/>
      <c r="B14" s="587"/>
      <c r="C14" s="588"/>
      <c r="D14" s="588"/>
      <c r="E14" s="588"/>
      <c r="F14" s="588"/>
      <c r="G14" s="588"/>
      <c r="H14" s="588"/>
      <c r="I14" s="588"/>
      <c r="J14" s="588"/>
      <c r="K14" s="589"/>
      <c r="L14" s="561" t="s">
        <v>144</v>
      </c>
      <c r="M14" s="605"/>
      <c r="N14" s="605"/>
      <c r="O14" s="605"/>
      <c r="P14" s="605"/>
      <c r="Q14" s="606"/>
      <c r="R14" s="571">
        <v>2763</v>
      </c>
      <c r="S14" s="572"/>
      <c r="T14" s="572"/>
      <c r="U14" s="572"/>
      <c r="V14" s="573"/>
      <c r="W14" s="574"/>
      <c r="X14" s="484"/>
      <c r="Y14" s="484"/>
      <c r="Z14" s="484"/>
      <c r="AA14" s="484"/>
      <c r="AB14" s="485"/>
      <c r="AC14" s="564">
        <v>29</v>
      </c>
      <c r="AD14" s="565"/>
      <c r="AE14" s="565"/>
      <c r="AF14" s="565"/>
      <c r="AG14" s="566"/>
      <c r="AH14" s="564">
        <v>29.1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137</v>
      </c>
      <c r="DC14" s="576"/>
      <c r="DD14" s="576"/>
      <c r="DE14" s="576"/>
      <c r="DF14" s="576"/>
      <c r="DG14" s="576"/>
      <c r="DH14" s="576"/>
      <c r="DI14" s="577"/>
      <c r="DJ14" s="184"/>
      <c r="DK14" s="184"/>
      <c r="DL14" s="184"/>
      <c r="DM14" s="184"/>
      <c r="DN14" s="184"/>
      <c r="DO14" s="184"/>
    </row>
    <row r="15" spans="1:119" ht="18.75" customHeight="1" x14ac:dyDescent="0.15">
      <c r="A15" s="185"/>
      <c r="B15" s="587"/>
      <c r="C15" s="588"/>
      <c r="D15" s="588"/>
      <c r="E15" s="588"/>
      <c r="F15" s="588"/>
      <c r="G15" s="588"/>
      <c r="H15" s="588"/>
      <c r="I15" s="588"/>
      <c r="J15" s="588"/>
      <c r="K15" s="589"/>
      <c r="L15" s="195"/>
      <c r="M15" s="568" t="s">
        <v>139</v>
      </c>
      <c r="N15" s="569"/>
      <c r="O15" s="569"/>
      <c r="P15" s="569"/>
      <c r="Q15" s="570"/>
      <c r="R15" s="571">
        <v>2761</v>
      </c>
      <c r="S15" s="572"/>
      <c r="T15" s="572"/>
      <c r="U15" s="572"/>
      <c r="V15" s="573"/>
      <c r="W15" s="559" t="s">
        <v>146</v>
      </c>
      <c r="X15" s="481"/>
      <c r="Y15" s="481"/>
      <c r="Z15" s="481"/>
      <c r="AA15" s="481"/>
      <c r="AB15" s="482"/>
      <c r="AC15" s="444">
        <v>314</v>
      </c>
      <c r="AD15" s="445"/>
      <c r="AE15" s="445"/>
      <c r="AF15" s="445"/>
      <c r="AG15" s="446"/>
      <c r="AH15" s="444">
        <v>423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297483</v>
      </c>
      <c r="BO15" s="464"/>
      <c r="BP15" s="464"/>
      <c r="BQ15" s="464"/>
      <c r="BR15" s="464"/>
      <c r="BS15" s="464"/>
      <c r="BT15" s="464"/>
      <c r="BU15" s="465"/>
      <c r="BV15" s="463">
        <v>279390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22.3</v>
      </c>
      <c r="AD16" s="565"/>
      <c r="AE16" s="565"/>
      <c r="AF16" s="565"/>
      <c r="AG16" s="566"/>
      <c r="AH16" s="564">
        <v>26.3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1466404</v>
      </c>
      <c r="BO16" s="469"/>
      <c r="BP16" s="469"/>
      <c r="BQ16" s="469"/>
      <c r="BR16" s="469"/>
      <c r="BS16" s="469"/>
      <c r="BT16" s="469"/>
      <c r="BU16" s="470"/>
      <c r="BV16" s="468">
        <v>1402675</v>
      </c>
      <c r="BW16" s="469"/>
      <c r="BX16" s="469"/>
      <c r="BY16" s="469"/>
      <c r="BZ16" s="469"/>
      <c r="CA16" s="469"/>
      <c r="CB16" s="469"/>
      <c r="CC16" s="470"/>
      <c r="CD16" s="199"/>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4"/>
      <c r="DK16" s="184"/>
      <c r="DL16" s="184"/>
      <c r="DM16" s="184"/>
      <c r="DN16" s="184"/>
      <c r="DO16" s="184"/>
    </row>
    <row r="17" spans="1:119" ht="18.75" customHeight="1" thickBot="1" x14ac:dyDescent="0.2">
      <c r="A17" s="185"/>
      <c r="B17" s="590"/>
      <c r="C17" s="591"/>
      <c r="D17" s="591"/>
      <c r="E17" s="591"/>
      <c r="F17" s="591"/>
      <c r="G17" s="591"/>
      <c r="H17" s="591"/>
      <c r="I17" s="591"/>
      <c r="J17" s="591"/>
      <c r="K17" s="592"/>
      <c r="L17" s="200"/>
      <c r="M17" s="553" t="s">
        <v>152</v>
      </c>
      <c r="N17" s="554"/>
      <c r="O17" s="554"/>
      <c r="P17" s="554"/>
      <c r="Q17" s="555"/>
      <c r="R17" s="556" t="s">
        <v>153</v>
      </c>
      <c r="S17" s="557"/>
      <c r="T17" s="557"/>
      <c r="U17" s="557"/>
      <c r="V17" s="558"/>
      <c r="W17" s="559" t="s">
        <v>154</v>
      </c>
      <c r="X17" s="481"/>
      <c r="Y17" s="481"/>
      <c r="Z17" s="481"/>
      <c r="AA17" s="481"/>
      <c r="AB17" s="482"/>
      <c r="AC17" s="444">
        <v>686</v>
      </c>
      <c r="AD17" s="445"/>
      <c r="AE17" s="445"/>
      <c r="AF17" s="445"/>
      <c r="AG17" s="446"/>
      <c r="AH17" s="444">
        <v>717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369846</v>
      </c>
      <c r="BO17" s="469"/>
      <c r="BP17" s="469"/>
      <c r="BQ17" s="469"/>
      <c r="BR17" s="469"/>
      <c r="BS17" s="469"/>
      <c r="BT17" s="469"/>
      <c r="BU17" s="470"/>
      <c r="BV17" s="468">
        <v>344601</v>
      </c>
      <c r="BW17" s="469"/>
      <c r="BX17" s="469"/>
      <c r="BY17" s="469"/>
      <c r="BZ17" s="469"/>
      <c r="CA17" s="469"/>
      <c r="CB17" s="469"/>
      <c r="CC17" s="470"/>
      <c r="CD17" s="199"/>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4"/>
      <c r="DK17" s="184"/>
      <c r="DL17" s="184"/>
      <c r="DM17" s="184"/>
      <c r="DN17" s="184"/>
      <c r="DO17" s="184"/>
    </row>
    <row r="18" spans="1:119" ht="18.75" customHeight="1" thickBot="1" x14ac:dyDescent="0.2">
      <c r="A18" s="185"/>
      <c r="B18" s="530" t="s">
        <v>156</v>
      </c>
      <c r="C18" s="531"/>
      <c r="D18" s="531"/>
      <c r="E18" s="532"/>
      <c r="F18" s="532"/>
      <c r="G18" s="532"/>
      <c r="H18" s="532"/>
      <c r="I18" s="532"/>
      <c r="J18" s="532"/>
      <c r="K18" s="532"/>
      <c r="L18" s="533">
        <v>80.84</v>
      </c>
      <c r="M18" s="533"/>
      <c r="N18" s="533"/>
      <c r="O18" s="533"/>
      <c r="P18" s="533"/>
      <c r="Q18" s="533"/>
      <c r="R18" s="534"/>
      <c r="S18" s="534"/>
      <c r="T18" s="534"/>
      <c r="U18" s="534"/>
      <c r="V18" s="535"/>
      <c r="W18" s="549"/>
      <c r="X18" s="550"/>
      <c r="Y18" s="550"/>
      <c r="Z18" s="550"/>
      <c r="AA18" s="550"/>
      <c r="AB18" s="560"/>
      <c r="AC18" s="432">
        <v>48.7</v>
      </c>
      <c r="AD18" s="433"/>
      <c r="AE18" s="433"/>
      <c r="AF18" s="433"/>
      <c r="AG18" s="536"/>
      <c r="AH18" s="432">
        <v>44.6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1318826</v>
      </c>
      <c r="BO18" s="469"/>
      <c r="BP18" s="469"/>
      <c r="BQ18" s="469"/>
      <c r="BR18" s="469"/>
      <c r="BS18" s="469"/>
      <c r="BT18" s="469"/>
      <c r="BU18" s="470"/>
      <c r="BV18" s="468">
        <v>1288883</v>
      </c>
      <c r="BW18" s="469"/>
      <c r="BX18" s="469"/>
      <c r="BY18" s="469"/>
      <c r="BZ18" s="469"/>
      <c r="CA18" s="469"/>
      <c r="CB18" s="469"/>
      <c r="CC18" s="470"/>
      <c r="CD18" s="199"/>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4"/>
      <c r="DK18" s="184"/>
      <c r="DL18" s="184"/>
      <c r="DM18" s="184"/>
      <c r="DN18" s="184"/>
      <c r="DO18" s="184"/>
    </row>
    <row r="19" spans="1:119" ht="18.75" customHeight="1" thickBot="1" x14ac:dyDescent="0.2">
      <c r="A19" s="185"/>
      <c r="B19" s="530" t="s">
        <v>158</v>
      </c>
      <c r="C19" s="531"/>
      <c r="D19" s="531"/>
      <c r="E19" s="532"/>
      <c r="F19" s="532"/>
      <c r="G19" s="532"/>
      <c r="H19" s="532"/>
      <c r="I19" s="532"/>
      <c r="J19" s="532"/>
      <c r="K19" s="532"/>
      <c r="L19" s="538">
        <v>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1960395</v>
      </c>
      <c r="BO19" s="469"/>
      <c r="BP19" s="469"/>
      <c r="BQ19" s="469"/>
      <c r="BR19" s="469"/>
      <c r="BS19" s="469"/>
      <c r="BT19" s="469"/>
      <c r="BU19" s="470"/>
      <c r="BV19" s="468">
        <v>1684165</v>
      </c>
      <c r="BW19" s="469"/>
      <c r="BX19" s="469"/>
      <c r="BY19" s="469"/>
      <c r="BZ19" s="469"/>
      <c r="CA19" s="469"/>
      <c r="CB19" s="469"/>
      <c r="CC19" s="470"/>
      <c r="CD19" s="199"/>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4"/>
      <c r="DK19" s="184"/>
      <c r="DL19" s="184"/>
      <c r="DM19" s="184"/>
      <c r="DN19" s="184"/>
      <c r="DO19" s="184"/>
    </row>
    <row r="20" spans="1:119" ht="18.75" customHeight="1" thickBot="1" x14ac:dyDescent="0.2">
      <c r="A20" s="185"/>
      <c r="B20" s="530" t="s">
        <v>160</v>
      </c>
      <c r="C20" s="531"/>
      <c r="D20" s="531"/>
      <c r="E20" s="532"/>
      <c r="F20" s="532"/>
      <c r="G20" s="532"/>
      <c r="H20" s="532"/>
      <c r="I20" s="532"/>
      <c r="J20" s="532"/>
      <c r="K20" s="532"/>
      <c r="L20" s="538">
        <v>899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9"/>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4"/>
      <c r="DK20" s="184"/>
      <c r="DL20" s="184"/>
      <c r="DM20" s="184"/>
      <c r="DN20" s="184"/>
      <c r="DO20" s="184"/>
    </row>
    <row r="21" spans="1:119" ht="18.75" customHeight="1" x14ac:dyDescent="0.15">
      <c r="A21" s="185"/>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9"/>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4"/>
      <c r="DK21" s="184"/>
      <c r="DL21" s="184"/>
      <c r="DM21" s="184"/>
      <c r="DN21" s="184"/>
      <c r="DO21" s="184"/>
    </row>
    <row r="22" spans="1:119" ht="18.75" customHeight="1" thickBot="1" x14ac:dyDescent="0.2">
      <c r="A22" s="185"/>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9"/>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4"/>
      <c r="DK22" s="184"/>
      <c r="DL22" s="184"/>
      <c r="DM22" s="184"/>
      <c r="DN22" s="184"/>
      <c r="DO22" s="184"/>
    </row>
    <row r="23" spans="1:119" ht="18.75" customHeight="1" x14ac:dyDescent="0.15">
      <c r="A23" s="185"/>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1832642</v>
      </c>
      <c r="BO23" s="469"/>
      <c r="BP23" s="469"/>
      <c r="BQ23" s="469"/>
      <c r="BR23" s="469"/>
      <c r="BS23" s="469"/>
      <c r="BT23" s="469"/>
      <c r="BU23" s="470"/>
      <c r="BV23" s="468">
        <v>1810488</v>
      </c>
      <c r="BW23" s="469"/>
      <c r="BX23" s="469"/>
      <c r="BY23" s="469"/>
      <c r="BZ23" s="469"/>
      <c r="CA23" s="469"/>
      <c r="CB23" s="469"/>
      <c r="CC23" s="470"/>
      <c r="CD23" s="199"/>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4"/>
      <c r="DK23" s="184"/>
      <c r="DL23" s="184"/>
      <c r="DM23" s="184"/>
      <c r="DN23" s="184"/>
      <c r="DO23" s="184"/>
    </row>
    <row r="24" spans="1:119" ht="18.75" customHeight="1" thickBot="1" x14ac:dyDescent="0.2">
      <c r="A24" s="185"/>
      <c r="B24" s="500"/>
      <c r="C24" s="501"/>
      <c r="D24" s="502"/>
      <c r="E24" s="441" t="s">
        <v>169</v>
      </c>
      <c r="F24" s="442"/>
      <c r="G24" s="442"/>
      <c r="H24" s="442"/>
      <c r="I24" s="442"/>
      <c r="J24" s="442"/>
      <c r="K24" s="443"/>
      <c r="L24" s="444">
        <v>1</v>
      </c>
      <c r="M24" s="445"/>
      <c r="N24" s="445"/>
      <c r="O24" s="445"/>
      <c r="P24" s="446"/>
      <c r="Q24" s="444">
        <v>6300</v>
      </c>
      <c r="R24" s="445"/>
      <c r="S24" s="445"/>
      <c r="T24" s="445"/>
      <c r="U24" s="445"/>
      <c r="V24" s="446"/>
      <c r="W24" s="510"/>
      <c r="X24" s="501"/>
      <c r="Y24" s="502"/>
      <c r="Z24" s="441" t="s">
        <v>170</v>
      </c>
      <c r="AA24" s="442"/>
      <c r="AB24" s="442"/>
      <c r="AC24" s="442"/>
      <c r="AD24" s="442"/>
      <c r="AE24" s="442"/>
      <c r="AF24" s="442"/>
      <c r="AG24" s="443"/>
      <c r="AH24" s="444">
        <v>55</v>
      </c>
      <c r="AI24" s="445"/>
      <c r="AJ24" s="445"/>
      <c r="AK24" s="445"/>
      <c r="AL24" s="446"/>
      <c r="AM24" s="444">
        <v>156145</v>
      </c>
      <c r="AN24" s="445"/>
      <c r="AO24" s="445"/>
      <c r="AP24" s="445"/>
      <c r="AQ24" s="445"/>
      <c r="AR24" s="446"/>
      <c r="AS24" s="444">
        <v>2839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1543036</v>
      </c>
      <c r="BO24" s="469"/>
      <c r="BP24" s="469"/>
      <c r="BQ24" s="469"/>
      <c r="BR24" s="469"/>
      <c r="BS24" s="469"/>
      <c r="BT24" s="469"/>
      <c r="BU24" s="470"/>
      <c r="BV24" s="468">
        <v>1549818</v>
      </c>
      <c r="BW24" s="469"/>
      <c r="BX24" s="469"/>
      <c r="BY24" s="469"/>
      <c r="BZ24" s="469"/>
      <c r="CA24" s="469"/>
      <c r="CB24" s="469"/>
      <c r="CC24" s="470"/>
      <c r="CD24" s="199"/>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4"/>
      <c r="DK24" s="184"/>
      <c r="DL24" s="184"/>
      <c r="DM24" s="184"/>
      <c r="DN24" s="184"/>
      <c r="DO24" s="184"/>
    </row>
    <row r="25" spans="1:119" s="184" customFormat="1" ht="18.75" customHeight="1" x14ac:dyDescent="0.15">
      <c r="A25" s="185"/>
      <c r="B25" s="500"/>
      <c r="C25" s="501"/>
      <c r="D25" s="502"/>
      <c r="E25" s="441" t="s">
        <v>172</v>
      </c>
      <c r="F25" s="442"/>
      <c r="G25" s="442"/>
      <c r="H25" s="442"/>
      <c r="I25" s="442"/>
      <c r="J25" s="442"/>
      <c r="K25" s="443"/>
      <c r="L25" s="444">
        <v>1</v>
      </c>
      <c r="M25" s="445"/>
      <c r="N25" s="445"/>
      <c r="O25" s="445"/>
      <c r="P25" s="446"/>
      <c r="Q25" s="444">
        <v>4950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39636</v>
      </c>
      <c r="BO25" s="464"/>
      <c r="BP25" s="464"/>
      <c r="BQ25" s="464"/>
      <c r="BR25" s="464"/>
      <c r="BS25" s="464"/>
      <c r="BT25" s="464"/>
      <c r="BU25" s="465"/>
      <c r="BV25" s="463">
        <v>86724</v>
      </c>
      <c r="BW25" s="464"/>
      <c r="BX25" s="464"/>
      <c r="BY25" s="464"/>
      <c r="BZ25" s="464"/>
      <c r="CA25" s="464"/>
      <c r="CB25" s="464"/>
      <c r="CC25" s="465"/>
      <c r="CD25" s="199"/>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4" customFormat="1" ht="18.75" customHeight="1" x14ac:dyDescent="0.15">
      <c r="A26" s="185"/>
      <c r="B26" s="500"/>
      <c r="C26" s="501"/>
      <c r="D26" s="502"/>
      <c r="E26" s="441" t="s">
        <v>176</v>
      </c>
      <c r="F26" s="442"/>
      <c r="G26" s="442"/>
      <c r="H26" s="442"/>
      <c r="I26" s="442"/>
      <c r="J26" s="442"/>
      <c r="K26" s="443"/>
      <c r="L26" s="444">
        <v>1</v>
      </c>
      <c r="M26" s="445"/>
      <c r="N26" s="445"/>
      <c r="O26" s="445"/>
      <c r="P26" s="446"/>
      <c r="Q26" s="444">
        <v>4320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8772</v>
      </c>
      <c r="AN26" s="445"/>
      <c r="AO26" s="445"/>
      <c r="AP26" s="445"/>
      <c r="AQ26" s="445"/>
      <c r="AR26" s="446"/>
      <c r="AS26" s="444">
        <v>2193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199"/>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5"/>
      <c r="B27" s="500"/>
      <c r="C27" s="501"/>
      <c r="D27" s="502"/>
      <c r="E27" s="441" t="s">
        <v>179</v>
      </c>
      <c r="F27" s="442"/>
      <c r="G27" s="442"/>
      <c r="H27" s="442"/>
      <c r="I27" s="442"/>
      <c r="J27" s="442"/>
      <c r="K27" s="443"/>
      <c r="L27" s="444">
        <v>1</v>
      </c>
      <c r="M27" s="445"/>
      <c r="N27" s="445"/>
      <c r="O27" s="445"/>
      <c r="P27" s="446"/>
      <c r="Q27" s="444">
        <v>2538</v>
      </c>
      <c r="R27" s="445"/>
      <c r="S27" s="445"/>
      <c r="T27" s="445"/>
      <c r="U27" s="445"/>
      <c r="V27" s="446"/>
      <c r="W27" s="510"/>
      <c r="X27" s="501"/>
      <c r="Y27" s="502"/>
      <c r="Z27" s="441" t="s">
        <v>180</v>
      </c>
      <c r="AA27" s="442"/>
      <c r="AB27" s="442"/>
      <c r="AC27" s="442"/>
      <c r="AD27" s="442"/>
      <c r="AE27" s="442"/>
      <c r="AF27" s="442"/>
      <c r="AG27" s="443"/>
      <c r="AH27" s="444" t="s">
        <v>128</v>
      </c>
      <c r="AI27" s="445"/>
      <c r="AJ27" s="445"/>
      <c r="AK27" s="445"/>
      <c r="AL27" s="446"/>
      <c r="AM27" s="444" t="s">
        <v>174</v>
      </c>
      <c r="AN27" s="445"/>
      <c r="AO27" s="445"/>
      <c r="AP27" s="445"/>
      <c r="AQ27" s="445"/>
      <c r="AR27" s="446"/>
      <c r="AS27" s="444" t="s">
        <v>174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1000</v>
      </c>
      <c r="BO27" s="472"/>
      <c r="BP27" s="472"/>
      <c r="BQ27" s="472"/>
      <c r="BR27" s="472"/>
      <c r="BS27" s="472"/>
      <c r="BT27" s="472"/>
      <c r="BU27" s="473"/>
      <c r="BV27" s="471">
        <v>1000</v>
      </c>
      <c r="BW27" s="472"/>
      <c r="BX27" s="472"/>
      <c r="BY27" s="472"/>
      <c r="BZ27" s="472"/>
      <c r="CA27" s="472"/>
      <c r="CB27" s="472"/>
      <c r="CC27" s="473"/>
      <c r="CD27" s="201"/>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4"/>
      <c r="DK27" s="184"/>
      <c r="DL27" s="184"/>
      <c r="DM27" s="184"/>
      <c r="DN27" s="184"/>
      <c r="DO27" s="184"/>
    </row>
    <row r="28" spans="1:119" ht="18.75" customHeight="1" x14ac:dyDescent="0.15">
      <c r="A28" s="185"/>
      <c r="B28" s="500"/>
      <c r="C28" s="501"/>
      <c r="D28" s="502"/>
      <c r="E28" s="441" t="s">
        <v>182</v>
      </c>
      <c r="F28" s="442"/>
      <c r="G28" s="442"/>
      <c r="H28" s="442"/>
      <c r="I28" s="442"/>
      <c r="J28" s="442"/>
      <c r="K28" s="443"/>
      <c r="L28" s="444">
        <v>1</v>
      </c>
      <c r="M28" s="445"/>
      <c r="N28" s="445"/>
      <c r="O28" s="445"/>
      <c r="P28" s="446"/>
      <c r="Q28" s="444">
        <v>2124</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1375168</v>
      </c>
      <c r="BO28" s="464"/>
      <c r="BP28" s="464"/>
      <c r="BQ28" s="464"/>
      <c r="BR28" s="464"/>
      <c r="BS28" s="464"/>
      <c r="BT28" s="464"/>
      <c r="BU28" s="465"/>
      <c r="BV28" s="463">
        <v>1337646</v>
      </c>
      <c r="BW28" s="464"/>
      <c r="BX28" s="464"/>
      <c r="BY28" s="464"/>
      <c r="BZ28" s="464"/>
      <c r="CA28" s="464"/>
      <c r="CB28" s="464"/>
      <c r="CC28" s="465"/>
      <c r="CD28" s="199"/>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4"/>
      <c r="DK28" s="184"/>
      <c r="DL28" s="184"/>
      <c r="DM28" s="184"/>
      <c r="DN28" s="184"/>
      <c r="DO28" s="184"/>
    </row>
    <row r="29" spans="1:119" ht="18.75" customHeight="1" x14ac:dyDescent="0.15">
      <c r="A29" s="185"/>
      <c r="B29" s="500"/>
      <c r="C29" s="501"/>
      <c r="D29" s="502"/>
      <c r="E29" s="441" t="s">
        <v>185</v>
      </c>
      <c r="F29" s="442"/>
      <c r="G29" s="442"/>
      <c r="H29" s="442"/>
      <c r="I29" s="442"/>
      <c r="J29" s="442"/>
      <c r="K29" s="443"/>
      <c r="L29" s="444">
        <v>6</v>
      </c>
      <c r="M29" s="445"/>
      <c r="N29" s="445"/>
      <c r="O29" s="445"/>
      <c r="P29" s="446"/>
      <c r="Q29" s="444">
        <v>2025</v>
      </c>
      <c r="R29" s="445"/>
      <c r="S29" s="445"/>
      <c r="T29" s="445"/>
      <c r="U29" s="445"/>
      <c r="V29" s="446"/>
      <c r="W29" s="511"/>
      <c r="X29" s="512"/>
      <c r="Y29" s="513"/>
      <c r="Z29" s="441" t="s">
        <v>186</v>
      </c>
      <c r="AA29" s="442"/>
      <c r="AB29" s="442"/>
      <c r="AC29" s="442"/>
      <c r="AD29" s="442"/>
      <c r="AE29" s="442"/>
      <c r="AF29" s="442"/>
      <c r="AG29" s="443"/>
      <c r="AH29" s="444">
        <v>55</v>
      </c>
      <c r="AI29" s="445"/>
      <c r="AJ29" s="445"/>
      <c r="AK29" s="445"/>
      <c r="AL29" s="446"/>
      <c r="AM29" s="444">
        <v>156145</v>
      </c>
      <c r="AN29" s="445"/>
      <c r="AO29" s="445"/>
      <c r="AP29" s="445"/>
      <c r="AQ29" s="445"/>
      <c r="AR29" s="446"/>
      <c r="AS29" s="444">
        <v>2839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120000</v>
      </c>
      <c r="BO29" s="469"/>
      <c r="BP29" s="469"/>
      <c r="BQ29" s="469"/>
      <c r="BR29" s="469"/>
      <c r="BS29" s="469"/>
      <c r="BT29" s="469"/>
      <c r="BU29" s="470"/>
      <c r="BV29" s="468">
        <v>115000</v>
      </c>
      <c r="BW29" s="469"/>
      <c r="BX29" s="469"/>
      <c r="BY29" s="469"/>
      <c r="BZ29" s="469"/>
      <c r="CA29" s="469"/>
      <c r="CB29" s="469"/>
      <c r="CC29" s="470"/>
      <c r="CD29" s="201"/>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4"/>
      <c r="DK29" s="184"/>
      <c r="DL29" s="184"/>
      <c r="DM29" s="184"/>
      <c r="DN29" s="184"/>
      <c r="DO29" s="184"/>
    </row>
    <row r="30" spans="1:119" ht="18.75" customHeight="1" thickBot="1" x14ac:dyDescent="0.2">
      <c r="A30" s="185"/>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1069004</v>
      </c>
      <c r="BO30" s="472"/>
      <c r="BP30" s="472"/>
      <c r="BQ30" s="472"/>
      <c r="BR30" s="472"/>
      <c r="BS30" s="472"/>
      <c r="BT30" s="472"/>
      <c r="BU30" s="473"/>
      <c r="BV30" s="471">
        <v>871680</v>
      </c>
      <c r="BW30" s="472"/>
      <c r="BX30" s="472"/>
      <c r="BY30" s="472"/>
      <c r="BZ30" s="472"/>
      <c r="CA30" s="472"/>
      <c r="CB30" s="472"/>
      <c r="CC30" s="47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1" t="s">
        <v>195</v>
      </c>
      <c r="D33" s="431"/>
      <c r="E33" s="430" t="s">
        <v>196</v>
      </c>
      <c r="F33" s="430"/>
      <c r="G33" s="430"/>
      <c r="H33" s="430"/>
      <c r="I33" s="430"/>
      <c r="J33" s="430"/>
      <c r="K33" s="430"/>
      <c r="L33" s="430"/>
      <c r="M33" s="430"/>
      <c r="N33" s="430"/>
      <c r="O33" s="430"/>
      <c r="P33" s="430"/>
      <c r="Q33" s="430"/>
      <c r="R33" s="430"/>
      <c r="S33" s="430"/>
      <c r="T33" s="214"/>
      <c r="U33" s="431" t="s">
        <v>195</v>
      </c>
      <c r="V33" s="431"/>
      <c r="W33" s="430" t="s">
        <v>197</v>
      </c>
      <c r="X33" s="430"/>
      <c r="Y33" s="430"/>
      <c r="Z33" s="430"/>
      <c r="AA33" s="430"/>
      <c r="AB33" s="430"/>
      <c r="AC33" s="430"/>
      <c r="AD33" s="430"/>
      <c r="AE33" s="430"/>
      <c r="AF33" s="430"/>
      <c r="AG33" s="430"/>
      <c r="AH33" s="430"/>
      <c r="AI33" s="430"/>
      <c r="AJ33" s="430"/>
      <c r="AK33" s="430"/>
      <c r="AL33" s="214"/>
      <c r="AM33" s="431" t="s">
        <v>198</v>
      </c>
      <c r="AN33" s="431"/>
      <c r="AO33" s="430" t="s">
        <v>197</v>
      </c>
      <c r="AP33" s="430"/>
      <c r="AQ33" s="430"/>
      <c r="AR33" s="430"/>
      <c r="AS33" s="430"/>
      <c r="AT33" s="430"/>
      <c r="AU33" s="430"/>
      <c r="AV33" s="430"/>
      <c r="AW33" s="430"/>
      <c r="AX33" s="430"/>
      <c r="AY33" s="430"/>
      <c r="AZ33" s="430"/>
      <c r="BA33" s="430"/>
      <c r="BB33" s="430"/>
      <c r="BC33" s="430"/>
      <c r="BD33" s="215"/>
      <c r="BE33" s="430" t="s">
        <v>199</v>
      </c>
      <c r="BF33" s="430"/>
      <c r="BG33" s="430" t="s">
        <v>200</v>
      </c>
      <c r="BH33" s="430"/>
      <c r="BI33" s="430"/>
      <c r="BJ33" s="430"/>
      <c r="BK33" s="430"/>
      <c r="BL33" s="430"/>
      <c r="BM33" s="430"/>
      <c r="BN33" s="430"/>
      <c r="BO33" s="430"/>
      <c r="BP33" s="430"/>
      <c r="BQ33" s="430"/>
      <c r="BR33" s="430"/>
      <c r="BS33" s="430"/>
      <c r="BT33" s="430"/>
      <c r="BU33" s="430"/>
      <c r="BV33" s="215"/>
      <c r="BW33" s="431" t="s">
        <v>199</v>
      </c>
      <c r="BX33" s="431"/>
      <c r="BY33" s="430" t="s">
        <v>201</v>
      </c>
      <c r="BZ33" s="430"/>
      <c r="CA33" s="430"/>
      <c r="CB33" s="430"/>
      <c r="CC33" s="430"/>
      <c r="CD33" s="430"/>
      <c r="CE33" s="430"/>
      <c r="CF33" s="430"/>
      <c r="CG33" s="430"/>
      <c r="CH33" s="430"/>
      <c r="CI33" s="430"/>
      <c r="CJ33" s="430"/>
      <c r="CK33" s="430"/>
      <c r="CL33" s="430"/>
      <c r="CM33" s="430"/>
      <c r="CN33" s="214"/>
      <c r="CO33" s="431" t="s">
        <v>202</v>
      </c>
      <c r="CP33" s="431"/>
      <c r="CQ33" s="430" t="s">
        <v>203</v>
      </c>
      <c r="CR33" s="430"/>
      <c r="CS33" s="430"/>
      <c r="CT33" s="430"/>
      <c r="CU33" s="430"/>
      <c r="CV33" s="430"/>
      <c r="CW33" s="430"/>
      <c r="CX33" s="430"/>
      <c r="CY33" s="430"/>
      <c r="CZ33" s="430"/>
      <c r="DA33" s="430"/>
      <c r="DB33" s="430"/>
      <c r="DC33" s="430"/>
      <c r="DD33" s="430"/>
      <c r="DE33" s="430"/>
      <c r="DF33" s="214"/>
      <c r="DG33" s="429" t="s">
        <v>204</v>
      </c>
      <c r="DH33" s="429"/>
      <c r="DI33" s="216"/>
      <c r="DJ33" s="184"/>
      <c r="DK33" s="184"/>
      <c r="DL33" s="184"/>
      <c r="DM33" s="184"/>
      <c r="DN33" s="184"/>
      <c r="DO33" s="184"/>
    </row>
    <row r="34" spans="1:119" ht="32.25" customHeight="1" x14ac:dyDescent="0.15">
      <c r="A34" s="185"/>
      <c r="B34" s="211"/>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2"/>
      <c r="U34" s="427">
        <f>IF(W34="","",MAX(C34:D43)+1)</f>
        <v>3</v>
      </c>
      <c r="V34" s="427"/>
      <c r="W34" s="426" t="str">
        <f>IF('各会計、関係団体の財政状況及び健全化判断比率'!B28="","",'各会計、関係団体の財政状況及び健全化判断比率'!B28)</f>
        <v>蓬田村国民健康保険特別会計</v>
      </c>
      <c r="X34" s="426"/>
      <c r="Y34" s="426"/>
      <c r="Z34" s="426"/>
      <c r="AA34" s="426"/>
      <c r="AB34" s="426"/>
      <c r="AC34" s="426"/>
      <c r="AD34" s="426"/>
      <c r="AE34" s="426"/>
      <c r="AF34" s="426"/>
      <c r="AG34" s="426"/>
      <c r="AH34" s="426"/>
      <c r="AI34" s="426"/>
      <c r="AJ34" s="426"/>
      <c r="AK34" s="426"/>
      <c r="AL34" s="212"/>
      <c r="AM34" s="427" t="str">
        <f>IF(AO34="","",MAX(C34:D43,U34:V43)+1)</f>
        <v/>
      </c>
      <c r="AN34" s="427"/>
      <c r="AO34" s="426"/>
      <c r="AP34" s="426"/>
      <c r="AQ34" s="426"/>
      <c r="AR34" s="426"/>
      <c r="AS34" s="426"/>
      <c r="AT34" s="426"/>
      <c r="AU34" s="426"/>
      <c r="AV34" s="426"/>
      <c r="AW34" s="426"/>
      <c r="AX34" s="426"/>
      <c r="AY34" s="426"/>
      <c r="AZ34" s="426"/>
      <c r="BA34" s="426"/>
      <c r="BB34" s="426"/>
      <c r="BC34" s="426"/>
      <c r="BD34" s="212"/>
      <c r="BE34" s="427">
        <f>IF(BG34="","",MAX(C34:D43,U34:V43,AM34:AN43)+1)</f>
        <v>6</v>
      </c>
      <c r="BF34" s="427"/>
      <c r="BG34" s="426" t="str">
        <f>IF('各会計、関係団体の財政状況及び健全化判断比率'!B31="","",'各会計、関係団体の財政状況及び健全化判断比率'!B31)</f>
        <v>蓬田村簡易水道事業特別会計</v>
      </c>
      <c r="BH34" s="426"/>
      <c r="BI34" s="426"/>
      <c r="BJ34" s="426"/>
      <c r="BK34" s="426"/>
      <c r="BL34" s="426"/>
      <c r="BM34" s="426"/>
      <c r="BN34" s="426"/>
      <c r="BO34" s="426"/>
      <c r="BP34" s="426"/>
      <c r="BQ34" s="426"/>
      <c r="BR34" s="426"/>
      <c r="BS34" s="426"/>
      <c r="BT34" s="426"/>
      <c r="BU34" s="426"/>
      <c r="BV34" s="212"/>
      <c r="BW34" s="427">
        <f>IF(BY34="","",MAX(C34:D43,U34:V43,AM34:AN43,BE34:BF43)+1)</f>
        <v>7</v>
      </c>
      <c r="BX34" s="427"/>
      <c r="BY34" s="426" t="str">
        <f>IF('各会計、関係団体の財政状況及び健全化判断比率'!B68="","",'各会計、関係団体の財政状況及び健全化判断比率'!B68)</f>
        <v>青森地域広域事務組合</v>
      </c>
      <c r="BZ34" s="426"/>
      <c r="CA34" s="426"/>
      <c r="CB34" s="426"/>
      <c r="CC34" s="426"/>
      <c r="CD34" s="426"/>
      <c r="CE34" s="426"/>
      <c r="CF34" s="426"/>
      <c r="CG34" s="426"/>
      <c r="CH34" s="426"/>
      <c r="CI34" s="426"/>
      <c r="CJ34" s="426"/>
      <c r="CK34" s="426"/>
      <c r="CL34" s="426"/>
      <c r="CM34" s="426"/>
      <c r="CN34" s="212"/>
      <c r="CO34" s="427">
        <f>IF(CQ34="","",MAX(C34:D43,U34:V43,AM34:AN43,BE34:BF43,BW34:BX43)+1)</f>
        <v>13</v>
      </c>
      <c r="CP34" s="427"/>
      <c r="CQ34" s="426" t="str">
        <f>IF('各会計、関係団体の財政状況及び健全化判断比率'!BS7="","",'各会計、関係団体の財政状況及び健全化判断比率'!BS7)</f>
        <v>よもぎたアシスト株式会社</v>
      </c>
      <c r="CR34" s="426"/>
      <c r="CS34" s="426"/>
      <c r="CT34" s="426"/>
      <c r="CU34" s="426"/>
      <c r="CV34" s="426"/>
      <c r="CW34" s="426"/>
      <c r="CX34" s="426"/>
      <c r="CY34" s="426"/>
      <c r="CZ34" s="426"/>
      <c r="DA34" s="426"/>
      <c r="DB34" s="426"/>
      <c r="DC34" s="426"/>
      <c r="DD34" s="426"/>
      <c r="DE34" s="426"/>
      <c r="DF34" s="209"/>
      <c r="DG34" s="428" t="str">
        <f>IF('各会計、関係団体の財政状況及び健全化判断比率'!BR7="","",'各会計、関係団体の財政状況及び健全化判断比率'!BR7)</f>
        <v/>
      </c>
      <c r="DH34" s="428"/>
      <c r="DI34" s="216"/>
      <c r="DJ34" s="184"/>
      <c r="DK34" s="184"/>
      <c r="DL34" s="184"/>
      <c r="DM34" s="184"/>
      <c r="DN34" s="184"/>
      <c r="DO34" s="184"/>
    </row>
    <row r="35" spans="1:119" ht="32.25" customHeight="1" x14ac:dyDescent="0.15">
      <c r="A35" s="185"/>
      <c r="B35" s="211"/>
      <c r="C35" s="427">
        <f>IF(E35="","",C34+1)</f>
        <v>2</v>
      </c>
      <c r="D35" s="427"/>
      <c r="E35" s="426" t="str">
        <f>IF('各会計、関係団体の財政状況及び健全化判断比率'!B8="","",'各会計、関係団体の財政状況及び健全化判断比率'!B8)</f>
        <v>蓬田村学校給食センター特別会計</v>
      </c>
      <c r="F35" s="426"/>
      <c r="G35" s="426"/>
      <c r="H35" s="426"/>
      <c r="I35" s="426"/>
      <c r="J35" s="426"/>
      <c r="K35" s="426"/>
      <c r="L35" s="426"/>
      <c r="M35" s="426"/>
      <c r="N35" s="426"/>
      <c r="O35" s="426"/>
      <c r="P35" s="426"/>
      <c r="Q35" s="426"/>
      <c r="R35" s="426"/>
      <c r="S35" s="426"/>
      <c r="T35" s="212"/>
      <c r="U35" s="427">
        <f>IF(W35="","",U34+1)</f>
        <v>4</v>
      </c>
      <c r="V35" s="427"/>
      <c r="W35" s="426" t="str">
        <f>IF('各会計、関係団体の財政状況及び健全化判断比率'!B29="","",'各会計、関係団体の財政状況及び健全化判断比率'!B29)</f>
        <v>蓬田村介護保険特別会計</v>
      </c>
      <c r="X35" s="426"/>
      <c r="Y35" s="426"/>
      <c r="Z35" s="426"/>
      <c r="AA35" s="426"/>
      <c r="AB35" s="426"/>
      <c r="AC35" s="426"/>
      <c r="AD35" s="426"/>
      <c r="AE35" s="426"/>
      <c r="AF35" s="426"/>
      <c r="AG35" s="426"/>
      <c r="AH35" s="426"/>
      <c r="AI35" s="426"/>
      <c r="AJ35" s="426"/>
      <c r="AK35" s="426"/>
      <c r="AL35" s="212"/>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2"/>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2"/>
      <c r="BW35" s="427">
        <f t="shared" ref="BW35:BW43" si="2">IF(BY35="","",BW34+1)</f>
        <v>8</v>
      </c>
      <c r="BX35" s="427"/>
      <c r="BY35" s="426" t="str">
        <f>IF('各会計、関係団体の財政状況及び健全化判断比率'!B69="","",'各会計、関係団体の財政状況及び健全化判断比率'!B69)</f>
        <v>青森県市町村総合事務組合</v>
      </c>
      <c r="BZ35" s="426"/>
      <c r="CA35" s="426"/>
      <c r="CB35" s="426"/>
      <c r="CC35" s="426"/>
      <c r="CD35" s="426"/>
      <c r="CE35" s="426"/>
      <c r="CF35" s="426"/>
      <c r="CG35" s="426"/>
      <c r="CH35" s="426"/>
      <c r="CI35" s="426"/>
      <c r="CJ35" s="426"/>
      <c r="CK35" s="426"/>
      <c r="CL35" s="426"/>
      <c r="CM35" s="426"/>
      <c r="CN35" s="212"/>
      <c r="CO35" s="427">
        <f t="shared" ref="CO35:CO43" si="3">IF(CQ35="","",CO34+1)</f>
        <v>14</v>
      </c>
      <c r="CP35" s="427"/>
      <c r="CQ35" s="426" t="str">
        <f>IF('各会計、関係団体の財政状況及び健全化判断比率'!BS8="","",'各会計、関係団体の財政状況及び健全化判断比率'!BS8)</f>
        <v>株式会社蓬田紳装</v>
      </c>
      <c r="CR35" s="426"/>
      <c r="CS35" s="426"/>
      <c r="CT35" s="426"/>
      <c r="CU35" s="426"/>
      <c r="CV35" s="426"/>
      <c r="CW35" s="426"/>
      <c r="CX35" s="426"/>
      <c r="CY35" s="426"/>
      <c r="CZ35" s="426"/>
      <c r="DA35" s="426"/>
      <c r="DB35" s="426"/>
      <c r="DC35" s="426"/>
      <c r="DD35" s="426"/>
      <c r="DE35" s="426"/>
      <c r="DF35" s="209"/>
      <c r="DG35" s="428" t="str">
        <f>IF('各会計、関係団体の財政状況及び健全化判断比率'!BR8="","",'各会計、関係団体の財政状況及び健全化判断比率'!BR8)</f>
        <v/>
      </c>
      <c r="DH35" s="428"/>
      <c r="DI35" s="216"/>
      <c r="DJ35" s="184"/>
      <c r="DK35" s="184"/>
      <c r="DL35" s="184"/>
      <c r="DM35" s="184"/>
      <c r="DN35" s="184"/>
      <c r="DO35" s="184"/>
    </row>
    <row r="36" spans="1:119" ht="32.25" customHeight="1" x14ac:dyDescent="0.15">
      <c r="A36" s="185"/>
      <c r="B36" s="211"/>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2"/>
      <c r="U36" s="427">
        <f t="shared" ref="U36:U43" si="4">IF(W36="","",U35+1)</f>
        <v>5</v>
      </c>
      <c r="V36" s="427"/>
      <c r="W36" s="426" t="str">
        <f>IF('各会計、関係団体の財政状況及び健全化判断比率'!B30="","",'各会計、関係団体の財政状況及び健全化判断比率'!B30)</f>
        <v>蓬田村後期高齢者医療特別会計</v>
      </c>
      <c r="X36" s="426"/>
      <c r="Y36" s="426"/>
      <c r="Z36" s="426"/>
      <c r="AA36" s="426"/>
      <c r="AB36" s="426"/>
      <c r="AC36" s="426"/>
      <c r="AD36" s="426"/>
      <c r="AE36" s="426"/>
      <c r="AF36" s="426"/>
      <c r="AG36" s="426"/>
      <c r="AH36" s="426"/>
      <c r="AI36" s="426"/>
      <c r="AJ36" s="426"/>
      <c r="AK36" s="426"/>
      <c r="AL36" s="212"/>
      <c r="AM36" s="427" t="str">
        <f t="shared" si="0"/>
        <v/>
      </c>
      <c r="AN36" s="427"/>
      <c r="AO36" s="426"/>
      <c r="AP36" s="426"/>
      <c r="AQ36" s="426"/>
      <c r="AR36" s="426"/>
      <c r="AS36" s="426"/>
      <c r="AT36" s="426"/>
      <c r="AU36" s="426"/>
      <c r="AV36" s="426"/>
      <c r="AW36" s="426"/>
      <c r="AX36" s="426"/>
      <c r="AY36" s="426"/>
      <c r="AZ36" s="426"/>
      <c r="BA36" s="426"/>
      <c r="BB36" s="426"/>
      <c r="BC36" s="426"/>
      <c r="BD36" s="212"/>
      <c r="BE36" s="427" t="str">
        <f t="shared" si="1"/>
        <v/>
      </c>
      <c r="BF36" s="427"/>
      <c r="BG36" s="426"/>
      <c r="BH36" s="426"/>
      <c r="BI36" s="426"/>
      <c r="BJ36" s="426"/>
      <c r="BK36" s="426"/>
      <c r="BL36" s="426"/>
      <c r="BM36" s="426"/>
      <c r="BN36" s="426"/>
      <c r="BO36" s="426"/>
      <c r="BP36" s="426"/>
      <c r="BQ36" s="426"/>
      <c r="BR36" s="426"/>
      <c r="BS36" s="426"/>
      <c r="BT36" s="426"/>
      <c r="BU36" s="426"/>
      <c r="BV36" s="212"/>
      <c r="BW36" s="427">
        <f t="shared" si="2"/>
        <v>9</v>
      </c>
      <c r="BX36" s="427"/>
      <c r="BY36" s="426" t="str">
        <f>IF('各会計、関係団体の財政状況及び健全化判断比率'!B70="","",'各会計、関係団体の財政状況及び健全化判断比率'!B70)</f>
        <v>青森県後期高齢者医療広域連合（一般会計）</v>
      </c>
      <c r="BZ36" s="426"/>
      <c r="CA36" s="426"/>
      <c r="CB36" s="426"/>
      <c r="CC36" s="426"/>
      <c r="CD36" s="426"/>
      <c r="CE36" s="426"/>
      <c r="CF36" s="426"/>
      <c r="CG36" s="426"/>
      <c r="CH36" s="426"/>
      <c r="CI36" s="426"/>
      <c r="CJ36" s="426"/>
      <c r="CK36" s="426"/>
      <c r="CL36" s="426"/>
      <c r="CM36" s="426"/>
      <c r="CN36" s="212"/>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9"/>
      <c r="DG36" s="428" t="str">
        <f>IF('各会計、関係団体の財政状況及び健全化判断比率'!BR9="","",'各会計、関係団体の財政状況及び健全化判断比率'!BR9)</f>
        <v/>
      </c>
      <c r="DH36" s="428"/>
      <c r="DI36" s="216"/>
      <c r="DJ36" s="184"/>
      <c r="DK36" s="184"/>
      <c r="DL36" s="184"/>
      <c r="DM36" s="184"/>
      <c r="DN36" s="184"/>
      <c r="DO36" s="184"/>
    </row>
    <row r="37" spans="1:119" ht="32.25" customHeight="1" x14ac:dyDescent="0.15">
      <c r="A37" s="185"/>
      <c r="B37" s="211"/>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2"/>
      <c r="U37" s="427" t="str">
        <f t="shared" si="4"/>
        <v/>
      </c>
      <c r="V37" s="427"/>
      <c r="W37" s="426"/>
      <c r="X37" s="426"/>
      <c r="Y37" s="426"/>
      <c r="Z37" s="426"/>
      <c r="AA37" s="426"/>
      <c r="AB37" s="426"/>
      <c r="AC37" s="426"/>
      <c r="AD37" s="426"/>
      <c r="AE37" s="426"/>
      <c r="AF37" s="426"/>
      <c r="AG37" s="426"/>
      <c r="AH37" s="426"/>
      <c r="AI37" s="426"/>
      <c r="AJ37" s="426"/>
      <c r="AK37" s="426"/>
      <c r="AL37" s="212"/>
      <c r="AM37" s="427" t="str">
        <f t="shared" si="0"/>
        <v/>
      </c>
      <c r="AN37" s="427"/>
      <c r="AO37" s="426"/>
      <c r="AP37" s="426"/>
      <c r="AQ37" s="426"/>
      <c r="AR37" s="426"/>
      <c r="AS37" s="426"/>
      <c r="AT37" s="426"/>
      <c r="AU37" s="426"/>
      <c r="AV37" s="426"/>
      <c r="AW37" s="426"/>
      <c r="AX37" s="426"/>
      <c r="AY37" s="426"/>
      <c r="AZ37" s="426"/>
      <c r="BA37" s="426"/>
      <c r="BB37" s="426"/>
      <c r="BC37" s="426"/>
      <c r="BD37" s="212"/>
      <c r="BE37" s="427" t="str">
        <f t="shared" si="1"/>
        <v/>
      </c>
      <c r="BF37" s="427"/>
      <c r="BG37" s="426"/>
      <c r="BH37" s="426"/>
      <c r="BI37" s="426"/>
      <c r="BJ37" s="426"/>
      <c r="BK37" s="426"/>
      <c r="BL37" s="426"/>
      <c r="BM37" s="426"/>
      <c r="BN37" s="426"/>
      <c r="BO37" s="426"/>
      <c r="BP37" s="426"/>
      <c r="BQ37" s="426"/>
      <c r="BR37" s="426"/>
      <c r="BS37" s="426"/>
      <c r="BT37" s="426"/>
      <c r="BU37" s="426"/>
      <c r="BV37" s="212"/>
      <c r="BW37" s="427">
        <f t="shared" si="2"/>
        <v>10</v>
      </c>
      <c r="BX37" s="427"/>
      <c r="BY37" s="426" t="str">
        <f>IF('各会計、関係団体の財政状況及び健全化判断比率'!B71="","",'各会計、関係団体の財政状況及び健全化判断比率'!B71)</f>
        <v>青森県後期高齢者医療広域連合（特別会計）</v>
      </c>
      <c r="BZ37" s="426"/>
      <c r="CA37" s="426"/>
      <c r="CB37" s="426"/>
      <c r="CC37" s="426"/>
      <c r="CD37" s="426"/>
      <c r="CE37" s="426"/>
      <c r="CF37" s="426"/>
      <c r="CG37" s="426"/>
      <c r="CH37" s="426"/>
      <c r="CI37" s="426"/>
      <c r="CJ37" s="426"/>
      <c r="CK37" s="426"/>
      <c r="CL37" s="426"/>
      <c r="CM37" s="426"/>
      <c r="CN37" s="212"/>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9"/>
      <c r="DG37" s="428" t="str">
        <f>IF('各会計、関係団体の財政状況及び健全化判断比率'!BR10="","",'各会計、関係団体の財政状況及び健全化判断比率'!BR10)</f>
        <v/>
      </c>
      <c r="DH37" s="428"/>
      <c r="DI37" s="216"/>
      <c r="DJ37" s="184"/>
      <c r="DK37" s="184"/>
      <c r="DL37" s="184"/>
      <c r="DM37" s="184"/>
      <c r="DN37" s="184"/>
      <c r="DO37" s="184"/>
    </row>
    <row r="38" spans="1:119" ht="32.25" customHeight="1" x14ac:dyDescent="0.15">
      <c r="A38" s="185"/>
      <c r="B38" s="211"/>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2"/>
      <c r="U38" s="427" t="str">
        <f t="shared" si="4"/>
        <v/>
      </c>
      <c r="V38" s="427"/>
      <c r="W38" s="426"/>
      <c r="X38" s="426"/>
      <c r="Y38" s="426"/>
      <c r="Z38" s="426"/>
      <c r="AA38" s="426"/>
      <c r="AB38" s="426"/>
      <c r="AC38" s="426"/>
      <c r="AD38" s="426"/>
      <c r="AE38" s="426"/>
      <c r="AF38" s="426"/>
      <c r="AG38" s="426"/>
      <c r="AH38" s="426"/>
      <c r="AI38" s="426"/>
      <c r="AJ38" s="426"/>
      <c r="AK38" s="426"/>
      <c r="AL38" s="212"/>
      <c r="AM38" s="427" t="str">
        <f t="shared" si="0"/>
        <v/>
      </c>
      <c r="AN38" s="427"/>
      <c r="AO38" s="426"/>
      <c r="AP38" s="426"/>
      <c r="AQ38" s="426"/>
      <c r="AR38" s="426"/>
      <c r="AS38" s="426"/>
      <c r="AT38" s="426"/>
      <c r="AU38" s="426"/>
      <c r="AV38" s="426"/>
      <c r="AW38" s="426"/>
      <c r="AX38" s="426"/>
      <c r="AY38" s="426"/>
      <c r="AZ38" s="426"/>
      <c r="BA38" s="426"/>
      <c r="BB38" s="426"/>
      <c r="BC38" s="426"/>
      <c r="BD38" s="212"/>
      <c r="BE38" s="427" t="str">
        <f t="shared" si="1"/>
        <v/>
      </c>
      <c r="BF38" s="427"/>
      <c r="BG38" s="426"/>
      <c r="BH38" s="426"/>
      <c r="BI38" s="426"/>
      <c r="BJ38" s="426"/>
      <c r="BK38" s="426"/>
      <c r="BL38" s="426"/>
      <c r="BM38" s="426"/>
      <c r="BN38" s="426"/>
      <c r="BO38" s="426"/>
      <c r="BP38" s="426"/>
      <c r="BQ38" s="426"/>
      <c r="BR38" s="426"/>
      <c r="BS38" s="426"/>
      <c r="BT38" s="426"/>
      <c r="BU38" s="426"/>
      <c r="BV38" s="212"/>
      <c r="BW38" s="427">
        <f t="shared" si="2"/>
        <v>11</v>
      </c>
      <c r="BX38" s="427"/>
      <c r="BY38" s="426" t="str">
        <f>IF('各会計、関係団体の財政状況及び健全化判断比率'!B72="","",'各会計、関係団体の財政状況及び健全化判断比率'!B72)</f>
        <v>青森県交通災害共済組合</v>
      </c>
      <c r="BZ38" s="426"/>
      <c r="CA38" s="426"/>
      <c r="CB38" s="426"/>
      <c r="CC38" s="426"/>
      <c r="CD38" s="426"/>
      <c r="CE38" s="426"/>
      <c r="CF38" s="426"/>
      <c r="CG38" s="426"/>
      <c r="CH38" s="426"/>
      <c r="CI38" s="426"/>
      <c r="CJ38" s="426"/>
      <c r="CK38" s="426"/>
      <c r="CL38" s="426"/>
      <c r="CM38" s="426"/>
      <c r="CN38" s="212"/>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9"/>
      <c r="DG38" s="428" t="str">
        <f>IF('各会計、関係団体の財政状況及び健全化判断比率'!BR11="","",'各会計、関係団体の財政状況及び健全化判断比率'!BR11)</f>
        <v/>
      </c>
      <c r="DH38" s="428"/>
      <c r="DI38" s="216"/>
      <c r="DJ38" s="184"/>
      <c r="DK38" s="184"/>
      <c r="DL38" s="184"/>
      <c r="DM38" s="184"/>
      <c r="DN38" s="184"/>
      <c r="DO38" s="184"/>
    </row>
    <row r="39" spans="1:119" ht="32.25" customHeight="1" x14ac:dyDescent="0.15">
      <c r="A39" s="185"/>
      <c r="B39" s="211"/>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2"/>
      <c r="U39" s="427" t="str">
        <f t="shared" si="4"/>
        <v/>
      </c>
      <c r="V39" s="427"/>
      <c r="W39" s="426"/>
      <c r="X39" s="426"/>
      <c r="Y39" s="426"/>
      <c r="Z39" s="426"/>
      <c r="AA39" s="426"/>
      <c r="AB39" s="426"/>
      <c r="AC39" s="426"/>
      <c r="AD39" s="426"/>
      <c r="AE39" s="426"/>
      <c r="AF39" s="426"/>
      <c r="AG39" s="426"/>
      <c r="AH39" s="426"/>
      <c r="AI39" s="426"/>
      <c r="AJ39" s="426"/>
      <c r="AK39" s="426"/>
      <c r="AL39" s="212"/>
      <c r="AM39" s="427" t="str">
        <f t="shared" si="0"/>
        <v/>
      </c>
      <c r="AN39" s="427"/>
      <c r="AO39" s="426"/>
      <c r="AP39" s="426"/>
      <c r="AQ39" s="426"/>
      <c r="AR39" s="426"/>
      <c r="AS39" s="426"/>
      <c r="AT39" s="426"/>
      <c r="AU39" s="426"/>
      <c r="AV39" s="426"/>
      <c r="AW39" s="426"/>
      <c r="AX39" s="426"/>
      <c r="AY39" s="426"/>
      <c r="AZ39" s="426"/>
      <c r="BA39" s="426"/>
      <c r="BB39" s="426"/>
      <c r="BC39" s="426"/>
      <c r="BD39" s="212"/>
      <c r="BE39" s="427" t="str">
        <f t="shared" si="1"/>
        <v/>
      </c>
      <c r="BF39" s="427"/>
      <c r="BG39" s="426"/>
      <c r="BH39" s="426"/>
      <c r="BI39" s="426"/>
      <c r="BJ39" s="426"/>
      <c r="BK39" s="426"/>
      <c r="BL39" s="426"/>
      <c r="BM39" s="426"/>
      <c r="BN39" s="426"/>
      <c r="BO39" s="426"/>
      <c r="BP39" s="426"/>
      <c r="BQ39" s="426"/>
      <c r="BR39" s="426"/>
      <c r="BS39" s="426"/>
      <c r="BT39" s="426"/>
      <c r="BU39" s="426"/>
      <c r="BV39" s="212"/>
      <c r="BW39" s="427">
        <f t="shared" si="2"/>
        <v>12</v>
      </c>
      <c r="BX39" s="427"/>
      <c r="BY39" s="426" t="str">
        <f>IF('各会計、関係団体の財政状況及び健全化判断比率'!B73="","",'各会計、関係団体の財政状況及び健全化判断比率'!B73)</f>
        <v>青森県市町村職員退職手当組合</v>
      </c>
      <c r="BZ39" s="426"/>
      <c r="CA39" s="426"/>
      <c r="CB39" s="426"/>
      <c r="CC39" s="426"/>
      <c r="CD39" s="426"/>
      <c r="CE39" s="426"/>
      <c r="CF39" s="426"/>
      <c r="CG39" s="426"/>
      <c r="CH39" s="426"/>
      <c r="CI39" s="426"/>
      <c r="CJ39" s="426"/>
      <c r="CK39" s="426"/>
      <c r="CL39" s="426"/>
      <c r="CM39" s="426"/>
      <c r="CN39" s="212"/>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9"/>
      <c r="DG39" s="428" t="str">
        <f>IF('各会計、関係団体の財政状況及び健全化判断比率'!BR12="","",'各会計、関係団体の財政状況及び健全化判断比率'!BR12)</f>
        <v/>
      </c>
      <c r="DH39" s="428"/>
      <c r="DI39" s="216"/>
      <c r="DJ39" s="184"/>
      <c r="DK39" s="184"/>
      <c r="DL39" s="184"/>
      <c r="DM39" s="184"/>
      <c r="DN39" s="184"/>
      <c r="DO39" s="184"/>
    </row>
    <row r="40" spans="1:119" ht="32.25" customHeight="1" x14ac:dyDescent="0.15">
      <c r="A40" s="185"/>
      <c r="B40" s="211"/>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2"/>
      <c r="U40" s="427" t="str">
        <f t="shared" si="4"/>
        <v/>
      </c>
      <c r="V40" s="427"/>
      <c r="W40" s="426"/>
      <c r="X40" s="426"/>
      <c r="Y40" s="426"/>
      <c r="Z40" s="426"/>
      <c r="AA40" s="426"/>
      <c r="AB40" s="426"/>
      <c r="AC40" s="426"/>
      <c r="AD40" s="426"/>
      <c r="AE40" s="426"/>
      <c r="AF40" s="426"/>
      <c r="AG40" s="426"/>
      <c r="AH40" s="426"/>
      <c r="AI40" s="426"/>
      <c r="AJ40" s="426"/>
      <c r="AK40" s="426"/>
      <c r="AL40" s="212"/>
      <c r="AM40" s="427" t="str">
        <f t="shared" si="0"/>
        <v/>
      </c>
      <c r="AN40" s="427"/>
      <c r="AO40" s="426"/>
      <c r="AP40" s="426"/>
      <c r="AQ40" s="426"/>
      <c r="AR40" s="426"/>
      <c r="AS40" s="426"/>
      <c r="AT40" s="426"/>
      <c r="AU40" s="426"/>
      <c r="AV40" s="426"/>
      <c r="AW40" s="426"/>
      <c r="AX40" s="426"/>
      <c r="AY40" s="426"/>
      <c r="AZ40" s="426"/>
      <c r="BA40" s="426"/>
      <c r="BB40" s="426"/>
      <c r="BC40" s="426"/>
      <c r="BD40" s="212"/>
      <c r="BE40" s="427" t="str">
        <f t="shared" si="1"/>
        <v/>
      </c>
      <c r="BF40" s="427"/>
      <c r="BG40" s="426"/>
      <c r="BH40" s="426"/>
      <c r="BI40" s="426"/>
      <c r="BJ40" s="426"/>
      <c r="BK40" s="426"/>
      <c r="BL40" s="426"/>
      <c r="BM40" s="426"/>
      <c r="BN40" s="426"/>
      <c r="BO40" s="426"/>
      <c r="BP40" s="426"/>
      <c r="BQ40" s="426"/>
      <c r="BR40" s="426"/>
      <c r="BS40" s="426"/>
      <c r="BT40" s="426"/>
      <c r="BU40" s="426"/>
      <c r="BV40" s="212"/>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2"/>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9"/>
      <c r="DG40" s="428" t="str">
        <f>IF('各会計、関係団体の財政状況及び健全化判断比率'!BR13="","",'各会計、関係団体の財政状況及び健全化判断比率'!BR13)</f>
        <v/>
      </c>
      <c r="DH40" s="428"/>
      <c r="DI40" s="216"/>
      <c r="DJ40" s="184"/>
      <c r="DK40" s="184"/>
      <c r="DL40" s="184"/>
      <c r="DM40" s="184"/>
      <c r="DN40" s="184"/>
      <c r="DO40" s="184"/>
    </row>
    <row r="41" spans="1:119" ht="32.25" customHeight="1" x14ac:dyDescent="0.15">
      <c r="A41" s="185"/>
      <c r="B41" s="211"/>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2"/>
      <c r="U41" s="427" t="str">
        <f t="shared" si="4"/>
        <v/>
      </c>
      <c r="V41" s="427"/>
      <c r="W41" s="426"/>
      <c r="X41" s="426"/>
      <c r="Y41" s="426"/>
      <c r="Z41" s="426"/>
      <c r="AA41" s="426"/>
      <c r="AB41" s="426"/>
      <c r="AC41" s="426"/>
      <c r="AD41" s="426"/>
      <c r="AE41" s="426"/>
      <c r="AF41" s="426"/>
      <c r="AG41" s="426"/>
      <c r="AH41" s="426"/>
      <c r="AI41" s="426"/>
      <c r="AJ41" s="426"/>
      <c r="AK41" s="426"/>
      <c r="AL41" s="212"/>
      <c r="AM41" s="427" t="str">
        <f t="shared" si="0"/>
        <v/>
      </c>
      <c r="AN41" s="427"/>
      <c r="AO41" s="426"/>
      <c r="AP41" s="426"/>
      <c r="AQ41" s="426"/>
      <c r="AR41" s="426"/>
      <c r="AS41" s="426"/>
      <c r="AT41" s="426"/>
      <c r="AU41" s="426"/>
      <c r="AV41" s="426"/>
      <c r="AW41" s="426"/>
      <c r="AX41" s="426"/>
      <c r="AY41" s="426"/>
      <c r="AZ41" s="426"/>
      <c r="BA41" s="426"/>
      <c r="BB41" s="426"/>
      <c r="BC41" s="426"/>
      <c r="BD41" s="212"/>
      <c r="BE41" s="427" t="str">
        <f t="shared" si="1"/>
        <v/>
      </c>
      <c r="BF41" s="427"/>
      <c r="BG41" s="426"/>
      <c r="BH41" s="426"/>
      <c r="BI41" s="426"/>
      <c r="BJ41" s="426"/>
      <c r="BK41" s="426"/>
      <c r="BL41" s="426"/>
      <c r="BM41" s="426"/>
      <c r="BN41" s="426"/>
      <c r="BO41" s="426"/>
      <c r="BP41" s="426"/>
      <c r="BQ41" s="426"/>
      <c r="BR41" s="426"/>
      <c r="BS41" s="426"/>
      <c r="BT41" s="426"/>
      <c r="BU41" s="426"/>
      <c r="BV41" s="212"/>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2"/>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9"/>
      <c r="DG41" s="428" t="str">
        <f>IF('各会計、関係団体の財政状況及び健全化判断比率'!BR14="","",'各会計、関係団体の財政状況及び健全化判断比率'!BR14)</f>
        <v/>
      </c>
      <c r="DH41" s="428"/>
      <c r="DI41" s="216"/>
      <c r="DJ41" s="184"/>
      <c r="DK41" s="184"/>
      <c r="DL41" s="184"/>
      <c r="DM41" s="184"/>
      <c r="DN41" s="184"/>
      <c r="DO41" s="184"/>
    </row>
    <row r="42" spans="1:119" ht="32.25" customHeight="1" x14ac:dyDescent="0.15">
      <c r="A42" s="184"/>
      <c r="B42" s="211"/>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2"/>
      <c r="U42" s="427" t="str">
        <f t="shared" si="4"/>
        <v/>
      </c>
      <c r="V42" s="427"/>
      <c r="W42" s="426"/>
      <c r="X42" s="426"/>
      <c r="Y42" s="426"/>
      <c r="Z42" s="426"/>
      <c r="AA42" s="426"/>
      <c r="AB42" s="426"/>
      <c r="AC42" s="426"/>
      <c r="AD42" s="426"/>
      <c r="AE42" s="426"/>
      <c r="AF42" s="426"/>
      <c r="AG42" s="426"/>
      <c r="AH42" s="426"/>
      <c r="AI42" s="426"/>
      <c r="AJ42" s="426"/>
      <c r="AK42" s="426"/>
      <c r="AL42" s="212"/>
      <c r="AM42" s="427" t="str">
        <f t="shared" si="0"/>
        <v/>
      </c>
      <c r="AN42" s="427"/>
      <c r="AO42" s="426"/>
      <c r="AP42" s="426"/>
      <c r="AQ42" s="426"/>
      <c r="AR42" s="426"/>
      <c r="AS42" s="426"/>
      <c r="AT42" s="426"/>
      <c r="AU42" s="426"/>
      <c r="AV42" s="426"/>
      <c r="AW42" s="426"/>
      <c r="AX42" s="426"/>
      <c r="AY42" s="426"/>
      <c r="AZ42" s="426"/>
      <c r="BA42" s="426"/>
      <c r="BB42" s="426"/>
      <c r="BC42" s="426"/>
      <c r="BD42" s="212"/>
      <c r="BE42" s="427" t="str">
        <f t="shared" si="1"/>
        <v/>
      </c>
      <c r="BF42" s="427"/>
      <c r="BG42" s="426"/>
      <c r="BH42" s="426"/>
      <c r="BI42" s="426"/>
      <c r="BJ42" s="426"/>
      <c r="BK42" s="426"/>
      <c r="BL42" s="426"/>
      <c r="BM42" s="426"/>
      <c r="BN42" s="426"/>
      <c r="BO42" s="426"/>
      <c r="BP42" s="426"/>
      <c r="BQ42" s="426"/>
      <c r="BR42" s="426"/>
      <c r="BS42" s="426"/>
      <c r="BT42" s="426"/>
      <c r="BU42" s="426"/>
      <c r="BV42" s="212"/>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2"/>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9"/>
      <c r="DG42" s="428" t="str">
        <f>IF('各会計、関係団体の財政状況及び健全化判断比率'!BR15="","",'各会計、関係団体の財政状況及び健全化判断比率'!BR15)</f>
        <v/>
      </c>
      <c r="DH42" s="428"/>
      <c r="DI42" s="216"/>
      <c r="DJ42" s="184"/>
      <c r="DK42" s="184"/>
      <c r="DL42" s="184"/>
      <c r="DM42" s="184"/>
      <c r="DN42" s="184"/>
      <c r="DO42" s="184"/>
    </row>
    <row r="43" spans="1:119" ht="32.25" customHeight="1" x14ac:dyDescent="0.15">
      <c r="A43" s="184"/>
      <c r="B43" s="211"/>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2"/>
      <c r="U43" s="427" t="str">
        <f t="shared" si="4"/>
        <v/>
      </c>
      <c r="V43" s="427"/>
      <c r="W43" s="426"/>
      <c r="X43" s="426"/>
      <c r="Y43" s="426"/>
      <c r="Z43" s="426"/>
      <c r="AA43" s="426"/>
      <c r="AB43" s="426"/>
      <c r="AC43" s="426"/>
      <c r="AD43" s="426"/>
      <c r="AE43" s="426"/>
      <c r="AF43" s="426"/>
      <c r="AG43" s="426"/>
      <c r="AH43" s="426"/>
      <c r="AI43" s="426"/>
      <c r="AJ43" s="426"/>
      <c r="AK43" s="426"/>
      <c r="AL43" s="212"/>
      <c r="AM43" s="427" t="str">
        <f t="shared" si="0"/>
        <v/>
      </c>
      <c r="AN43" s="427"/>
      <c r="AO43" s="426"/>
      <c r="AP43" s="426"/>
      <c r="AQ43" s="426"/>
      <c r="AR43" s="426"/>
      <c r="AS43" s="426"/>
      <c r="AT43" s="426"/>
      <c r="AU43" s="426"/>
      <c r="AV43" s="426"/>
      <c r="AW43" s="426"/>
      <c r="AX43" s="426"/>
      <c r="AY43" s="426"/>
      <c r="AZ43" s="426"/>
      <c r="BA43" s="426"/>
      <c r="BB43" s="426"/>
      <c r="BC43" s="426"/>
      <c r="BD43" s="212"/>
      <c r="BE43" s="427" t="str">
        <f t="shared" si="1"/>
        <v/>
      </c>
      <c r="BF43" s="427"/>
      <c r="BG43" s="426"/>
      <c r="BH43" s="426"/>
      <c r="BI43" s="426"/>
      <c r="BJ43" s="426"/>
      <c r="BK43" s="426"/>
      <c r="BL43" s="426"/>
      <c r="BM43" s="426"/>
      <c r="BN43" s="426"/>
      <c r="BO43" s="426"/>
      <c r="BP43" s="426"/>
      <c r="BQ43" s="426"/>
      <c r="BR43" s="426"/>
      <c r="BS43" s="426"/>
      <c r="BT43" s="426"/>
      <c r="BU43" s="426"/>
      <c r="BV43" s="212"/>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2"/>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9"/>
      <c r="DG43" s="428" t="str">
        <f>IF('各会計、関係団体の財政状況及び健全化判断比率'!BR16="","",'各会計、関係団体の財政状況及び健全化判断比率'!BR16)</f>
        <v/>
      </c>
      <c r="DH43" s="42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6MneyNu8A607BallWVEsCz+s0PxYJJ0fGWs9iZUD0JTXrGDpDyAPSC8KWr71fP4JIDR00s/uWuqxtW6k1+myQg==" saltValue="d/DLaDAvQiJROQSzn0sv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573</v>
      </c>
      <c r="D34" s="1250"/>
      <c r="E34" s="1251"/>
      <c r="F34" s="32">
        <v>2.7</v>
      </c>
      <c r="G34" s="33">
        <v>1.81</v>
      </c>
      <c r="H34" s="33">
        <v>2.2599999999999998</v>
      </c>
      <c r="I34" s="33">
        <v>2.64</v>
      </c>
      <c r="J34" s="34">
        <v>4.7300000000000004</v>
      </c>
      <c r="K34" s="22"/>
      <c r="L34" s="22"/>
      <c r="M34" s="22"/>
      <c r="N34" s="22"/>
      <c r="O34" s="22"/>
      <c r="P34" s="22"/>
    </row>
    <row r="35" spans="1:16" ht="39" customHeight="1" x14ac:dyDescent="0.15">
      <c r="A35" s="22"/>
      <c r="B35" s="35"/>
      <c r="C35" s="1244" t="s">
        <v>574</v>
      </c>
      <c r="D35" s="1245"/>
      <c r="E35" s="1246"/>
      <c r="F35" s="36">
        <v>1.1499999999999999</v>
      </c>
      <c r="G35" s="37">
        <v>0.03</v>
      </c>
      <c r="H35" s="37">
        <v>0.02</v>
      </c>
      <c r="I35" s="37">
        <v>0.02</v>
      </c>
      <c r="J35" s="38">
        <v>0.17</v>
      </c>
      <c r="K35" s="22"/>
      <c r="L35" s="22"/>
      <c r="M35" s="22"/>
      <c r="N35" s="22"/>
      <c r="O35" s="22"/>
      <c r="P35" s="22"/>
    </row>
    <row r="36" spans="1:16" ht="39" customHeight="1" x14ac:dyDescent="0.15">
      <c r="A36" s="22"/>
      <c r="B36" s="35"/>
      <c r="C36" s="1244" t="s">
        <v>575</v>
      </c>
      <c r="D36" s="1245"/>
      <c r="E36" s="1246"/>
      <c r="F36" s="36">
        <v>0</v>
      </c>
      <c r="G36" s="37">
        <v>0.01</v>
      </c>
      <c r="H36" s="37">
        <v>0.1</v>
      </c>
      <c r="I36" s="37">
        <v>0.06</v>
      </c>
      <c r="J36" s="38">
        <v>0.09</v>
      </c>
      <c r="K36" s="22"/>
      <c r="L36" s="22"/>
      <c r="M36" s="22"/>
      <c r="N36" s="22"/>
      <c r="O36" s="22"/>
      <c r="P36" s="22"/>
    </row>
    <row r="37" spans="1:16" ht="39" customHeight="1" x14ac:dyDescent="0.15">
      <c r="A37" s="22"/>
      <c r="B37" s="35"/>
      <c r="C37" s="1244" t="s">
        <v>576</v>
      </c>
      <c r="D37" s="1245"/>
      <c r="E37" s="1246"/>
      <c r="F37" s="36">
        <v>0.18</v>
      </c>
      <c r="G37" s="37">
        <v>0.12</v>
      </c>
      <c r="H37" s="37">
        <v>0.24</v>
      </c>
      <c r="I37" s="37">
        <v>0.1</v>
      </c>
      <c r="J37" s="38">
        <v>7.0000000000000007E-2</v>
      </c>
      <c r="K37" s="22"/>
      <c r="L37" s="22"/>
      <c r="M37" s="22"/>
      <c r="N37" s="22"/>
      <c r="O37" s="22"/>
      <c r="P37" s="22"/>
    </row>
    <row r="38" spans="1:16" ht="39" customHeight="1" x14ac:dyDescent="0.15">
      <c r="A38" s="22"/>
      <c r="B38" s="35"/>
      <c r="C38" s="1244" t="s">
        <v>577</v>
      </c>
      <c r="D38" s="1245"/>
      <c r="E38" s="1246"/>
      <c r="F38" s="36">
        <v>0</v>
      </c>
      <c r="G38" s="37">
        <v>0</v>
      </c>
      <c r="H38" s="37">
        <v>0</v>
      </c>
      <c r="I38" s="37">
        <v>0</v>
      </c>
      <c r="J38" s="38">
        <v>0.04</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580</v>
      </c>
      <c r="D43" s="1248"/>
      <c r="E43" s="1249"/>
      <c r="F43" s="41">
        <v>0.37</v>
      </c>
      <c r="G43" s="42">
        <v>0.38</v>
      </c>
      <c r="H43" s="42">
        <v>0.39</v>
      </c>
      <c r="I43" s="42">
        <v>0.4</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i2ETo73NS/aFrFEhY9LMuuAJVb8Pst3r6XQYaLZLANc/STPe46ShILKkMubwOAP0bYLRdkmu9/x1UJMkH0IgQ==" saltValue="tsHkRvVN4Sl7dysjzOba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180</v>
      </c>
      <c r="L45" s="60">
        <v>160</v>
      </c>
      <c r="M45" s="60">
        <v>175</v>
      </c>
      <c r="N45" s="60">
        <v>174</v>
      </c>
      <c r="O45" s="61">
        <v>176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15</v>
      </c>
      <c r="F48" s="1254"/>
      <c r="G48" s="1254"/>
      <c r="H48" s="1254"/>
      <c r="I48" s="1254"/>
      <c r="J48" s="1255"/>
      <c r="K48" s="63">
        <v>43</v>
      </c>
      <c r="L48" s="64">
        <v>45</v>
      </c>
      <c r="M48" s="64">
        <v>45</v>
      </c>
      <c r="N48" s="64">
        <v>39</v>
      </c>
      <c r="O48" s="65">
        <v>37</v>
      </c>
      <c r="P48" s="48"/>
      <c r="Q48" s="48"/>
      <c r="R48" s="48"/>
      <c r="S48" s="48"/>
      <c r="T48" s="48"/>
      <c r="U48" s="48"/>
    </row>
    <row r="49" spans="1:21" ht="30.75" customHeight="1" x14ac:dyDescent="0.15">
      <c r="A49" s="48"/>
      <c r="B49" s="1272"/>
      <c r="C49" s="1273"/>
      <c r="D49" s="62"/>
      <c r="E49" s="1254" t="s">
        <v>16</v>
      </c>
      <c r="F49" s="1254"/>
      <c r="G49" s="1254"/>
      <c r="H49" s="1254"/>
      <c r="I49" s="1254"/>
      <c r="J49" s="1255"/>
      <c r="K49" s="63">
        <v>5</v>
      </c>
      <c r="L49" s="64">
        <v>6</v>
      </c>
      <c r="M49" s="64">
        <v>5</v>
      </c>
      <c r="N49" s="64">
        <v>5</v>
      </c>
      <c r="O49" s="65">
        <v>5</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200</v>
      </c>
      <c r="L52" s="64">
        <v>188</v>
      </c>
      <c r="M52" s="64">
        <v>195</v>
      </c>
      <c r="N52" s="64">
        <v>181</v>
      </c>
      <c r="O52" s="65">
        <v>171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28</v>
      </c>
      <c r="L53" s="69">
        <v>23</v>
      </c>
      <c r="M53" s="69">
        <v>30</v>
      </c>
      <c r="N53" s="69">
        <v>37</v>
      </c>
      <c r="O53" s="70">
        <v>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x9s93cZeoJZSESiOj/rymVL4qj6k89YiEGv2kAv0PJtrifGHbCshE9v6bbk729NvTe3K2I4rnIGE4a480wsWw==" saltValue="me16DtnCqBCt15Ha8RwG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0" t="s">
        <v>30</v>
      </c>
      <c r="C41" s="1291"/>
      <c r="D41" s="102"/>
      <c r="E41" s="1292" t="s">
        <v>31</v>
      </c>
      <c r="F41" s="1292"/>
      <c r="G41" s="1292"/>
      <c r="H41" s="1293"/>
      <c r="I41" s="103">
        <v>1784</v>
      </c>
      <c r="J41" s="104">
        <v>1837</v>
      </c>
      <c r="K41" s="104">
        <v>1924</v>
      </c>
      <c r="L41" s="104">
        <v>1810</v>
      </c>
      <c r="M41" s="105">
        <v>1833</v>
      </c>
    </row>
    <row r="42" spans="2:13" ht="27.75" customHeight="1" x14ac:dyDescent="0.15">
      <c r="B42" s="1280"/>
      <c r="C42" s="1281"/>
      <c r="D42" s="106"/>
      <c r="E42" s="1284" t="s">
        <v>32</v>
      </c>
      <c r="F42" s="1284"/>
      <c r="G42" s="1284"/>
      <c r="H42" s="1285"/>
      <c r="I42" s="107" t="s">
        <v>526</v>
      </c>
      <c r="J42" s="108" t="s">
        <v>526</v>
      </c>
      <c r="K42" s="108" t="s">
        <v>526</v>
      </c>
      <c r="L42" s="108" t="s">
        <v>526</v>
      </c>
      <c r="M42" s="109" t="s">
        <v>526</v>
      </c>
    </row>
    <row r="43" spans="2:13" ht="27.75" customHeight="1" x14ac:dyDescent="0.15">
      <c r="B43" s="1280"/>
      <c r="C43" s="1281"/>
      <c r="D43" s="106"/>
      <c r="E43" s="1284" t="s">
        <v>33</v>
      </c>
      <c r="F43" s="1284"/>
      <c r="G43" s="1284"/>
      <c r="H43" s="1285"/>
      <c r="I43" s="107">
        <v>524</v>
      </c>
      <c r="J43" s="108">
        <v>476</v>
      </c>
      <c r="K43" s="108">
        <v>428</v>
      </c>
      <c r="L43" s="108">
        <v>377</v>
      </c>
      <c r="M43" s="109">
        <v>321</v>
      </c>
    </row>
    <row r="44" spans="2:13" ht="27.75" customHeight="1" x14ac:dyDescent="0.15">
      <c r="B44" s="1280"/>
      <c r="C44" s="1281"/>
      <c r="D44" s="106"/>
      <c r="E44" s="1284" t="s">
        <v>34</v>
      </c>
      <c r="F44" s="1284"/>
      <c r="G44" s="1284"/>
      <c r="H44" s="1285"/>
      <c r="I44" s="107">
        <v>45</v>
      </c>
      <c r="J44" s="108">
        <v>41</v>
      </c>
      <c r="K44" s="108">
        <v>37</v>
      </c>
      <c r="L44" s="108">
        <v>34</v>
      </c>
      <c r="M44" s="109">
        <v>31</v>
      </c>
    </row>
    <row r="45" spans="2:13" ht="27.75" customHeight="1" x14ac:dyDescent="0.15">
      <c r="B45" s="1280"/>
      <c r="C45" s="1281"/>
      <c r="D45" s="106"/>
      <c r="E45" s="1284" t="s">
        <v>35</v>
      </c>
      <c r="F45" s="1284"/>
      <c r="G45" s="1284"/>
      <c r="H45" s="1285"/>
      <c r="I45" s="107">
        <v>407</v>
      </c>
      <c r="J45" s="108">
        <v>371</v>
      </c>
      <c r="K45" s="108">
        <v>344</v>
      </c>
      <c r="L45" s="108">
        <v>324</v>
      </c>
      <c r="M45" s="109">
        <v>299</v>
      </c>
    </row>
    <row r="46" spans="2:13" ht="27.75" customHeight="1" x14ac:dyDescent="0.15">
      <c r="B46" s="1280"/>
      <c r="C46" s="1281"/>
      <c r="D46" s="110"/>
      <c r="E46" s="1284" t="s">
        <v>36</v>
      </c>
      <c r="F46" s="1284"/>
      <c r="G46" s="1284"/>
      <c r="H46" s="1285"/>
      <c r="I46" s="107" t="s">
        <v>526</v>
      </c>
      <c r="J46" s="108" t="s">
        <v>526</v>
      </c>
      <c r="K46" s="108" t="s">
        <v>526</v>
      </c>
      <c r="L46" s="108" t="s">
        <v>526</v>
      </c>
      <c r="M46" s="109" t="s">
        <v>526</v>
      </c>
    </row>
    <row r="47" spans="2:13" ht="27.75" customHeight="1" x14ac:dyDescent="0.15">
      <c r="B47" s="1280"/>
      <c r="C47" s="1281"/>
      <c r="D47" s="111"/>
      <c r="E47" s="1294" t="s">
        <v>37</v>
      </c>
      <c r="F47" s="1295"/>
      <c r="G47" s="1295"/>
      <c r="H47" s="1296"/>
      <c r="I47" s="107" t="s">
        <v>526</v>
      </c>
      <c r="J47" s="108" t="s">
        <v>526</v>
      </c>
      <c r="K47" s="108" t="s">
        <v>526</v>
      </c>
      <c r="L47" s="108" t="s">
        <v>526</v>
      </c>
      <c r="M47" s="109" t="s">
        <v>526</v>
      </c>
    </row>
    <row r="48" spans="2:13" ht="27.75" customHeight="1" x14ac:dyDescent="0.15">
      <c r="B48" s="1280"/>
      <c r="C48" s="1281"/>
      <c r="D48" s="106"/>
      <c r="E48" s="1284" t="s">
        <v>38</v>
      </c>
      <c r="F48" s="1284"/>
      <c r="G48" s="1284"/>
      <c r="H48" s="1285"/>
      <c r="I48" s="107" t="s">
        <v>526</v>
      </c>
      <c r="J48" s="108" t="s">
        <v>526</v>
      </c>
      <c r="K48" s="108" t="s">
        <v>526</v>
      </c>
      <c r="L48" s="108" t="s">
        <v>526</v>
      </c>
      <c r="M48" s="109" t="s">
        <v>526</v>
      </c>
    </row>
    <row r="49" spans="2:13" ht="27.75" customHeight="1" x14ac:dyDescent="0.15">
      <c r="B49" s="1282"/>
      <c r="C49" s="1283"/>
      <c r="D49" s="106"/>
      <c r="E49" s="1284" t="s">
        <v>39</v>
      </c>
      <c r="F49" s="1284"/>
      <c r="G49" s="1284"/>
      <c r="H49" s="1285"/>
      <c r="I49" s="107" t="s">
        <v>526</v>
      </c>
      <c r="J49" s="108" t="s">
        <v>526</v>
      </c>
      <c r="K49" s="108" t="s">
        <v>526</v>
      </c>
      <c r="L49" s="108" t="s">
        <v>526</v>
      </c>
      <c r="M49" s="109" t="s">
        <v>526</v>
      </c>
    </row>
    <row r="50" spans="2:13" ht="27.75" customHeight="1" x14ac:dyDescent="0.15">
      <c r="B50" s="1278" t="s">
        <v>40</v>
      </c>
      <c r="C50" s="1279"/>
      <c r="D50" s="112"/>
      <c r="E50" s="1284" t="s">
        <v>41</v>
      </c>
      <c r="F50" s="1284"/>
      <c r="G50" s="1284"/>
      <c r="H50" s="1285"/>
      <c r="I50" s="107">
        <v>1955</v>
      </c>
      <c r="J50" s="108">
        <v>2188</v>
      </c>
      <c r="K50" s="108">
        <v>2292</v>
      </c>
      <c r="L50" s="108">
        <v>2439</v>
      </c>
      <c r="M50" s="109">
        <v>2681</v>
      </c>
    </row>
    <row r="51" spans="2:13" ht="27.75" customHeight="1" x14ac:dyDescent="0.15">
      <c r="B51" s="1280"/>
      <c r="C51" s="1281"/>
      <c r="D51" s="106"/>
      <c r="E51" s="1284" t="s">
        <v>42</v>
      </c>
      <c r="F51" s="1284"/>
      <c r="G51" s="1284"/>
      <c r="H51" s="1285"/>
      <c r="I51" s="107" t="s">
        <v>526</v>
      </c>
      <c r="J51" s="108" t="s">
        <v>526</v>
      </c>
      <c r="K51" s="108" t="s">
        <v>526</v>
      </c>
      <c r="L51" s="108" t="s">
        <v>526</v>
      </c>
      <c r="M51" s="109" t="s">
        <v>526</v>
      </c>
    </row>
    <row r="52" spans="2:13" ht="27.75" customHeight="1" x14ac:dyDescent="0.15">
      <c r="B52" s="1282"/>
      <c r="C52" s="1283"/>
      <c r="D52" s="106"/>
      <c r="E52" s="1284" t="s">
        <v>43</v>
      </c>
      <c r="F52" s="1284"/>
      <c r="G52" s="1284"/>
      <c r="H52" s="1285"/>
      <c r="I52" s="107">
        <v>1810</v>
      </c>
      <c r="J52" s="108">
        <v>1797</v>
      </c>
      <c r="K52" s="108">
        <v>1811</v>
      </c>
      <c r="L52" s="108">
        <v>1704</v>
      </c>
      <c r="M52" s="109">
        <v>1690</v>
      </c>
    </row>
    <row r="53" spans="2:13" ht="27.75" customHeight="1" thickBot="1" x14ac:dyDescent="0.2">
      <c r="B53" s="1286" t="s">
        <v>44</v>
      </c>
      <c r="C53" s="1287"/>
      <c r="D53" s="113"/>
      <c r="E53" s="1288" t="s">
        <v>45</v>
      </c>
      <c r="F53" s="1288"/>
      <c r="G53" s="1288"/>
      <c r="H53" s="1289"/>
      <c r="I53" s="114">
        <v>-1005</v>
      </c>
      <c r="J53" s="115">
        <v>-1261</v>
      </c>
      <c r="K53" s="115">
        <v>-1370</v>
      </c>
      <c r="L53" s="115">
        <v>-1598</v>
      </c>
      <c r="M53" s="116">
        <v>-1887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sP025yi3AFOrZq7rORpREnkLEXAUr0N9LyPAfgFYbmEmu1cLYMrtgA1mft1JpqWZ6TTCroUM3ot8vSuxHVm5A==" saltValue="wHchJZYRNhhWzuJ5JdeP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1278</v>
      </c>
      <c r="G55" s="128">
        <v>1338</v>
      </c>
      <c r="H55" s="129">
        <v>1375</v>
      </c>
    </row>
    <row r="56" spans="2:8" ht="52.5" customHeight="1" x14ac:dyDescent="0.15">
      <c r="B56" s="130"/>
      <c r="C56" s="1307" t="s">
        <v>49</v>
      </c>
      <c r="D56" s="1307"/>
      <c r="E56" s="1308"/>
      <c r="F56" s="131">
        <v>110</v>
      </c>
      <c r="G56" s="131">
        <v>115</v>
      </c>
      <c r="H56" s="132">
        <v>120</v>
      </c>
    </row>
    <row r="57" spans="2:8" ht="53.25" customHeight="1" x14ac:dyDescent="0.15">
      <c r="B57" s="130"/>
      <c r="C57" s="1309" t="s">
        <v>50</v>
      </c>
      <c r="D57" s="1309"/>
      <c r="E57" s="1310"/>
      <c r="F57" s="133">
        <v>824</v>
      </c>
      <c r="G57" s="133">
        <v>872</v>
      </c>
      <c r="H57" s="134">
        <v>1069</v>
      </c>
    </row>
    <row r="58" spans="2:8" ht="45.75" customHeight="1" x14ac:dyDescent="0.15">
      <c r="B58" s="135"/>
      <c r="C58" s="1297" t="s">
        <v>595</v>
      </c>
      <c r="D58" s="1298"/>
      <c r="E58" s="1299"/>
      <c r="F58" s="386">
        <v>814</v>
      </c>
      <c r="G58" s="386">
        <v>862</v>
      </c>
      <c r="H58" s="387">
        <v>1057</v>
      </c>
    </row>
    <row r="59" spans="2:8" ht="45.75" customHeight="1" x14ac:dyDescent="0.15">
      <c r="B59" s="135"/>
      <c r="C59" s="1297" t="s">
        <v>596</v>
      </c>
      <c r="D59" s="1298"/>
      <c r="E59" s="1299"/>
      <c r="F59" s="386">
        <v>5</v>
      </c>
      <c r="G59" s="386">
        <v>5</v>
      </c>
      <c r="H59" s="387">
        <v>5</v>
      </c>
    </row>
    <row r="60" spans="2:8" ht="45.75" customHeight="1" x14ac:dyDescent="0.15">
      <c r="B60" s="135"/>
      <c r="C60" s="1297" t="s">
        <v>597</v>
      </c>
      <c r="D60" s="1298"/>
      <c r="E60" s="1299"/>
      <c r="F60" s="386">
        <v>3</v>
      </c>
      <c r="G60" s="386">
        <v>3</v>
      </c>
      <c r="H60" s="387">
        <v>3</v>
      </c>
    </row>
    <row r="61" spans="2:8" ht="45.75" customHeight="1" x14ac:dyDescent="0.15">
      <c r="B61" s="135"/>
      <c r="C61" s="1297" t="s">
        <v>599</v>
      </c>
      <c r="D61" s="1298"/>
      <c r="E61" s="1299"/>
      <c r="F61" s="386"/>
      <c r="G61" s="386"/>
      <c r="H61" s="387">
        <v>2</v>
      </c>
    </row>
    <row r="62" spans="2:8" ht="45.75" customHeight="1" thickBot="1" x14ac:dyDescent="0.2">
      <c r="B62" s="136"/>
      <c r="C62" s="1300" t="s">
        <v>598</v>
      </c>
      <c r="D62" s="1301"/>
      <c r="E62" s="1302"/>
      <c r="F62" s="137">
        <v>2</v>
      </c>
      <c r="G62" s="137">
        <v>2</v>
      </c>
      <c r="H62" s="138">
        <v>2</v>
      </c>
    </row>
    <row r="63" spans="2:8" ht="52.5" customHeight="1" thickBot="1" x14ac:dyDescent="0.2">
      <c r="B63" s="139"/>
      <c r="C63" s="1303" t="s">
        <v>51</v>
      </c>
      <c r="D63" s="1303"/>
      <c r="E63" s="1304"/>
      <c r="F63" s="140">
        <v>2212</v>
      </c>
      <c r="G63" s="140">
        <v>2324</v>
      </c>
      <c r="H63" s="141">
        <v>2564</v>
      </c>
    </row>
    <row r="64" spans="2:8" ht="15" customHeight="1" x14ac:dyDescent="0.15"/>
  </sheetData>
  <sheetProtection algorithmName="SHA-512" hashValue="GJbx0d6D0fqDImJae6TKZlHX8kXhWMUSb9ajZXL6mbOBVDJgscqLnzy+sb5tn9XwAVisXuthYIY1x1aPIGZgFg==" saltValue="5V5ESq2bY6+7fnuyOIo/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605</v>
      </c>
      <c r="AO51" s="1317"/>
      <c r="AP51" s="1317"/>
      <c r="AQ51" s="1317"/>
      <c r="AR51" s="1317"/>
      <c r="AS51" s="1317"/>
      <c r="AT51" s="1317"/>
      <c r="AU51" s="1317"/>
      <c r="AV51" s="1317"/>
      <c r="AW51" s="1317"/>
      <c r="AX51" s="1317"/>
      <c r="AY51" s="1317"/>
      <c r="AZ51" s="1317"/>
      <c r="BA51" s="1317"/>
      <c r="BB51" s="1317" t="s">
        <v>606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607</v>
      </c>
      <c r="BC53" s="1317"/>
      <c r="BD53" s="1317"/>
      <c r="BE53" s="1317"/>
      <c r="BF53" s="1317"/>
      <c r="BG53" s="1317"/>
      <c r="BH53" s="1317"/>
      <c r="BI53" s="1317"/>
      <c r="BJ53" s="1317"/>
      <c r="BK53" s="1317"/>
      <c r="BL53" s="1317"/>
      <c r="BM53" s="1317"/>
      <c r="BN53" s="1317"/>
      <c r="BO53" s="1317"/>
      <c r="BP53" s="1316">
        <v>60.8</v>
      </c>
      <c r="BQ53" s="1316"/>
      <c r="BR53" s="1316"/>
      <c r="BS53" s="1316"/>
      <c r="BT53" s="1316"/>
      <c r="BU53" s="1316"/>
      <c r="BV53" s="1316"/>
      <c r="BW53" s="1316"/>
      <c r="BX53" s="1316">
        <v>62.6</v>
      </c>
      <c r="BY53" s="1316"/>
      <c r="BZ53" s="1316"/>
      <c r="CA53" s="1316"/>
      <c r="CB53" s="1316"/>
      <c r="CC53" s="1316"/>
      <c r="CD53" s="1316"/>
      <c r="CE53" s="1316"/>
      <c r="CF53" s="1316">
        <v>64.2</v>
      </c>
      <c r="CG53" s="1316"/>
      <c r="CH53" s="1316"/>
      <c r="CI53" s="1316"/>
      <c r="CJ53" s="1316"/>
      <c r="CK53" s="1316"/>
      <c r="CL53" s="1316"/>
      <c r="CM53" s="1316"/>
      <c r="CN53" s="1316">
        <v>66.099999999999994</v>
      </c>
      <c r="CO53" s="1316"/>
      <c r="CP53" s="1316"/>
      <c r="CQ53" s="1316"/>
      <c r="CR53" s="1316"/>
      <c r="CS53" s="1316"/>
      <c r="CT53" s="1316"/>
      <c r="CU53" s="1316"/>
      <c r="CV53" s="1316">
        <v>67.8</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608</v>
      </c>
      <c r="AO55" s="1315"/>
      <c r="AP55" s="1315"/>
      <c r="AQ55" s="1315"/>
      <c r="AR55" s="1315"/>
      <c r="AS55" s="1315"/>
      <c r="AT55" s="1315"/>
      <c r="AU55" s="1315"/>
      <c r="AV55" s="1315"/>
      <c r="AW55" s="1315"/>
      <c r="AX55" s="1315"/>
      <c r="AY55" s="1315"/>
      <c r="AZ55" s="1315"/>
      <c r="BA55" s="1315"/>
      <c r="BB55" s="1317" t="s">
        <v>606</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607</v>
      </c>
      <c r="BC57" s="1317"/>
      <c r="BD57" s="1317"/>
      <c r="BE57" s="1317"/>
      <c r="BF57" s="1317"/>
      <c r="BG57" s="1317"/>
      <c r="BH57" s="1317"/>
      <c r="BI57" s="1317"/>
      <c r="BJ57" s="1317"/>
      <c r="BK57" s="1317"/>
      <c r="BL57" s="1317"/>
      <c r="BM57" s="1317"/>
      <c r="BN57" s="1317"/>
      <c r="BO57" s="1317"/>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6">
        <v>60.9</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605</v>
      </c>
      <c r="AO73" s="1317"/>
      <c r="AP73" s="1317"/>
      <c r="AQ73" s="1317"/>
      <c r="AR73" s="1317"/>
      <c r="AS73" s="1317"/>
      <c r="AT73" s="1317"/>
      <c r="AU73" s="1317"/>
      <c r="AV73" s="1317"/>
      <c r="AW73" s="1317"/>
      <c r="AX73" s="1317"/>
      <c r="AY73" s="1317"/>
      <c r="AZ73" s="1317"/>
      <c r="BA73" s="1317"/>
      <c r="BB73" s="1317" t="s">
        <v>606</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611</v>
      </c>
      <c r="BC75" s="1317"/>
      <c r="BD75" s="1317"/>
      <c r="BE75" s="1317"/>
      <c r="BF75" s="1317"/>
      <c r="BG75" s="1317"/>
      <c r="BH75" s="1317"/>
      <c r="BI75" s="1317"/>
      <c r="BJ75" s="1317"/>
      <c r="BK75" s="1317"/>
      <c r="BL75" s="1317"/>
      <c r="BM75" s="1317"/>
      <c r="BN75" s="1317"/>
      <c r="BO75" s="1317"/>
      <c r="BP75" s="1316">
        <v>2.8</v>
      </c>
      <c r="BQ75" s="1316"/>
      <c r="BR75" s="1316"/>
      <c r="BS75" s="1316"/>
      <c r="BT75" s="1316"/>
      <c r="BU75" s="1316"/>
      <c r="BV75" s="1316"/>
      <c r="BW75" s="1316"/>
      <c r="BX75" s="1316">
        <v>2.1</v>
      </c>
      <c r="BY75" s="1316"/>
      <c r="BZ75" s="1316"/>
      <c r="CA75" s="1316"/>
      <c r="CB75" s="1316"/>
      <c r="CC75" s="1316"/>
      <c r="CD75" s="1316"/>
      <c r="CE75" s="1316"/>
      <c r="CF75" s="1316">
        <v>1.9</v>
      </c>
      <c r="CG75" s="1316"/>
      <c r="CH75" s="1316"/>
      <c r="CI75" s="1316"/>
      <c r="CJ75" s="1316"/>
      <c r="CK75" s="1316"/>
      <c r="CL75" s="1316"/>
      <c r="CM75" s="1316"/>
      <c r="CN75" s="1316">
        <v>2.2000000000000002</v>
      </c>
      <c r="CO75" s="1316"/>
      <c r="CP75" s="1316"/>
      <c r="CQ75" s="1316"/>
      <c r="CR75" s="1316"/>
      <c r="CS75" s="1316"/>
      <c r="CT75" s="1316"/>
      <c r="CU75" s="1316"/>
      <c r="CV75" s="1316">
        <v>2.7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608</v>
      </c>
      <c r="AO77" s="1315"/>
      <c r="AP77" s="1315"/>
      <c r="AQ77" s="1315"/>
      <c r="AR77" s="1315"/>
      <c r="AS77" s="1315"/>
      <c r="AT77" s="1315"/>
      <c r="AU77" s="1315"/>
      <c r="AV77" s="1315"/>
      <c r="AW77" s="1315"/>
      <c r="AX77" s="1315"/>
      <c r="AY77" s="1315"/>
      <c r="AZ77" s="1315"/>
      <c r="BA77" s="1315"/>
      <c r="BB77" s="1317" t="s">
        <v>606</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611</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ik3FINqUI+8Zs1XYl8N+l2XPLR8iYvVO90YAi9Uub6FNCKY6fbRK63pc6CgCy3DJwKcL6EmRBaWPGdPtJTQQ==" saltValue="GTMen1GGfziLXMqlQqpY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sheetData>
  <sheetProtection algorithmName="SHA-512" hashValue="ciolEte6oCHUqebPzM2cvDGtqhWjoBSxzzCPhK+lKMQwvXKDLSp9rfckyNmQKELHN59WqpVgoMSHjLxs0BZz0g==" saltValue="4ew0H8Dcwt6Asic3p3gc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sheetData>
  <sheetProtection algorithmName="SHA-512" hashValue="J0iApbcJat/WpykLUZ9eyLSKj3z4vxysEbr3s3WND8ZE2QpolNve24qKoVpLOQaPCndPHFpFHTHT62whQ7uCOw==" saltValue="sHCIdED+FHBwZRy8eZ+D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565</v>
      </c>
      <c r="G2" s="155"/>
      <c r="H2" s="156"/>
    </row>
    <row r="3" spans="1:8" x14ac:dyDescent="0.15">
      <c r="A3" s="152" t="s">
        <v>558</v>
      </c>
      <c r="B3" s="157"/>
      <c r="C3" s="158"/>
      <c r="D3" s="159">
        <v>137356</v>
      </c>
      <c r="E3" s="160"/>
      <c r="F3" s="161">
        <v>291945</v>
      </c>
      <c r="G3" s="162"/>
      <c r="H3" s="163"/>
    </row>
    <row r="4" spans="1:8" x14ac:dyDescent="0.15">
      <c r="A4" s="164"/>
      <c r="B4" s="165"/>
      <c r="C4" s="166"/>
      <c r="D4" s="167">
        <v>54198</v>
      </c>
      <c r="E4" s="168"/>
      <c r="F4" s="169">
        <v>127651</v>
      </c>
      <c r="G4" s="170"/>
      <c r="H4" s="171"/>
    </row>
    <row r="5" spans="1:8" x14ac:dyDescent="0.15">
      <c r="A5" s="152" t="s">
        <v>560</v>
      </c>
      <c r="B5" s="157"/>
      <c r="C5" s="158"/>
      <c r="D5" s="159">
        <v>156322</v>
      </c>
      <c r="E5" s="160"/>
      <c r="F5" s="161">
        <v>291173</v>
      </c>
      <c r="G5" s="162"/>
      <c r="H5" s="163"/>
    </row>
    <row r="6" spans="1:8" x14ac:dyDescent="0.15">
      <c r="A6" s="164"/>
      <c r="B6" s="165"/>
      <c r="C6" s="166"/>
      <c r="D6" s="167">
        <v>111272</v>
      </c>
      <c r="E6" s="168"/>
      <c r="F6" s="169">
        <v>119071</v>
      </c>
      <c r="G6" s="170"/>
      <c r="H6" s="171"/>
    </row>
    <row r="7" spans="1:8" x14ac:dyDescent="0.15">
      <c r="A7" s="152" t="s">
        <v>561</v>
      </c>
      <c r="B7" s="157"/>
      <c r="C7" s="158"/>
      <c r="D7" s="159">
        <v>137084</v>
      </c>
      <c r="E7" s="160"/>
      <c r="F7" s="161">
        <v>271581</v>
      </c>
      <c r="G7" s="162"/>
      <c r="H7" s="163"/>
    </row>
    <row r="8" spans="1:8" x14ac:dyDescent="0.15">
      <c r="A8" s="164"/>
      <c r="B8" s="165"/>
      <c r="C8" s="166"/>
      <c r="D8" s="167">
        <v>115456</v>
      </c>
      <c r="E8" s="168"/>
      <c r="F8" s="169">
        <v>117844</v>
      </c>
      <c r="G8" s="170"/>
      <c r="H8" s="171"/>
    </row>
    <row r="9" spans="1:8" x14ac:dyDescent="0.15">
      <c r="A9" s="152" t="s">
        <v>562</v>
      </c>
      <c r="B9" s="157"/>
      <c r="C9" s="158"/>
      <c r="D9" s="159">
        <v>84432</v>
      </c>
      <c r="E9" s="160"/>
      <c r="F9" s="161">
        <v>268375</v>
      </c>
      <c r="G9" s="162"/>
      <c r="H9" s="163"/>
    </row>
    <row r="10" spans="1:8" x14ac:dyDescent="0.15">
      <c r="A10" s="164"/>
      <c r="B10" s="165"/>
      <c r="C10" s="166"/>
      <c r="D10" s="167">
        <v>53308</v>
      </c>
      <c r="E10" s="168"/>
      <c r="F10" s="169">
        <v>119602</v>
      </c>
      <c r="G10" s="170"/>
      <c r="H10" s="171"/>
    </row>
    <row r="11" spans="1:8" x14ac:dyDescent="0.15">
      <c r="A11" s="152" t="s">
        <v>563</v>
      </c>
      <c r="B11" s="157"/>
      <c r="C11" s="158"/>
      <c r="D11" s="159">
        <v>97450</v>
      </c>
      <c r="E11" s="160"/>
      <c r="F11" s="161">
        <v>301035</v>
      </c>
      <c r="G11" s="162"/>
      <c r="H11" s="163"/>
    </row>
    <row r="12" spans="1:8" x14ac:dyDescent="0.15">
      <c r="A12" s="164"/>
      <c r="B12" s="165"/>
      <c r="C12" s="172"/>
      <c r="D12" s="167">
        <v>75812</v>
      </c>
      <c r="E12" s="168"/>
      <c r="F12" s="169">
        <v>154376</v>
      </c>
      <c r="G12" s="170"/>
      <c r="H12" s="171"/>
    </row>
    <row r="13" spans="1:8" x14ac:dyDescent="0.15">
      <c r="A13" s="152"/>
      <c r="B13" s="157"/>
      <c r="C13" s="173"/>
      <c r="D13" s="174">
        <v>122529</v>
      </c>
      <c r="E13" s="175"/>
      <c r="F13" s="176">
        <v>284822</v>
      </c>
      <c r="G13" s="177"/>
      <c r="H13" s="163"/>
    </row>
    <row r="14" spans="1:8" x14ac:dyDescent="0.15">
      <c r="A14" s="164"/>
      <c r="B14" s="165"/>
      <c r="C14" s="166"/>
      <c r="D14" s="167">
        <v>82009</v>
      </c>
      <c r="E14" s="168"/>
      <c r="F14" s="169">
        <v>127709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2.71</v>
      </c>
      <c r="C19" s="178">
        <f>ROUND(VALUE(SUBSTITUTE(実質収支比率等に係る経年分析!G$48,"▲","-")),2)</f>
        <v>1.82</v>
      </c>
      <c r="D19" s="178">
        <f>ROUND(VALUE(SUBSTITUTE(実質収支比率等に係る経年分析!H$48,"▲","-")),2)</f>
        <v>2.27</v>
      </c>
      <c r="E19" s="178">
        <f>ROUND(VALUE(SUBSTITUTE(実質収支比率等に係る経年分析!I$48,"▲","-")),2)</f>
        <v>2.65</v>
      </c>
      <c r="F19" s="178">
        <f>ROUND(VALUE(SUBSTITUTE(実質収支比率等に係る経年分析!J$48,"▲","-")),2)</f>
        <v>4.78</v>
      </c>
    </row>
    <row r="20" spans="1:11" x14ac:dyDescent="0.15">
      <c r="A20" s="178" t="s">
        <v>55</v>
      </c>
      <c r="B20" s="178">
        <f>ROUND(VALUE(SUBSTITUTE(実質収支比率等に係る経年分析!F$47,"▲","-")),2)</f>
        <v>68.150000000000006</v>
      </c>
      <c r="C20" s="178">
        <f>ROUND(VALUE(SUBSTITUTE(実質収支比率等に係る経年分析!G$47,"▲","-")),2)</f>
        <v>78.3</v>
      </c>
      <c r="D20" s="178">
        <f>ROUND(VALUE(SUBSTITUTE(実質収支比率等に係る経年分析!H$47,"▲","-")),2)</f>
        <v>82.95</v>
      </c>
      <c r="E20" s="178">
        <f>ROUND(VALUE(SUBSTITUTE(実質収支比率等に係る経年分析!I$47,"▲","-")),2)</f>
        <v>88.66</v>
      </c>
      <c r="F20" s="178">
        <f>ROUND(VALUE(SUBSTITUTE(実質収支比率等に係る経年分析!J$47,"▲","-")),2)</f>
        <v>87.04</v>
      </c>
    </row>
    <row r="21" spans="1:11" x14ac:dyDescent="0.15">
      <c r="A21" s="178" t="s">
        <v>56</v>
      </c>
      <c r="B21" s="178">
        <f>IF(ISNUMBER(VALUE(SUBSTITUTE(実質収支比率等に係る経年分析!F$49,"▲","-"))),ROUND(VALUE(SUBSTITUTE(実質収支比率等に係る経年分析!F$49,"▲","-")),2),NA())</f>
        <v>7.57</v>
      </c>
      <c r="C21" s="178">
        <f>IF(ISNUMBER(VALUE(SUBSTITUTE(実質収支比率等に係る経年分析!G$49,"▲","-"))),ROUND(VALUE(SUBSTITUTE(実質収支比率等に係る経年分析!G$49,"▲","-")),2),NA())</f>
        <v>5.03</v>
      </c>
      <c r="D21" s="178">
        <f>IF(ISNUMBER(VALUE(SUBSTITUTE(実質収支比率等に係る経年分析!H$49,"▲","-"))),ROUND(VALUE(SUBSTITUTE(実質収支比率等に係る経年分析!H$49,"▲","-")),2),NA())</f>
        <v>3.13</v>
      </c>
      <c r="E21" s="178">
        <f>IF(ISNUMBER(VALUE(SUBSTITUTE(実質収支比率等に係る経年分析!I$49,"▲","-"))),ROUND(VALUE(SUBSTITUTE(実質収支比率等に係る経年分析!I$49,"▲","-")),2),NA())</f>
        <v>2.99</v>
      </c>
      <c r="F21" s="178">
        <f>IF(ISNUMBER(VALUE(SUBSTITUTE(実質収支比率等に係る経年分析!J$49,"▲","-"))),ROUND(VALUE(SUBSTITUTE(実質収支比率等に係る経年分析!J$49,"▲","-")),2),NA())</f>
        <v>3.11</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0.37</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0.38</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0.39</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0.4</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蓬田村後期高齢者医療特別会計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蓬田村学校給食センター特別会計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0.04</v>
      </c>
    </row>
    <row r="33" spans="1:16" x14ac:dyDescent="0.15">
      <c r="A33" s="179" t="str">
        <f>IF(連結実質赤字比率に係る赤字・黒字の構成分析!C$37="",NA(),連結実質赤字比率に係る赤字・黒字の構成分析!C$37)</f>
        <v>蓬田村国民健康保険特別会計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0.12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0.24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7.0000000000000007E-2</v>
      </c>
    </row>
    <row r="34" spans="1:16" x14ac:dyDescent="0.15">
      <c r="A34" s="179" t="str">
        <f>IF(連結実質赤字比率に係る赤字・黒字の構成分析!C$36="",NA(),連結実質赤字比率に係る赤字・黒字の構成分析!C$36)</f>
        <v>蓬田村簡易水道事業特別会計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0.01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0.06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0.09</v>
      </c>
    </row>
    <row r="35" spans="1:16" x14ac:dyDescent="0.15">
      <c r="A35" s="179" t="str">
        <f>IF(連結実質赤字比率に係る赤字・黒字の構成分析!C$35="",NA(),連結実質赤字比率に係る赤字・黒字の構成分析!C$35)</f>
        <v>蓬田村介護保険特別会計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1.1499999999999999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0.03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0.02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0.02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0.17</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1.81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2.2599999999999998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2.64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4.7300000000000004</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200</v>
      </c>
      <c r="E42" s="180"/>
      <c r="F42" s="180"/>
      <c r="G42" s="180">
        <f>'実質公債費比率（分子）の構造'!L$52</f>
        <v>188</v>
      </c>
      <c r="H42" s="180"/>
      <c r="I42" s="180"/>
      <c r="J42" s="180">
        <f>'実質公債費比率（分子）の構造'!M$52</f>
        <v>195</v>
      </c>
      <c r="K42" s="180"/>
      <c r="L42" s="180"/>
      <c r="M42" s="180">
        <f>'実質公債費比率（分子）の構造'!N$52</f>
        <v>181</v>
      </c>
      <c r="N42" s="180"/>
      <c r="O42" s="180"/>
      <c r="P42" s="180">
        <f>'実質公債費比率（分子）の構造'!O$52</f>
        <v>171</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5</v>
      </c>
      <c r="C45" s="180"/>
      <c r="D45" s="180"/>
      <c r="E45" s="180">
        <f>'実質公債費比率（分子）の構造'!L$49</f>
        <v>6</v>
      </c>
      <c r="F45" s="180"/>
      <c r="G45" s="180"/>
      <c r="H45" s="180">
        <f>'実質公債費比率（分子）の構造'!M$49</f>
        <v>5</v>
      </c>
      <c r="I45" s="180"/>
      <c r="J45" s="180"/>
      <c r="K45" s="180">
        <f>'実質公債費比率（分子）の構造'!N$49</f>
        <v>5</v>
      </c>
      <c r="L45" s="180"/>
      <c r="M45" s="180"/>
      <c r="N45" s="180">
        <f>'実質公債費比率（分子）の構造'!O$49</f>
        <v>5</v>
      </c>
      <c r="O45" s="180"/>
      <c r="P45" s="180"/>
    </row>
    <row r="46" spans="1:16" x14ac:dyDescent="0.15">
      <c r="A46" s="180" t="s">
        <v>67</v>
      </c>
      <c r="B46" s="180">
        <f>'実質公債費比率（分子）の構造'!K$48</f>
        <v>43</v>
      </c>
      <c r="C46" s="180"/>
      <c r="D46" s="180"/>
      <c r="E46" s="180">
        <f>'実質公債費比率（分子）の構造'!L$48</f>
        <v>45</v>
      </c>
      <c r="F46" s="180"/>
      <c r="G46" s="180"/>
      <c r="H46" s="180">
        <f>'実質公債費比率（分子）の構造'!M$48</f>
        <v>45</v>
      </c>
      <c r="I46" s="180"/>
      <c r="J46" s="180"/>
      <c r="K46" s="180">
        <f>'実質公債費比率（分子）の構造'!N$48</f>
        <v>39</v>
      </c>
      <c r="L46" s="180"/>
      <c r="M46" s="180"/>
      <c r="N46" s="180">
        <f>'実質公債費比率（分子）の構造'!O$48</f>
        <v>37</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180</v>
      </c>
      <c r="C49" s="180"/>
      <c r="D49" s="180"/>
      <c r="E49" s="180">
        <f>'実質公債費比率（分子）の構造'!L$45</f>
        <v>160</v>
      </c>
      <c r="F49" s="180"/>
      <c r="G49" s="180"/>
      <c r="H49" s="180">
        <f>'実質公債費比率（分子）の構造'!M$45</f>
        <v>175</v>
      </c>
      <c r="I49" s="180"/>
      <c r="J49" s="180"/>
      <c r="K49" s="180">
        <f>'実質公債費比率（分子）の構造'!N$45</f>
        <v>174</v>
      </c>
      <c r="L49" s="180"/>
      <c r="M49" s="180"/>
      <c r="N49" s="180">
        <f>'実質公債費比率（分子）の構造'!O$45</f>
        <v>176</v>
      </c>
      <c r="O49" s="180"/>
      <c r="P49" s="180"/>
    </row>
    <row r="50" spans="1:16" x14ac:dyDescent="0.15">
      <c r="A50" s="180" t="s">
        <v>71</v>
      </c>
      <c r="B50" s="180" t="e">
        <f>NA()</f>
        <v>#N/A</v>
      </c>
      <c r="C50" s="180">
        <f>IF(ISNUMBER('実質公債費比率（分子）の構造'!K$53),'実質公債費比率（分子）の構造'!K$53,NA())</f>
        <v>28</v>
      </c>
      <c r="D50" s="180" t="e">
        <f>NA()</f>
        <v>#N/A</v>
      </c>
      <c r="E50" s="180" t="e">
        <f>NA()</f>
        <v>#N/A</v>
      </c>
      <c r="F50" s="180">
        <f>IF(ISNUMBER('実質公債費比率（分子）の構造'!L$53),'実質公債費比率（分子）の構造'!L$53,NA())</f>
        <v>23</v>
      </c>
      <c r="G50" s="180" t="e">
        <f>NA()</f>
        <v>#N/A</v>
      </c>
      <c r="H50" s="180" t="e">
        <f>NA()</f>
        <v>#N/A</v>
      </c>
      <c r="I50" s="180">
        <f>IF(ISNUMBER('実質公債費比率（分子）の構造'!M$53),'実質公債費比率（分子）の構造'!M$53,NA())</f>
        <v>30</v>
      </c>
      <c r="J50" s="180" t="e">
        <f>NA()</f>
        <v>#N/A</v>
      </c>
      <c r="K50" s="180" t="e">
        <f>NA()</f>
        <v>#N/A</v>
      </c>
      <c r="L50" s="180">
        <f>IF(ISNUMBER('実質公債費比率（分子）の構造'!N$53),'実質公債費比率（分子）の構造'!N$53,NA())</f>
        <v>37</v>
      </c>
      <c r="M50" s="180" t="e">
        <f>NA()</f>
        <v>#N/A</v>
      </c>
      <c r="N50" s="180" t="e">
        <f>NA()</f>
        <v>#N/A</v>
      </c>
      <c r="O50" s="180">
        <f>IF(ISNUMBER('実質公債費比率（分子）の構造'!O$53),'実質公債費比率（分子）の構造'!O$53,NA())</f>
        <v>47</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1810</v>
      </c>
      <c r="E56" s="179"/>
      <c r="F56" s="179"/>
      <c r="G56" s="179">
        <f>'将来負担比率（分子）の構造'!J$52</f>
        <v>1797</v>
      </c>
      <c r="H56" s="179"/>
      <c r="I56" s="179"/>
      <c r="J56" s="179">
        <f>'将来負担比率（分子）の構造'!K$52</f>
        <v>1811</v>
      </c>
      <c r="K56" s="179"/>
      <c r="L56" s="179"/>
      <c r="M56" s="179">
        <f>'将来負担比率（分子）の構造'!L$52</f>
        <v>1704</v>
      </c>
      <c r="N56" s="179"/>
      <c r="O56" s="179"/>
      <c r="P56" s="179">
        <f>'将来負担比率（分子）の構造'!M$52</f>
        <v>1690</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1955</v>
      </c>
      <c r="E58" s="179"/>
      <c r="F58" s="179"/>
      <c r="G58" s="179">
        <f>'将来負担比率（分子）の構造'!J$50</f>
        <v>2188</v>
      </c>
      <c r="H58" s="179"/>
      <c r="I58" s="179"/>
      <c r="J58" s="179">
        <f>'将来負担比率（分子）の構造'!K$50</f>
        <v>2292</v>
      </c>
      <c r="K58" s="179"/>
      <c r="L58" s="179"/>
      <c r="M58" s="179">
        <f>'将来負担比率（分子）の構造'!L$50</f>
        <v>2439</v>
      </c>
      <c r="N58" s="179"/>
      <c r="O58" s="179"/>
      <c r="P58" s="179">
        <f>'将来負担比率（分子）の構造'!M$50</f>
        <v>2681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407</v>
      </c>
      <c r="C62" s="179"/>
      <c r="D62" s="179"/>
      <c r="E62" s="179">
        <f>'将来負担比率（分子）の構造'!J$45</f>
        <v>371</v>
      </c>
      <c r="F62" s="179"/>
      <c r="G62" s="179"/>
      <c r="H62" s="179">
        <f>'将来負担比率（分子）の構造'!K$45</f>
        <v>344</v>
      </c>
      <c r="I62" s="179"/>
      <c r="J62" s="179"/>
      <c r="K62" s="179">
        <f>'将来負担比率（分子）の構造'!L$45</f>
        <v>324</v>
      </c>
      <c r="L62" s="179"/>
      <c r="M62" s="179"/>
      <c r="N62" s="179">
        <f>'将来負担比率（分子）の構造'!M$45</f>
        <v>299</v>
      </c>
      <c r="O62" s="179"/>
      <c r="P62" s="179"/>
    </row>
    <row r="63" spans="1:16" x14ac:dyDescent="0.15">
      <c r="A63" s="179" t="s">
        <v>34</v>
      </c>
      <c r="B63" s="179">
        <f>'将来負担比率（分子）の構造'!I$44</f>
        <v>45</v>
      </c>
      <c r="C63" s="179"/>
      <c r="D63" s="179"/>
      <c r="E63" s="179">
        <f>'将来負担比率（分子）の構造'!J$44</f>
        <v>41</v>
      </c>
      <c r="F63" s="179"/>
      <c r="G63" s="179"/>
      <c r="H63" s="179">
        <f>'将来負担比率（分子）の構造'!K$44</f>
        <v>37</v>
      </c>
      <c r="I63" s="179"/>
      <c r="J63" s="179"/>
      <c r="K63" s="179">
        <f>'将来負担比率（分子）の構造'!L$44</f>
        <v>34</v>
      </c>
      <c r="L63" s="179"/>
      <c r="M63" s="179"/>
      <c r="N63" s="179">
        <f>'将来負担比率（分子）の構造'!M$44</f>
        <v>31</v>
      </c>
      <c r="O63" s="179"/>
      <c r="P63" s="179"/>
    </row>
    <row r="64" spans="1:16" x14ac:dyDescent="0.15">
      <c r="A64" s="179" t="s">
        <v>33</v>
      </c>
      <c r="B64" s="179">
        <f>'将来負担比率（分子）の構造'!I$43</f>
        <v>524</v>
      </c>
      <c r="C64" s="179"/>
      <c r="D64" s="179"/>
      <c r="E64" s="179">
        <f>'将来負担比率（分子）の構造'!J$43</f>
        <v>476</v>
      </c>
      <c r="F64" s="179"/>
      <c r="G64" s="179"/>
      <c r="H64" s="179">
        <f>'将来負担比率（分子）の構造'!K$43</f>
        <v>428</v>
      </c>
      <c r="I64" s="179"/>
      <c r="J64" s="179"/>
      <c r="K64" s="179">
        <f>'将来負担比率（分子）の構造'!L$43</f>
        <v>377</v>
      </c>
      <c r="L64" s="179"/>
      <c r="M64" s="179"/>
      <c r="N64" s="179">
        <f>'将来負担比率（分子）の構造'!M$43</f>
        <v>321</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1784</v>
      </c>
      <c r="C66" s="179"/>
      <c r="D66" s="179"/>
      <c r="E66" s="179">
        <f>'将来負担比率（分子）の構造'!J$41</f>
        <v>1837</v>
      </c>
      <c r="F66" s="179"/>
      <c r="G66" s="179"/>
      <c r="H66" s="179">
        <f>'将来負担比率（分子）の構造'!K$41</f>
        <v>1924</v>
      </c>
      <c r="I66" s="179"/>
      <c r="J66" s="179"/>
      <c r="K66" s="179">
        <f>'将来負担比率（分子）の構造'!L$41</f>
        <v>1810</v>
      </c>
      <c r="L66" s="179"/>
      <c r="M66" s="179"/>
      <c r="N66" s="179">
        <f>'将来負担比率（分子）の構造'!M$41</f>
        <v>1833</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1278</v>
      </c>
      <c r="C72" s="183">
        <f>基金残高に係る経年分析!G55</f>
        <v>1338</v>
      </c>
      <c r="D72" s="183">
        <f>基金残高に係る経年分析!H55</f>
        <v>1375</v>
      </c>
    </row>
    <row r="73" spans="1:16" x14ac:dyDescent="0.15">
      <c r="A73" s="182" t="s">
        <v>78</v>
      </c>
      <c r="B73" s="183">
        <f>基金残高に係る経年分析!F56</f>
        <v>110</v>
      </c>
      <c r="C73" s="183">
        <f>基金残高に係る経年分析!G56</f>
        <v>115</v>
      </c>
      <c r="D73" s="183">
        <f>基金残高に係る経年分析!H56</f>
        <v>120</v>
      </c>
    </row>
    <row r="74" spans="1:16" x14ac:dyDescent="0.15">
      <c r="A74" s="182" t="s">
        <v>79</v>
      </c>
      <c r="B74" s="183">
        <f>基金残高に係る経年分析!F57</f>
        <v>824</v>
      </c>
      <c r="C74" s="183">
        <f>基金残高に係る経年分析!G57</f>
        <v>872</v>
      </c>
      <c r="D74" s="183">
        <f>基金残高に係る経年分析!H57</f>
        <v>1069</v>
      </c>
    </row>
  </sheetData>
  <sheetProtection algorithmName="SHA-512" hashValue="1upHHPW5ZZMA3esVrO+rceCGnx99cMQf5XgIDgqa2anEF87XFVJoqWn7rQ6Q/WTlsqbgRlgu2xujvXFy89du3w==" saltValue="4FCRKb/dXlY1ImvB4Ysn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9" t="s">
        <v>213</v>
      </c>
      <c r="DI1" s="800"/>
      <c r="DJ1" s="800"/>
      <c r="DK1" s="800"/>
      <c r="DL1" s="800"/>
      <c r="DM1" s="800"/>
      <c r="DN1" s="801"/>
      <c r="DO1" s="224"/>
      <c r="DP1" s="799" t="s">
        <v>214</v>
      </c>
      <c r="DQ1" s="800"/>
      <c r="DR1" s="800"/>
      <c r="DS1" s="800"/>
      <c r="DT1" s="800"/>
      <c r="DU1" s="800"/>
      <c r="DV1" s="800"/>
      <c r="DW1" s="800"/>
      <c r="DX1" s="800"/>
      <c r="DY1" s="800"/>
      <c r="DZ1" s="800"/>
      <c r="EA1" s="800"/>
      <c r="EB1" s="800"/>
      <c r="EC1" s="801"/>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8" customFormat="1" ht="11.25" customHeight="1" x14ac:dyDescent="0.15">
      <c r="B5" s="746" t="s">
        <v>226</v>
      </c>
      <c r="C5" s="747"/>
      <c r="D5" s="747"/>
      <c r="E5" s="747"/>
      <c r="F5" s="747"/>
      <c r="G5" s="747"/>
      <c r="H5" s="747"/>
      <c r="I5" s="747"/>
      <c r="J5" s="747"/>
      <c r="K5" s="747"/>
      <c r="L5" s="747"/>
      <c r="M5" s="747"/>
      <c r="N5" s="747"/>
      <c r="O5" s="747"/>
      <c r="P5" s="747"/>
      <c r="Q5" s="748"/>
      <c r="R5" s="735">
        <v>269286</v>
      </c>
      <c r="S5" s="736"/>
      <c r="T5" s="736"/>
      <c r="U5" s="736"/>
      <c r="V5" s="736"/>
      <c r="W5" s="736"/>
      <c r="X5" s="736"/>
      <c r="Y5" s="779"/>
      <c r="Z5" s="797">
        <v>9.6999999999999993</v>
      </c>
      <c r="AA5" s="797"/>
      <c r="AB5" s="797"/>
      <c r="AC5" s="797"/>
      <c r="AD5" s="798">
        <v>269286</v>
      </c>
      <c r="AE5" s="798"/>
      <c r="AF5" s="798"/>
      <c r="AG5" s="798"/>
      <c r="AH5" s="798"/>
      <c r="AI5" s="798"/>
      <c r="AJ5" s="798"/>
      <c r="AK5" s="798"/>
      <c r="AL5" s="780">
        <v>17.5</v>
      </c>
      <c r="AM5" s="751"/>
      <c r="AN5" s="751"/>
      <c r="AO5" s="781"/>
      <c r="AP5" s="746" t="s">
        <v>227</v>
      </c>
      <c r="AQ5" s="747"/>
      <c r="AR5" s="747"/>
      <c r="AS5" s="747"/>
      <c r="AT5" s="747"/>
      <c r="AU5" s="747"/>
      <c r="AV5" s="747"/>
      <c r="AW5" s="747"/>
      <c r="AX5" s="747"/>
      <c r="AY5" s="747"/>
      <c r="AZ5" s="747"/>
      <c r="BA5" s="747"/>
      <c r="BB5" s="747"/>
      <c r="BC5" s="747"/>
      <c r="BD5" s="747"/>
      <c r="BE5" s="747"/>
      <c r="BF5" s="748"/>
      <c r="BG5" s="680">
        <v>269286</v>
      </c>
      <c r="BH5" s="681"/>
      <c r="BI5" s="681"/>
      <c r="BJ5" s="681"/>
      <c r="BK5" s="681"/>
      <c r="BL5" s="681"/>
      <c r="BM5" s="681"/>
      <c r="BN5" s="682"/>
      <c r="BO5" s="713">
        <v>100</v>
      </c>
      <c r="BP5" s="713"/>
      <c r="BQ5" s="713"/>
      <c r="BR5" s="713"/>
      <c r="BS5" s="714">
        <v>967</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33209</v>
      </c>
      <c r="S6" s="681"/>
      <c r="T6" s="681"/>
      <c r="U6" s="681"/>
      <c r="V6" s="681"/>
      <c r="W6" s="681"/>
      <c r="X6" s="681"/>
      <c r="Y6" s="682"/>
      <c r="Z6" s="713">
        <v>1.2</v>
      </c>
      <c r="AA6" s="713"/>
      <c r="AB6" s="713"/>
      <c r="AC6" s="713"/>
      <c r="AD6" s="714">
        <v>33209</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269286</v>
      </c>
      <c r="BH6" s="681"/>
      <c r="BI6" s="681"/>
      <c r="BJ6" s="681"/>
      <c r="BK6" s="681"/>
      <c r="BL6" s="681"/>
      <c r="BM6" s="681"/>
      <c r="BN6" s="682"/>
      <c r="BO6" s="713">
        <v>100</v>
      </c>
      <c r="BP6" s="713"/>
      <c r="BQ6" s="713"/>
      <c r="BR6" s="713"/>
      <c r="BS6" s="714">
        <v>967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51545</v>
      </c>
      <c r="CS6" s="681"/>
      <c r="CT6" s="681"/>
      <c r="CU6" s="681"/>
      <c r="CV6" s="681"/>
      <c r="CW6" s="681"/>
      <c r="CX6" s="681"/>
      <c r="CY6" s="682"/>
      <c r="CZ6" s="780">
        <v>1.9</v>
      </c>
      <c r="DA6" s="751"/>
      <c r="DB6" s="751"/>
      <c r="DC6" s="783"/>
      <c r="DD6" s="686" t="s">
        <v>234</v>
      </c>
      <c r="DE6" s="681"/>
      <c r="DF6" s="681"/>
      <c r="DG6" s="681"/>
      <c r="DH6" s="681"/>
      <c r="DI6" s="681"/>
      <c r="DJ6" s="681"/>
      <c r="DK6" s="681"/>
      <c r="DL6" s="681"/>
      <c r="DM6" s="681"/>
      <c r="DN6" s="681"/>
      <c r="DO6" s="681"/>
      <c r="DP6" s="682"/>
      <c r="DQ6" s="686">
        <v>51545</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173</v>
      </c>
      <c r="S7" s="681"/>
      <c r="T7" s="681"/>
      <c r="U7" s="681"/>
      <c r="V7" s="681"/>
      <c r="W7" s="681"/>
      <c r="X7" s="681"/>
      <c r="Y7" s="682"/>
      <c r="Z7" s="713">
        <v>0</v>
      </c>
      <c r="AA7" s="713"/>
      <c r="AB7" s="713"/>
      <c r="AC7" s="713"/>
      <c r="AD7" s="714">
        <v>173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85086</v>
      </c>
      <c r="BH7" s="681"/>
      <c r="BI7" s="681"/>
      <c r="BJ7" s="681"/>
      <c r="BK7" s="681"/>
      <c r="BL7" s="681"/>
      <c r="BM7" s="681"/>
      <c r="BN7" s="682"/>
      <c r="BO7" s="713">
        <v>31.6</v>
      </c>
      <c r="BP7" s="713"/>
      <c r="BQ7" s="713"/>
      <c r="BR7" s="713"/>
      <c r="BS7" s="714">
        <v>967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923405</v>
      </c>
      <c r="CS7" s="681"/>
      <c r="CT7" s="681"/>
      <c r="CU7" s="681"/>
      <c r="CV7" s="681"/>
      <c r="CW7" s="681"/>
      <c r="CX7" s="681"/>
      <c r="CY7" s="682"/>
      <c r="CZ7" s="713">
        <v>34.4</v>
      </c>
      <c r="DA7" s="713"/>
      <c r="DB7" s="713"/>
      <c r="DC7" s="713"/>
      <c r="DD7" s="686">
        <v>11653</v>
      </c>
      <c r="DE7" s="681"/>
      <c r="DF7" s="681"/>
      <c r="DG7" s="681"/>
      <c r="DH7" s="681"/>
      <c r="DI7" s="681"/>
      <c r="DJ7" s="681"/>
      <c r="DK7" s="681"/>
      <c r="DL7" s="681"/>
      <c r="DM7" s="681"/>
      <c r="DN7" s="681"/>
      <c r="DO7" s="681"/>
      <c r="DP7" s="682"/>
      <c r="DQ7" s="686">
        <v>614228</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369</v>
      </c>
      <c r="S8" s="681"/>
      <c r="T8" s="681"/>
      <c r="U8" s="681"/>
      <c r="V8" s="681"/>
      <c r="W8" s="681"/>
      <c r="X8" s="681"/>
      <c r="Y8" s="682"/>
      <c r="Z8" s="713">
        <v>0</v>
      </c>
      <c r="AA8" s="713"/>
      <c r="AB8" s="713"/>
      <c r="AC8" s="713"/>
      <c r="AD8" s="714">
        <v>369</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4334</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493003</v>
      </c>
      <c r="CS8" s="681"/>
      <c r="CT8" s="681"/>
      <c r="CU8" s="681"/>
      <c r="CV8" s="681"/>
      <c r="CW8" s="681"/>
      <c r="CX8" s="681"/>
      <c r="CY8" s="682"/>
      <c r="CZ8" s="713">
        <v>18.399999999999999</v>
      </c>
      <c r="DA8" s="713"/>
      <c r="DB8" s="713"/>
      <c r="DC8" s="713"/>
      <c r="DD8" s="686">
        <v>191</v>
      </c>
      <c r="DE8" s="681"/>
      <c r="DF8" s="681"/>
      <c r="DG8" s="681"/>
      <c r="DH8" s="681"/>
      <c r="DI8" s="681"/>
      <c r="DJ8" s="681"/>
      <c r="DK8" s="681"/>
      <c r="DL8" s="681"/>
      <c r="DM8" s="681"/>
      <c r="DN8" s="681"/>
      <c r="DO8" s="681"/>
      <c r="DP8" s="682"/>
      <c r="DQ8" s="686">
        <v>295814</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434</v>
      </c>
      <c r="S9" s="681"/>
      <c r="T9" s="681"/>
      <c r="U9" s="681"/>
      <c r="V9" s="681"/>
      <c r="W9" s="681"/>
      <c r="X9" s="681"/>
      <c r="Y9" s="682"/>
      <c r="Z9" s="713">
        <v>0</v>
      </c>
      <c r="AA9" s="713"/>
      <c r="AB9" s="713"/>
      <c r="AC9" s="713"/>
      <c r="AD9" s="714">
        <v>434</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75343</v>
      </c>
      <c r="BH9" s="681"/>
      <c r="BI9" s="681"/>
      <c r="BJ9" s="681"/>
      <c r="BK9" s="681"/>
      <c r="BL9" s="681"/>
      <c r="BM9" s="681"/>
      <c r="BN9" s="682"/>
      <c r="BO9" s="713">
        <v>28</v>
      </c>
      <c r="BP9" s="713"/>
      <c r="BQ9" s="713"/>
      <c r="BR9" s="713"/>
      <c r="BS9" s="686" t="s">
        <v>234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296458</v>
      </c>
      <c r="CS9" s="681"/>
      <c r="CT9" s="681"/>
      <c r="CU9" s="681"/>
      <c r="CV9" s="681"/>
      <c r="CW9" s="681"/>
      <c r="CX9" s="681"/>
      <c r="CY9" s="682"/>
      <c r="CZ9" s="713">
        <v>11</v>
      </c>
      <c r="DA9" s="713"/>
      <c r="DB9" s="713"/>
      <c r="DC9" s="713"/>
      <c r="DD9" s="686">
        <v>96460</v>
      </c>
      <c r="DE9" s="681"/>
      <c r="DF9" s="681"/>
      <c r="DG9" s="681"/>
      <c r="DH9" s="681"/>
      <c r="DI9" s="681"/>
      <c r="DJ9" s="681"/>
      <c r="DK9" s="681"/>
      <c r="DL9" s="681"/>
      <c r="DM9" s="681"/>
      <c r="DN9" s="681"/>
      <c r="DO9" s="681"/>
      <c r="DP9" s="682"/>
      <c r="DQ9" s="686">
        <v>208052</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128</v>
      </c>
      <c r="AA10" s="713"/>
      <c r="AB10" s="713"/>
      <c r="AC10" s="713"/>
      <c r="AD10" s="714" t="s">
        <v>234</v>
      </c>
      <c r="AE10" s="714"/>
      <c r="AF10" s="714"/>
      <c r="AG10" s="714"/>
      <c r="AH10" s="714"/>
      <c r="AI10" s="714"/>
      <c r="AJ10" s="714"/>
      <c r="AK10" s="714"/>
      <c r="AL10" s="683" t="s">
        <v>128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4202</v>
      </c>
      <c r="BH10" s="681"/>
      <c r="BI10" s="681"/>
      <c r="BJ10" s="681"/>
      <c r="BK10" s="681"/>
      <c r="BL10" s="681"/>
      <c r="BM10" s="681"/>
      <c r="BN10" s="682"/>
      <c r="BO10" s="713">
        <v>1.6</v>
      </c>
      <c r="BP10" s="713"/>
      <c r="BQ10" s="713"/>
      <c r="BR10" s="713"/>
      <c r="BS10" s="686">
        <v>700</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128</v>
      </c>
      <c r="DA10" s="713"/>
      <c r="DB10" s="713"/>
      <c r="DC10" s="713"/>
      <c r="DD10" s="686" t="s">
        <v>174</v>
      </c>
      <c r="DE10" s="681"/>
      <c r="DF10" s="681"/>
      <c r="DG10" s="681"/>
      <c r="DH10" s="681"/>
      <c r="DI10" s="681"/>
      <c r="DJ10" s="681"/>
      <c r="DK10" s="681"/>
      <c r="DL10" s="681"/>
      <c r="DM10" s="681"/>
      <c r="DN10" s="681"/>
      <c r="DO10" s="681"/>
      <c r="DP10" s="682"/>
      <c r="DQ10" s="686" t="s">
        <v>234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57533</v>
      </c>
      <c r="S11" s="681"/>
      <c r="T11" s="681"/>
      <c r="U11" s="681"/>
      <c r="V11" s="681"/>
      <c r="W11" s="681"/>
      <c r="X11" s="681"/>
      <c r="Y11" s="682"/>
      <c r="Z11" s="683">
        <v>2.1</v>
      </c>
      <c r="AA11" s="684"/>
      <c r="AB11" s="684"/>
      <c r="AC11" s="685"/>
      <c r="AD11" s="686">
        <v>57533</v>
      </c>
      <c r="AE11" s="681"/>
      <c r="AF11" s="681"/>
      <c r="AG11" s="681"/>
      <c r="AH11" s="681"/>
      <c r="AI11" s="681"/>
      <c r="AJ11" s="681"/>
      <c r="AK11" s="682"/>
      <c r="AL11" s="683">
        <v>3.7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1207</v>
      </c>
      <c r="BH11" s="681"/>
      <c r="BI11" s="681"/>
      <c r="BJ11" s="681"/>
      <c r="BK11" s="681"/>
      <c r="BL11" s="681"/>
      <c r="BM11" s="681"/>
      <c r="BN11" s="682"/>
      <c r="BO11" s="713">
        <v>0.4</v>
      </c>
      <c r="BP11" s="713"/>
      <c r="BQ11" s="713"/>
      <c r="BR11" s="713"/>
      <c r="BS11" s="686">
        <v>267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194527</v>
      </c>
      <c r="CS11" s="681"/>
      <c r="CT11" s="681"/>
      <c r="CU11" s="681"/>
      <c r="CV11" s="681"/>
      <c r="CW11" s="681"/>
      <c r="CX11" s="681"/>
      <c r="CY11" s="682"/>
      <c r="CZ11" s="713">
        <v>7.2</v>
      </c>
      <c r="DA11" s="713"/>
      <c r="DB11" s="713"/>
      <c r="DC11" s="713"/>
      <c r="DD11" s="686">
        <v>36497</v>
      </c>
      <c r="DE11" s="681"/>
      <c r="DF11" s="681"/>
      <c r="DG11" s="681"/>
      <c r="DH11" s="681"/>
      <c r="DI11" s="681"/>
      <c r="DJ11" s="681"/>
      <c r="DK11" s="681"/>
      <c r="DL11" s="681"/>
      <c r="DM11" s="681"/>
      <c r="DN11" s="681"/>
      <c r="DO11" s="681"/>
      <c r="DP11" s="682"/>
      <c r="DQ11" s="686">
        <v>123936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234</v>
      </c>
      <c r="AA12" s="713"/>
      <c r="AB12" s="713"/>
      <c r="AC12" s="713"/>
      <c r="AD12" s="714" t="s">
        <v>234</v>
      </c>
      <c r="AE12" s="714"/>
      <c r="AF12" s="714"/>
      <c r="AG12" s="714"/>
      <c r="AH12" s="714"/>
      <c r="AI12" s="714"/>
      <c r="AJ12" s="714"/>
      <c r="AK12" s="714"/>
      <c r="AL12" s="683" t="s">
        <v>128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145249</v>
      </c>
      <c r="BH12" s="681"/>
      <c r="BI12" s="681"/>
      <c r="BJ12" s="681"/>
      <c r="BK12" s="681"/>
      <c r="BL12" s="681"/>
      <c r="BM12" s="681"/>
      <c r="BN12" s="682"/>
      <c r="BO12" s="713">
        <v>53.9</v>
      </c>
      <c r="BP12" s="713"/>
      <c r="BQ12" s="713"/>
      <c r="BR12" s="713"/>
      <c r="BS12" s="686" t="s">
        <v>128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19200</v>
      </c>
      <c r="CS12" s="681"/>
      <c r="CT12" s="681"/>
      <c r="CU12" s="681"/>
      <c r="CV12" s="681"/>
      <c r="CW12" s="681"/>
      <c r="CX12" s="681"/>
      <c r="CY12" s="682"/>
      <c r="CZ12" s="713">
        <v>0.7</v>
      </c>
      <c r="DA12" s="713"/>
      <c r="DB12" s="713"/>
      <c r="DC12" s="713"/>
      <c r="DD12" s="686">
        <v>779</v>
      </c>
      <c r="DE12" s="681"/>
      <c r="DF12" s="681"/>
      <c r="DG12" s="681"/>
      <c r="DH12" s="681"/>
      <c r="DI12" s="681"/>
      <c r="DJ12" s="681"/>
      <c r="DK12" s="681"/>
      <c r="DL12" s="681"/>
      <c r="DM12" s="681"/>
      <c r="DN12" s="681"/>
      <c r="DO12" s="681"/>
      <c r="DP12" s="682"/>
      <c r="DQ12" s="686">
        <v>18639</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174</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138364</v>
      </c>
      <c r="BH13" s="681"/>
      <c r="BI13" s="681"/>
      <c r="BJ13" s="681"/>
      <c r="BK13" s="681"/>
      <c r="BL13" s="681"/>
      <c r="BM13" s="681"/>
      <c r="BN13" s="682"/>
      <c r="BO13" s="713">
        <v>51.4</v>
      </c>
      <c r="BP13" s="713"/>
      <c r="BQ13" s="713"/>
      <c r="BR13" s="713"/>
      <c r="BS13" s="686" t="s">
        <v>128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136865</v>
      </c>
      <c r="CS13" s="681"/>
      <c r="CT13" s="681"/>
      <c r="CU13" s="681"/>
      <c r="CV13" s="681"/>
      <c r="CW13" s="681"/>
      <c r="CX13" s="681"/>
      <c r="CY13" s="682"/>
      <c r="CZ13" s="713">
        <v>5.0999999999999996</v>
      </c>
      <c r="DA13" s="713"/>
      <c r="DB13" s="713"/>
      <c r="DC13" s="713"/>
      <c r="DD13" s="686">
        <v>84903</v>
      </c>
      <c r="DE13" s="681"/>
      <c r="DF13" s="681"/>
      <c r="DG13" s="681"/>
      <c r="DH13" s="681"/>
      <c r="DI13" s="681"/>
      <c r="DJ13" s="681"/>
      <c r="DK13" s="681"/>
      <c r="DL13" s="681"/>
      <c r="DM13" s="681"/>
      <c r="DN13" s="681"/>
      <c r="DO13" s="681"/>
      <c r="DP13" s="682"/>
      <c r="DQ13" s="686">
        <v>93211</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10582</v>
      </c>
      <c r="BH14" s="681"/>
      <c r="BI14" s="681"/>
      <c r="BJ14" s="681"/>
      <c r="BK14" s="681"/>
      <c r="BL14" s="681"/>
      <c r="BM14" s="681"/>
      <c r="BN14" s="682"/>
      <c r="BO14" s="713">
        <v>3.9</v>
      </c>
      <c r="BP14" s="713"/>
      <c r="BQ14" s="713"/>
      <c r="BR14" s="713"/>
      <c r="BS14" s="686" t="s">
        <v>128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169007</v>
      </c>
      <c r="CS14" s="681"/>
      <c r="CT14" s="681"/>
      <c r="CU14" s="681"/>
      <c r="CV14" s="681"/>
      <c r="CW14" s="681"/>
      <c r="CX14" s="681"/>
      <c r="CY14" s="682"/>
      <c r="CZ14" s="713">
        <v>6.3</v>
      </c>
      <c r="DA14" s="713"/>
      <c r="DB14" s="713"/>
      <c r="DC14" s="713"/>
      <c r="DD14" s="686">
        <v>1844</v>
      </c>
      <c r="DE14" s="681"/>
      <c r="DF14" s="681"/>
      <c r="DG14" s="681"/>
      <c r="DH14" s="681"/>
      <c r="DI14" s="681"/>
      <c r="DJ14" s="681"/>
      <c r="DK14" s="681"/>
      <c r="DL14" s="681"/>
      <c r="DM14" s="681"/>
      <c r="DN14" s="681"/>
      <c r="DO14" s="681"/>
      <c r="DP14" s="682"/>
      <c r="DQ14" s="686">
        <v>101367</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28369</v>
      </c>
      <c r="BH15" s="681"/>
      <c r="BI15" s="681"/>
      <c r="BJ15" s="681"/>
      <c r="BK15" s="681"/>
      <c r="BL15" s="681"/>
      <c r="BM15" s="681"/>
      <c r="BN15" s="682"/>
      <c r="BO15" s="713">
        <v>10.5</v>
      </c>
      <c r="BP15" s="713"/>
      <c r="BQ15" s="713"/>
      <c r="BR15" s="713"/>
      <c r="BS15" s="686" t="s">
        <v>234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226143</v>
      </c>
      <c r="CS15" s="681"/>
      <c r="CT15" s="681"/>
      <c r="CU15" s="681"/>
      <c r="CV15" s="681"/>
      <c r="CW15" s="681"/>
      <c r="CX15" s="681"/>
      <c r="CY15" s="682"/>
      <c r="CZ15" s="713">
        <v>8.4</v>
      </c>
      <c r="DA15" s="713"/>
      <c r="DB15" s="713"/>
      <c r="DC15" s="713"/>
      <c r="DD15" s="686">
        <v>29520</v>
      </c>
      <c r="DE15" s="681"/>
      <c r="DF15" s="681"/>
      <c r="DG15" s="681"/>
      <c r="DH15" s="681"/>
      <c r="DI15" s="681"/>
      <c r="DJ15" s="681"/>
      <c r="DK15" s="681"/>
      <c r="DL15" s="681"/>
      <c r="DM15" s="681"/>
      <c r="DN15" s="681"/>
      <c r="DO15" s="681"/>
      <c r="DP15" s="682"/>
      <c r="DQ15" s="686">
        <v>195174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2271</v>
      </c>
      <c r="S16" s="681"/>
      <c r="T16" s="681"/>
      <c r="U16" s="681"/>
      <c r="V16" s="681"/>
      <c r="W16" s="681"/>
      <c r="X16" s="681"/>
      <c r="Y16" s="682"/>
      <c r="Z16" s="713">
        <v>0.1</v>
      </c>
      <c r="AA16" s="713"/>
      <c r="AB16" s="713"/>
      <c r="AC16" s="713"/>
      <c r="AD16" s="714">
        <v>2271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234</v>
      </c>
      <c r="BP16" s="713"/>
      <c r="BQ16" s="713"/>
      <c r="BR16" s="713"/>
      <c r="BS16" s="686" t="s">
        <v>128</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234</v>
      </c>
      <c r="DA16" s="713"/>
      <c r="DB16" s="713"/>
      <c r="DC16" s="713"/>
      <c r="DD16" s="686" t="s">
        <v>128</v>
      </c>
      <c r="DE16" s="681"/>
      <c r="DF16" s="681"/>
      <c r="DG16" s="681"/>
      <c r="DH16" s="681"/>
      <c r="DI16" s="681"/>
      <c r="DJ16" s="681"/>
      <c r="DK16" s="681"/>
      <c r="DL16" s="681"/>
      <c r="DM16" s="681"/>
      <c r="DN16" s="681"/>
      <c r="DO16" s="681"/>
      <c r="DP16" s="682"/>
      <c r="DQ16" s="686" t="s">
        <v>234</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308</v>
      </c>
      <c r="S17" s="681"/>
      <c r="T17" s="681"/>
      <c r="U17" s="681"/>
      <c r="V17" s="681"/>
      <c r="W17" s="681"/>
      <c r="X17" s="681"/>
      <c r="Y17" s="682"/>
      <c r="Z17" s="713">
        <v>0</v>
      </c>
      <c r="AA17" s="713"/>
      <c r="AB17" s="713"/>
      <c r="AC17" s="713"/>
      <c r="AD17" s="714">
        <v>308</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234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176089</v>
      </c>
      <c r="CS17" s="681"/>
      <c r="CT17" s="681"/>
      <c r="CU17" s="681"/>
      <c r="CV17" s="681"/>
      <c r="CW17" s="681"/>
      <c r="CX17" s="681"/>
      <c r="CY17" s="682"/>
      <c r="CZ17" s="713">
        <v>6.6</v>
      </c>
      <c r="DA17" s="713"/>
      <c r="DB17" s="713"/>
      <c r="DC17" s="713"/>
      <c r="DD17" s="686" t="s">
        <v>234</v>
      </c>
      <c r="DE17" s="681"/>
      <c r="DF17" s="681"/>
      <c r="DG17" s="681"/>
      <c r="DH17" s="681"/>
      <c r="DI17" s="681"/>
      <c r="DJ17" s="681"/>
      <c r="DK17" s="681"/>
      <c r="DL17" s="681"/>
      <c r="DM17" s="681"/>
      <c r="DN17" s="681"/>
      <c r="DO17" s="681"/>
      <c r="DP17" s="682"/>
      <c r="DQ17" s="686">
        <v>176089</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1984</v>
      </c>
      <c r="S18" s="681"/>
      <c r="T18" s="681"/>
      <c r="U18" s="681"/>
      <c r="V18" s="681"/>
      <c r="W18" s="681"/>
      <c r="X18" s="681"/>
      <c r="Y18" s="682"/>
      <c r="Z18" s="713">
        <v>0.1</v>
      </c>
      <c r="AA18" s="713"/>
      <c r="AB18" s="713"/>
      <c r="AC18" s="713"/>
      <c r="AD18" s="714">
        <v>1984</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174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234</v>
      </c>
      <c r="DA18" s="713"/>
      <c r="DB18" s="713"/>
      <c r="DC18" s="713"/>
      <c r="DD18" s="686" t="s">
        <v>128</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732</v>
      </c>
      <c r="S19" s="681"/>
      <c r="T19" s="681"/>
      <c r="U19" s="681"/>
      <c r="V19" s="681"/>
      <c r="W19" s="681"/>
      <c r="X19" s="681"/>
      <c r="Y19" s="682"/>
      <c r="Z19" s="713">
        <v>0</v>
      </c>
      <c r="AA19" s="713"/>
      <c r="AB19" s="713"/>
      <c r="AC19" s="713"/>
      <c r="AD19" s="714">
        <v>732</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128</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128</v>
      </c>
      <c r="DA19" s="713"/>
      <c r="DB19" s="713"/>
      <c r="DC19" s="713"/>
      <c r="DD19" s="686" t="s">
        <v>234</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955</v>
      </c>
      <c r="S20" s="681"/>
      <c r="T20" s="681"/>
      <c r="U20" s="681"/>
      <c r="V20" s="681"/>
      <c r="W20" s="681"/>
      <c r="X20" s="681"/>
      <c r="Y20" s="682"/>
      <c r="Z20" s="713">
        <v>0</v>
      </c>
      <c r="AA20" s="713"/>
      <c r="AB20" s="713"/>
      <c r="AC20" s="713"/>
      <c r="AD20" s="714">
        <v>955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234</v>
      </c>
      <c r="BP20" s="713"/>
      <c r="BQ20" s="713"/>
      <c r="BR20" s="713"/>
      <c r="BS20" s="686" t="s">
        <v>128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2686242</v>
      </c>
      <c r="CS20" s="681"/>
      <c r="CT20" s="681"/>
      <c r="CU20" s="681"/>
      <c r="CV20" s="681"/>
      <c r="CW20" s="681"/>
      <c r="CX20" s="681"/>
      <c r="CY20" s="682"/>
      <c r="CZ20" s="713">
        <v>100</v>
      </c>
      <c r="DA20" s="713"/>
      <c r="DB20" s="713"/>
      <c r="DC20" s="713"/>
      <c r="DD20" s="686">
        <v>261847</v>
      </c>
      <c r="DE20" s="681"/>
      <c r="DF20" s="681"/>
      <c r="DG20" s="681"/>
      <c r="DH20" s="681"/>
      <c r="DI20" s="681"/>
      <c r="DJ20" s="681"/>
      <c r="DK20" s="681"/>
      <c r="DL20" s="681"/>
      <c r="DM20" s="681"/>
      <c r="DN20" s="681"/>
      <c r="DO20" s="681"/>
      <c r="DP20" s="682"/>
      <c r="DQ20" s="686">
        <v>1878055</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297</v>
      </c>
      <c r="S21" s="681"/>
      <c r="T21" s="681"/>
      <c r="U21" s="681"/>
      <c r="V21" s="681"/>
      <c r="W21" s="681"/>
      <c r="X21" s="681"/>
      <c r="Y21" s="682"/>
      <c r="Z21" s="713">
        <v>0</v>
      </c>
      <c r="AA21" s="713"/>
      <c r="AB21" s="713"/>
      <c r="AC21" s="713"/>
      <c r="AD21" s="714">
        <v>297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174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1289161</v>
      </c>
      <c r="S22" s="681"/>
      <c r="T22" s="681"/>
      <c r="U22" s="681"/>
      <c r="V22" s="681"/>
      <c r="W22" s="681"/>
      <c r="X22" s="681"/>
      <c r="Y22" s="682"/>
      <c r="Z22" s="713">
        <v>46.6</v>
      </c>
      <c r="AA22" s="713"/>
      <c r="AB22" s="713"/>
      <c r="AC22" s="713"/>
      <c r="AD22" s="714">
        <v>1167976</v>
      </c>
      <c r="AE22" s="714"/>
      <c r="AF22" s="714"/>
      <c r="AG22" s="714"/>
      <c r="AH22" s="714"/>
      <c r="AI22" s="714"/>
      <c r="AJ22" s="714"/>
      <c r="AK22" s="714"/>
      <c r="AL22" s="683">
        <v>76.099999999999994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174</v>
      </c>
      <c r="BH22" s="681"/>
      <c r="BI22" s="681"/>
      <c r="BJ22" s="681"/>
      <c r="BK22" s="681"/>
      <c r="BL22" s="681"/>
      <c r="BM22" s="681"/>
      <c r="BN22" s="682"/>
      <c r="BO22" s="713" t="s">
        <v>174</v>
      </c>
      <c r="BP22" s="713"/>
      <c r="BQ22" s="713"/>
      <c r="BR22" s="713"/>
      <c r="BS22" s="686" t="s">
        <v>234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1167976</v>
      </c>
      <c r="S23" s="681"/>
      <c r="T23" s="681"/>
      <c r="U23" s="681"/>
      <c r="V23" s="681"/>
      <c r="W23" s="681"/>
      <c r="X23" s="681"/>
      <c r="Y23" s="682"/>
      <c r="Z23" s="713">
        <v>42.2</v>
      </c>
      <c r="AA23" s="713"/>
      <c r="AB23" s="713"/>
      <c r="AC23" s="713"/>
      <c r="AD23" s="714">
        <v>1167976</v>
      </c>
      <c r="AE23" s="714"/>
      <c r="AF23" s="714"/>
      <c r="AG23" s="714"/>
      <c r="AH23" s="714"/>
      <c r="AI23" s="714"/>
      <c r="AJ23" s="714"/>
      <c r="AK23" s="714"/>
      <c r="AL23" s="683">
        <v>76.099999999999994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121183</v>
      </c>
      <c r="S24" s="681"/>
      <c r="T24" s="681"/>
      <c r="U24" s="681"/>
      <c r="V24" s="681"/>
      <c r="W24" s="681"/>
      <c r="X24" s="681"/>
      <c r="Y24" s="682"/>
      <c r="Z24" s="713">
        <v>4.4000000000000004</v>
      </c>
      <c r="AA24" s="713"/>
      <c r="AB24" s="713"/>
      <c r="AC24" s="713"/>
      <c r="AD24" s="714" t="s">
        <v>128</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234</v>
      </c>
      <c r="BP24" s="713"/>
      <c r="BQ24" s="713"/>
      <c r="BR24" s="713"/>
      <c r="BS24" s="686" t="s">
        <v>128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850638</v>
      </c>
      <c r="CS24" s="736"/>
      <c r="CT24" s="736"/>
      <c r="CU24" s="736"/>
      <c r="CV24" s="736"/>
      <c r="CW24" s="736"/>
      <c r="CX24" s="736"/>
      <c r="CY24" s="779"/>
      <c r="CZ24" s="780">
        <v>31.7</v>
      </c>
      <c r="DA24" s="751"/>
      <c r="DB24" s="751"/>
      <c r="DC24" s="783"/>
      <c r="DD24" s="778">
        <v>694524</v>
      </c>
      <c r="DE24" s="736"/>
      <c r="DF24" s="736"/>
      <c r="DG24" s="736"/>
      <c r="DH24" s="736"/>
      <c r="DI24" s="736"/>
      <c r="DJ24" s="736"/>
      <c r="DK24" s="779"/>
      <c r="DL24" s="778">
        <v>677675</v>
      </c>
      <c r="DM24" s="736"/>
      <c r="DN24" s="736"/>
      <c r="DO24" s="736"/>
      <c r="DP24" s="736"/>
      <c r="DQ24" s="736"/>
      <c r="DR24" s="736"/>
      <c r="DS24" s="736"/>
      <c r="DT24" s="736"/>
      <c r="DU24" s="736"/>
      <c r="DV24" s="779"/>
      <c r="DW24" s="780">
        <v>43</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2</v>
      </c>
      <c r="S25" s="681"/>
      <c r="T25" s="681"/>
      <c r="U25" s="681"/>
      <c r="V25" s="681"/>
      <c r="W25" s="681"/>
      <c r="X25" s="681"/>
      <c r="Y25" s="682"/>
      <c r="Z25" s="713">
        <v>0</v>
      </c>
      <c r="AA25" s="713"/>
      <c r="AB25" s="713"/>
      <c r="AC25" s="713"/>
      <c r="AD25" s="714" t="s">
        <v>128</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466832</v>
      </c>
      <c r="CS25" s="699"/>
      <c r="CT25" s="699"/>
      <c r="CU25" s="699"/>
      <c r="CV25" s="699"/>
      <c r="CW25" s="699"/>
      <c r="CX25" s="699"/>
      <c r="CY25" s="700"/>
      <c r="CZ25" s="683">
        <v>17.399999999999999</v>
      </c>
      <c r="DA25" s="701"/>
      <c r="DB25" s="701"/>
      <c r="DC25" s="702"/>
      <c r="DD25" s="686">
        <v>458136</v>
      </c>
      <c r="DE25" s="699"/>
      <c r="DF25" s="699"/>
      <c r="DG25" s="699"/>
      <c r="DH25" s="699"/>
      <c r="DI25" s="699"/>
      <c r="DJ25" s="699"/>
      <c r="DK25" s="700"/>
      <c r="DL25" s="686">
        <v>446714</v>
      </c>
      <c r="DM25" s="699"/>
      <c r="DN25" s="699"/>
      <c r="DO25" s="699"/>
      <c r="DP25" s="699"/>
      <c r="DQ25" s="699"/>
      <c r="DR25" s="699"/>
      <c r="DS25" s="699"/>
      <c r="DT25" s="699"/>
      <c r="DU25" s="699"/>
      <c r="DV25" s="700"/>
      <c r="DW25" s="683">
        <v>28.3</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1654729</v>
      </c>
      <c r="S26" s="681"/>
      <c r="T26" s="681"/>
      <c r="U26" s="681"/>
      <c r="V26" s="681"/>
      <c r="W26" s="681"/>
      <c r="X26" s="681"/>
      <c r="Y26" s="682"/>
      <c r="Z26" s="713">
        <v>59.8</v>
      </c>
      <c r="AA26" s="713"/>
      <c r="AB26" s="713"/>
      <c r="AC26" s="713"/>
      <c r="AD26" s="714">
        <v>1533544</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256565</v>
      </c>
      <c r="CS26" s="681"/>
      <c r="CT26" s="681"/>
      <c r="CU26" s="681"/>
      <c r="CV26" s="681"/>
      <c r="CW26" s="681"/>
      <c r="CX26" s="681"/>
      <c r="CY26" s="682"/>
      <c r="CZ26" s="683">
        <v>9.6</v>
      </c>
      <c r="DA26" s="701"/>
      <c r="DB26" s="701"/>
      <c r="DC26" s="702"/>
      <c r="DD26" s="686">
        <v>254521</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563</v>
      </c>
      <c r="S27" s="681"/>
      <c r="T27" s="681"/>
      <c r="U27" s="681"/>
      <c r="V27" s="681"/>
      <c r="W27" s="681"/>
      <c r="X27" s="681"/>
      <c r="Y27" s="682"/>
      <c r="Z27" s="713">
        <v>0</v>
      </c>
      <c r="AA27" s="713"/>
      <c r="AB27" s="713"/>
      <c r="AC27" s="713"/>
      <c r="AD27" s="714">
        <v>563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269286</v>
      </c>
      <c r="BH27" s="681"/>
      <c r="BI27" s="681"/>
      <c r="BJ27" s="681"/>
      <c r="BK27" s="681"/>
      <c r="BL27" s="681"/>
      <c r="BM27" s="681"/>
      <c r="BN27" s="682"/>
      <c r="BO27" s="713">
        <v>100</v>
      </c>
      <c r="BP27" s="713"/>
      <c r="BQ27" s="713"/>
      <c r="BR27" s="713"/>
      <c r="BS27" s="686">
        <v>967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207717</v>
      </c>
      <c r="CS27" s="699"/>
      <c r="CT27" s="699"/>
      <c r="CU27" s="699"/>
      <c r="CV27" s="699"/>
      <c r="CW27" s="699"/>
      <c r="CX27" s="699"/>
      <c r="CY27" s="700"/>
      <c r="CZ27" s="683">
        <v>7.7</v>
      </c>
      <c r="DA27" s="701"/>
      <c r="DB27" s="701"/>
      <c r="DC27" s="702"/>
      <c r="DD27" s="686">
        <v>60299</v>
      </c>
      <c r="DE27" s="699"/>
      <c r="DF27" s="699"/>
      <c r="DG27" s="699"/>
      <c r="DH27" s="699"/>
      <c r="DI27" s="699"/>
      <c r="DJ27" s="699"/>
      <c r="DK27" s="700"/>
      <c r="DL27" s="686">
        <v>54872</v>
      </c>
      <c r="DM27" s="699"/>
      <c r="DN27" s="699"/>
      <c r="DO27" s="699"/>
      <c r="DP27" s="699"/>
      <c r="DQ27" s="699"/>
      <c r="DR27" s="699"/>
      <c r="DS27" s="699"/>
      <c r="DT27" s="699"/>
      <c r="DU27" s="699"/>
      <c r="DV27" s="700"/>
      <c r="DW27" s="683">
        <v>3.5</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100</v>
      </c>
      <c r="S28" s="681"/>
      <c r="T28" s="681"/>
      <c r="U28" s="681"/>
      <c r="V28" s="681"/>
      <c r="W28" s="681"/>
      <c r="X28" s="681"/>
      <c r="Y28" s="682"/>
      <c r="Z28" s="713">
        <v>0</v>
      </c>
      <c r="AA28" s="713"/>
      <c r="AB28" s="713"/>
      <c r="AC28" s="713"/>
      <c r="AD28" s="714" t="s">
        <v>128</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176089</v>
      </c>
      <c r="CS28" s="681"/>
      <c r="CT28" s="681"/>
      <c r="CU28" s="681"/>
      <c r="CV28" s="681"/>
      <c r="CW28" s="681"/>
      <c r="CX28" s="681"/>
      <c r="CY28" s="682"/>
      <c r="CZ28" s="683">
        <v>6.6</v>
      </c>
      <c r="DA28" s="701"/>
      <c r="DB28" s="701"/>
      <c r="DC28" s="702"/>
      <c r="DD28" s="686">
        <v>176089</v>
      </c>
      <c r="DE28" s="681"/>
      <c r="DF28" s="681"/>
      <c r="DG28" s="681"/>
      <c r="DH28" s="681"/>
      <c r="DI28" s="681"/>
      <c r="DJ28" s="681"/>
      <c r="DK28" s="682"/>
      <c r="DL28" s="686">
        <v>176089</v>
      </c>
      <c r="DM28" s="681"/>
      <c r="DN28" s="681"/>
      <c r="DO28" s="681"/>
      <c r="DP28" s="681"/>
      <c r="DQ28" s="681"/>
      <c r="DR28" s="681"/>
      <c r="DS28" s="681"/>
      <c r="DT28" s="681"/>
      <c r="DU28" s="681"/>
      <c r="DV28" s="682"/>
      <c r="DW28" s="683">
        <v>11.2</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18475</v>
      </c>
      <c r="S29" s="681"/>
      <c r="T29" s="681"/>
      <c r="U29" s="681"/>
      <c r="V29" s="681"/>
      <c r="W29" s="681"/>
      <c r="X29" s="681"/>
      <c r="Y29" s="682"/>
      <c r="Z29" s="713">
        <v>0.7</v>
      </c>
      <c r="AA29" s="713"/>
      <c r="AB29" s="713"/>
      <c r="AC29" s="713"/>
      <c r="AD29" s="714">
        <v>684</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176089</v>
      </c>
      <c r="CS29" s="699"/>
      <c r="CT29" s="699"/>
      <c r="CU29" s="699"/>
      <c r="CV29" s="699"/>
      <c r="CW29" s="699"/>
      <c r="CX29" s="699"/>
      <c r="CY29" s="700"/>
      <c r="CZ29" s="683">
        <v>6.6</v>
      </c>
      <c r="DA29" s="701"/>
      <c r="DB29" s="701"/>
      <c r="DC29" s="702"/>
      <c r="DD29" s="686">
        <v>176089</v>
      </c>
      <c r="DE29" s="699"/>
      <c r="DF29" s="699"/>
      <c r="DG29" s="699"/>
      <c r="DH29" s="699"/>
      <c r="DI29" s="699"/>
      <c r="DJ29" s="699"/>
      <c r="DK29" s="700"/>
      <c r="DL29" s="686">
        <v>176089</v>
      </c>
      <c r="DM29" s="699"/>
      <c r="DN29" s="699"/>
      <c r="DO29" s="699"/>
      <c r="DP29" s="699"/>
      <c r="DQ29" s="699"/>
      <c r="DR29" s="699"/>
      <c r="DS29" s="699"/>
      <c r="DT29" s="699"/>
      <c r="DU29" s="699"/>
      <c r="DV29" s="700"/>
      <c r="DW29" s="683">
        <v>11.2</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5011</v>
      </c>
      <c r="S30" s="681"/>
      <c r="T30" s="681"/>
      <c r="U30" s="681"/>
      <c r="V30" s="681"/>
      <c r="W30" s="681"/>
      <c r="X30" s="681"/>
      <c r="Y30" s="682"/>
      <c r="Z30" s="713">
        <v>0.2</v>
      </c>
      <c r="AA30" s="713"/>
      <c r="AB30" s="713"/>
      <c r="AC30" s="713"/>
      <c r="AD30" s="714" t="s">
        <v>128</v>
      </c>
      <c r="AE30" s="714"/>
      <c r="AF30" s="714"/>
      <c r="AG30" s="714"/>
      <c r="AH30" s="714"/>
      <c r="AI30" s="714"/>
      <c r="AJ30" s="714"/>
      <c r="AK30" s="714"/>
      <c r="AL30" s="683" t="s">
        <v>174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169583</v>
      </c>
      <c r="CS30" s="681"/>
      <c r="CT30" s="681"/>
      <c r="CU30" s="681"/>
      <c r="CV30" s="681"/>
      <c r="CW30" s="681"/>
      <c r="CX30" s="681"/>
      <c r="CY30" s="682"/>
      <c r="CZ30" s="683">
        <v>6.3</v>
      </c>
      <c r="DA30" s="701"/>
      <c r="DB30" s="701"/>
      <c r="DC30" s="702"/>
      <c r="DD30" s="686">
        <v>169583</v>
      </c>
      <c r="DE30" s="681"/>
      <c r="DF30" s="681"/>
      <c r="DG30" s="681"/>
      <c r="DH30" s="681"/>
      <c r="DI30" s="681"/>
      <c r="DJ30" s="681"/>
      <c r="DK30" s="682"/>
      <c r="DL30" s="686">
        <v>169583</v>
      </c>
      <c r="DM30" s="681"/>
      <c r="DN30" s="681"/>
      <c r="DO30" s="681"/>
      <c r="DP30" s="681"/>
      <c r="DQ30" s="681"/>
      <c r="DR30" s="681"/>
      <c r="DS30" s="681"/>
      <c r="DT30" s="681"/>
      <c r="DU30" s="681"/>
      <c r="DV30" s="682"/>
      <c r="DW30" s="683">
        <v>10.8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652486</v>
      </c>
      <c r="S31" s="681"/>
      <c r="T31" s="681"/>
      <c r="U31" s="681"/>
      <c r="V31" s="681"/>
      <c r="W31" s="681"/>
      <c r="X31" s="681"/>
      <c r="Y31" s="682"/>
      <c r="Z31" s="713">
        <v>23.6</v>
      </c>
      <c r="AA31" s="713"/>
      <c r="AB31" s="713"/>
      <c r="AC31" s="713"/>
      <c r="AD31" s="714" t="s">
        <v>234</v>
      </c>
      <c r="AE31" s="714"/>
      <c r="AF31" s="714"/>
      <c r="AG31" s="714"/>
      <c r="AH31" s="714"/>
      <c r="AI31" s="714"/>
      <c r="AJ31" s="714"/>
      <c r="AK31" s="714"/>
      <c r="AL31" s="683" t="s">
        <v>174</v>
      </c>
      <c r="AM31" s="684"/>
      <c r="AN31" s="684"/>
      <c r="AO31" s="715"/>
      <c r="AP31" s="756" t="s">
        <v>311</v>
      </c>
      <c r="AQ31" s="757"/>
      <c r="AR31" s="757"/>
      <c r="AS31" s="757"/>
      <c r="AT31" s="762" t="s">
        <v>312</v>
      </c>
      <c r="AU31" s="229"/>
      <c r="AV31" s="229"/>
      <c r="AW31" s="229"/>
      <c r="AX31" s="746" t="s">
        <v>186</v>
      </c>
      <c r="AY31" s="747"/>
      <c r="AZ31" s="747"/>
      <c r="BA31" s="747"/>
      <c r="BB31" s="747"/>
      <c r="BC31" s="747"/>
      <c r="BD31" s="747"/>
      <c r="BE31" s="747"/>
      <c r="BF31" s="748"/>
      <c r="BG31" s="749">
        <v>98.9</v>
      </c>
      <c r="BH31" s="750"/>
      <c r="BI31" s="750"/>
      <c r="BJ31" s="750"/>
      <c r="BK31" s="750"/>
      <c r="BL31" s="750"/>
      <c r="BM31" s="751">
        <v>95</v>
      </c>
      <c r="BN31" s="750"/>
      <c r="BO31" s="750"/>
      <c r="BP31" s="750"/>
      <c r="BQ31" s="752"/>
      <c r="BR31" s="749">
        <v>98.4</v>
      </c>
      <c r="BS31" s="750"/>
      <c r="BT31" s="750"/>
      <c r="BU31" s="750"/>
      <c r="BV31" s="750"/>
      <c r="BW31" s="750"/>
      <c r="BX31" s="751">
        <v>94.6</v>
      </c>
      <c r="BY31" s="750"/>
      <c r="BZ31" s="750"/>
      <c r="CA31" s="750"/>
      <c r="CB31" s="752"/>
      <c r="CD31" s="767"/>
      <c r="CE31" s="768"/>
      <c r="CF31" s="719" t="s">
        <v>313</v>
      </c>
      <c r="CG31" s="720"/>
      <c r="CH31" s="720"/>
      <c r="CI31" s="720"/>
      <c r="CJ31" s="720"/>
      <c r="CK31" s="720"/>
      <c r="CL31" s="720"/>
      <c r="CM31" s="720"/>
      <c r="CN31" s="720"/>
      <c r="CO31" s="720"/>
      <c r="CP31" s="720"/>
      <c r="CQ31" s="721"/>
      <c r="CR31" s="680">
        <v>6506</v>
      </c>
      <c r="CS31" s="699"/>
      <c r="CT31" s="699"/>
      <c r="CU31" s="699"/>
      <c r="CV31" s="699"/>
      <c r="CW31" s="699"/>
      <c r="CX31" s="699"/>
      <c r="CY31" s="700"/>
      <c r="CZ31" s="683">
        <v>0.2</v>
      </c>
      <c r="DA31" s="701"/>
      <c r="DB31" s="701"/>
      <c r="DC31" s="702"/>
      <c r="DD31" s="686">
        <v>6506</v>
      </c>
      <c r="DE31" s="699"/>
      <c r="DF31" s="699"/>
      <c r="DG31" s="699"/>
      <c r="DH31" s="699"/>
      <c r="DI31" s="699"/>
      <c r="DJ31" s="699"/>
      <c r="DK31" s="700"/>
      <c r="DL31" s="686">
        <v>6506</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234</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28" t="s">
        <v>315</v>
      </c>
      <c r="AV32" s="228"/>
      <c r="AW32" s="228"/>
      <c r="AX32" s="677" t="s">
        <v>316</v>
      </c>
      <c r="AY32" s="678"/>
      <c r="AZ32" s="678"/>
      <c r="BA32" s="678"/>
      <c r="BB32" s="678"/>
      <c r="BC32" s="678"/>
      <c r="BD32" s="678"/>
      <c r="BE32" s="678"/>
      <c r="BF32" s="679"/>
      <c r="BG32" s="753">
        <v>98.5</v>
      </c>
      <c r="BH32" s="699"/>
      <c r="BI32" s="699"/>
      <c r="BJ32" s="699"/>
      <c r="BK32" s="699"/>
      <c r="BL32" s="699"/>
      <c r="BM32" s="684">
        <v>92.2</v>
      </c>
      <c r="BN32" s="745"/>
      <c r="BO32" s="745"/>
      <c r="BP32" s="745"/>
      <c r="BQ32" s="726"/>
      <c r="BR32" s="753">
        <v>97.6</v>
      </c>
      <c r="BS32" s="699"/>
      <c r="BT32" s="699"/>
      <c r="BU32" s="699"/>
      <c r="BV32" s="699"/>
      <c r="BW32" s="699"/>
      <c r="BX32" s="684">
        <v>92.4</v>
      </c>
      <c r="BY32" s="745"/>
      <c r="BZ32" s="745"/>
      <c r="CA32" s="745"/>
      <c r="CB32" s="726"/>
      <c r="CD32" s="769"/>
      <c r="CE32" s="770"/>
      <c r="CF32" s="719" t="s">
        <v>317</v>
      </c>
      <c r="CG32" s="720"/>
      <c r="CH32" s="720"/>
      <c r="CI32" s="720"/>
      <c r="CJ32" s="720"/>
      <c r="CK32" s="720"/>
      <c r="CL32" s="720"/>
      <c r="CM32" s="720"/>
      <c r="CN32" s="720"/>
      <c r="CO32" s="720"/>
      <c r="CP32" s="720"/>
      <c r="CQ32" s="721"/>
      <c r="CR32" s="680" t="s">
        <v>234</v>
      </c>
      <c r="CS32" s="681"/>
      <c r="CT32" s="681"/>
      <c r="CU32" s="681"/>
      <c r="CV32" s="681"/>
      <c r="CW32" s="681"/>
      <c r="CX32" s="681"/>
      <c r="CY32" s="682"/>
      <c r="CZ32" s="683" t="s">
        <v>234</v>
      </c>
      <c r="DA32" s="701"/>
      <c r="DB32" s="701"/>
      <c r="DC32" s="702"/>
      <c r="DD32" s="686" t="s">
        <v>174</v>
      </c>
      <c r="DE32" s="681"/>
      <c r="DF32" s="681"/>
      <c r="DG32" s="681"/>
      <c r="DH32" s="681"/>
      <c r="DI32" s="681"/>
      <c r="DJ32" s="681"/>
      <c r="DK32" s="682"/>
      <c r="DL32" s="686" t="s">
        <v>234</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177607</v>
      </c>
      <c r="S33" s="681"/>
      <c r="T33" s="681"/>
      <c r="U33" s="681"/>
      <c r="V33" s="681"/>
      <c r="W33" s="681"/>
      <c r="X33" s="681"/>
      <c r="Y33" s="682"/>
      <c r="Z33" s="713">
        <v>6.4</v>
      </c>
      <c r="AA33" s="713"/>
      <c r="AB33" s="713"/>
      <c r="AC33" s="713"/>
      <c r="AD33" s="714" t="s">
        <v>128</v>
      </c>
      <c r="AE33" s="714"/>
      <c r="AF33" s="714"/>
      <c r="AG33" s="714"/>
      <c r="AH33" s="714"/>
      <c r="AI33" s="714"/>
      <c r="AJ33" s="714"/>
      <c r="AK33" s="714"/>
      <c r="AL33" s="683" t="s">
        <v>234</v>
      </c>
      <c r="AM33" s="684"/>
      <c r="AN33" s="684"/>
      <c r="AO33" s="715"/>
      <c r="AP33" s="760"/>
      <c r="AQ33" s="761"/>
      <c r="AR33" s="761"/>
      <c r="AS33" s="761"/>
      <c r="AT33" s="764"/>
      <c r="AU33" s="230"/>
      <c r="AV33" s="230"/>
      <c r="AW33" s="230"/>
      <c r="AX33" s="661" t="s">
        <v>319</v>
      </c>
      <c r="AY33" s="662"/>
      <c r="AZ33" s="662"/>
      <c r="BA33" s="662"/>
      <c r="BB33" s="662"/>
      <c r="BC33" s="662"/>
      <c r="BD33" s="662"/>
      <c r="BE33" s="662"/>
      <c r="BF33" s="663"/>
      <c r="BG33" s="744">
        <v>98.9</v>
      </c>
      <c r="BH33" s="665"/>
      <c r="BI33" s="665"/>
      <c r="BJ33" s="665"/>
      <c r="BK33" s="665"/>
      <c r="BL33" s="665"/>
      <c r="BM33" s="707">
        <v>95.5</v>
      </c>
      <c r="BN33" s="665"/>
      <c r="BO33" s="665"/>
      <c r="BP33" s="665"/>
      <c r="BQ33" s="709"/>
      <c r="BR33" s="744">
        <v>98.5</v>
      </c>
      <c r="BS33" s="665"/>
      <c r="BT33" s="665"/>
      <c r="BU33" s="665"/>
      <c r="BV33" s="665"/>
      <c r="BW33" s="665"/>
      <c r="BX33" s="707">
        <v>94.7</v>
      </c>
      <c r="BY33" s="665"/>
      <c r="BZ33" s="665"/>
      <c r="CA33" s="665"/>
      <c r="CB33" s="709"/>
      <c r="CD33" s="719" t="s">
        <v>320</v>
      </c>
      <c r="CE33" s="720"/>
      <c r="CF33" s="720"/>
      <c r="CG33" s="720"/>
      <c r="CH33" s="720"/>
      <c r="CI33" s="720"/>
      <c r="CJ33" s="720"/>
      <c r="CK33" s="720"/>
      <c r="CL33" s="720"/>
      <c r="CM33" s="720"/>
      <c r="CN33" s="720"/>
      <c r="CO33" s="720"/>
      <c r="CP33" s="720"/>
      <c r="CQ33" s="721"/>
      <c r="CR33" s="680">
        <v>1573757</v>
      </c>
      <c r="CS33" s="699"/>
      <c r="CT33" s="699"/>
      <c r="CU33" s="699"/>
      <c r="CV33" s="699"/>
      <c r="CW33" s="699"/>
      <c r="CX33" s="699"/>
      <c r="CY33" s="700"/>
      <c r="CZ33" s="683">
        <v>58.6</v>
      </c>
      <c r="DA33" s="701"/>
      <c r="DB33" s="701"/>
      <c r="DC33" s="702"/>
      <c r="DD33" s="686">
        <v>1053029</v>
      </c>
      <c r="DE33" s="699"/>
      <c r="DF33" s="699"/>
      <c r="DG33" s="699"/>
      <c r="DH33" s="699"/>
      <c r="DI33" s="699"/>
      <c r="DJ33" s="699"/>
      <c r="DK33" s="700"/>
      <c r="DL33" s="686">
        <v>641151</v>
      </c>
      <c r="DM33" s="699"/>
      <c r="DN33" s="699"/>
      <c r="DO33" s="699"/>
      <c r="DP33" s="699"/>
      <c r="DQ33" s="699"/>
      <c r="DR33" s="699"/>
      <c r="DS33" s="699"/>
      <c r="DT33" s="699"/>
      <c r="DU33" s="699"/>
      <c r="DV33" s="700"/>
      <c r="DW33" s="683">
        <v>40.700000000000003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11564</v>
      </c>
      <c r="S34" s="681"/>
      <c r="T34" s="681"/>
      <c r="U34" s="681"/>
      <c r="V34" s="681"/>
      <c r="W34" s="681"/>
      <c r="X34" s="681"/>
      <c r="Y34" s="682"/>
      <c r="Z34" s="713">
        <v>0.4</v>
      </c>
      <c r="AA34" s="713"/>
      <c r="AB34" s="713"/>
      <c r="AC34" s="713"/>
      <c r="AD34" s="714" t="s">
        <v>128</v>
      </c>
      <c r="AE34" s="714"/>
      <c r="AF34" s="714"/>
      <c r="AG34" s="714"/>
      <c r="AH34" s="714"/>
      <c r="AI34" s="714"/>
      <c r="AJ34" s="714"/>
      <c r="AK34" s="714"/>
      <c r="AL34" s="683" t="s">
        <v>234</v>
      </c>
      <c r="AM34" s="684"/>
      <c r="AN34" s="684"/>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9" t="s">
        <v>322</v>
      </c>
      <c r="CE34" s="720"/>
      <c r="CF34" s="720"/>
      <c r="CG34" s="720"/>
      <c r="CH34" s="720"/>
      <c r="CI34" s="720"/>
      <c r="CJ34" s="720"/>
      <c r="CK34" s="720"/>
      <c r="CL34" s="720"/>
      <c r="CM34" s="720"/>
      <c r="CN34" s="720"/>
      <c r="CO34" s="720"/>
      <c r="CP34" s="720"/>
      <c r="CQ34" s="721"/>
      <c r="CR34" s="680">
        <v>447259</v>
      </c>
      <c r="CS34" s="681"/>
      <c r="CT34" s="681"/>
      <c r="CU34" s="681"/>
      <c r="CV34" s="681"/>
      <c r="CW34" s="681"/>
      <c r="CX34" s="681"/>
      <c r="CY34" s="682"/>
      <c r="CZ34" s="683">
        <v>16.600000000000001</v>
      </c>
      <c r="DA34" s="701"/>
      <c r="DB34" s="701"/>
      <c r="DC34" s="702"/>
      <c r="DD34" s="686">
        <v>315643</v>
      </c>
      <c r="DE34" s="681"/>
      <c r="DF34" s="681"/>
      <c r="DG34" s="681"/>
      <c r="DH34" s="681"/>
      <c r="DI34" s="681"/>
      <c r="DJ34" s="681"/>
      <c r="DK34" s="682"/>
      <c r="DL34" s="686">
        <v>210706</v>
      </c>
      <c r="DM34" s="681"/>
      <c r="DN34" s="681"/>
      <c r="DO34" s="681"/>
      <c r="DP34" s="681"/>
      <c r="DQ34" s="681"/>
      <c r="DR34" s="681"/>
      <c r="DS34" s="681"/>
      <c r="DT34" s="681"/>
      <c r="DU34" s="681"/>
      <c r="DV34" s="682"/>
      <c r="DW34" s="683">
        <v>13.4</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933</v>
      </c>
      <c r="S35" s="681"/>
      <c r="T35" s="681"/>
      <c r="U35" s="681"/>
      <c r="V35" s="681"/>
      <c r="W35" s="681"/>
      <c r="X35" s="681"/>
      <c r="Y35" s="682"/>
      <c r="Z35" s="713">
        <v>0</v>
      </c>
      <c r="AA35" s="713"/>
      <c r="AB35" s="713"/>
      <c r="AC35" s="713"/>
      <c r="AD35" s="714" t="s">
        <v>234</v>
      </c>
      <c r="AE35" s="714"/>
      <c r="AF35" s="714"/>
      <c r="AG35" s="714"/>
      <c r="AH35" s="714"/>
      <c r="AI35" s="714"/>
      <c r="AJ35" s="714"/>
      <c r="AK35" s="714"/>
      <c r="AL35" s="683" t="s">
        <v>128</v>
      </c>
      <c r="AM35" s="684"/>
      <c r="AN35" s="684"/>
      <c r="AO35" s="715"/>
      <c r="AP35" s="233"/>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42339</v>
      </c>
      <c r="CS35" s="699"/>
      <c r="CT35" s="699"/>
      <c r="CU35" s="699"/>
      <c r="CV35" s="699"/>
      <c r="CW35" s="699"/>
      <c r="CX35" s="699"/>
      <c r="CY35" s="700"/>
      <c r="CZ35" s="683">
        <v>1.6</v>
      </c>
      <c r="DA35" s="701"/>
      <c r="DB35" s="701"/>
      <c r="DC35" s="702"/>
      <c r="DD35" s="686">
        <v>40570</v>
      </c>
      <c r="DE35" s="699"/>
      <c r="DF35" s="699"/>
      <c r="DG35" s="699"/>
      <c r="DH35" s="699"/>
      <c r="DI35" s="699"/>
      <c r="DJ35" s="699"/>
      <c r="DK35" s="700"/>
      <c r="DL35" s="686">
        <v>40570</v>
      </c>
      <c r="DM35" s="699"/>
      <c r="DN35" s="699"/>
      <c r="DO35" s="699"/>
      <c r="DP35" s="699"/>
      <c r="DQ35" s="699"/>
      <c r="DR35" s="699"/>
      <c r="DS35" s="699"/>
      <c r="DT35" s="699"/>
      <c r="DU35" s="699"/>
      <c r="DV35" s="700"/>
      <c r="DW35" s="683">
        <v>2.6</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11819</v>
      </c>
      <c r="S36" s="681"/>
      <c r="T36" s="681"/>
      <c r="U36" s="681"/>
      <c r="V36" s="681"/>
      <c r="W36" s="681"/>
      <c r="X36" s="681"/>
      <c r="Y36" s="682"/>
      <c r="Z36" s="713">
        <v>0.4</v>
      </c>
      <c r="AA36" s="713"/>
      <c r="AB36" s="713"/>
      <c r="AC36" s="713"/>
      <c r="AD36" s="714" t="s">
        <v>174</v>
      </c>
      <c r="AE36" s="714"/>
      <c r="AF36" s="714"/>
      <c r="AG36" s="714"/>
      <c r="AH36" s="714"/>
      <c r="AI36" s="714"/>
      <c r="AJ36" s="714"/>
      <c r="AK36" s="714"/>
      <c r="AL36" s="683" t="s">
        <v>234</v>
      </c>
      <c r="AM36" s="684"/>
      <c r="AN36" s="684"/>
      <c r="AO36" s="715"/>
      <c r="AP36" s="233"/>
      <c r="AQ36" s="732" t="s">
        <v>328</v>
      </c>
      <c r="AR36" s="733"/>
      <c r="AS36" s="733"/>
      <c r="AT36" s="733"/>
      <c r="AU36" s="733"/>
      <c r="AV36" s="733"/>
      <c r="AW36" s="733"/>
      <c r="AX36" s="733"/>
      <c r="AY36" s="734"/>
      <c r="AZ36" s="735">
        <v>254641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1171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612727</v>
      </c>
      <c r="CS36" s="681"/>
      <c r="CT36" s="681"/>
      <c r="CU36" s="681"/>
      <c r="CV36" s="681"/>
      <c r="CW36" s="681"/>
      <c r="CX36" s="681"/>
      <c r="CY36" s="682"/>
      <c r="CZ36" s="683">
        <v>22.8</v>
      </c>
      <c r="DA36" s="701"/>
      <c r="DB36" s="701"/>
      <c r="DC36" s="702"/>
      <c r="DD36" s="686">
        <v>258516</v>
      </c>
      <c r="DE36" s="681"/>
      <c r="DF36" s="681"/>
      <c r="DG36" s="681"/>
      <c r="DH36" s="681"/>
      <c r="DI36" s="681"/>
      <c r="DJ36" s="681"/>
      <c r="DK36" s="682"/>
      <c r="DL36" s="686">
        <v>169494</v>
      </c>
      <c r="DM36" s="681"/>
      <c r="DN36" s="681"/>
      <c r="DO36" s="681"/>
      <c r="DP36" s="681"/>
      <c r="DQ36" s="681"/>
      <c r="DR36" s="681"/>
      <c r="DS36" s="681"/>
      <c r="DT36" s="681"/>
      <c r="DU36" s="681"/>
      <c r="DV36" s="682"/>
      <c r="DW36" s="683">
        <v>10.7</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10915</v>
      </c>
      <c r="S37" s="681"/>
      <c r="T37" s="681"/>
      <c r="U37" s="681"/>
      <c r="V37" s="681"/>
      <c r="W37" s="681"/>
      <c r="X37" s="681"/>
      <c r="Y37" s="682"/>
      <c r="Z37" s="713">
        <v>0.4</v>
      </c>
      <c r="AA37" s="713"/>
      <c r="AB37" s="713"/>
      <c r="AC37" s="713"/>
      <c r="AD37" s="714" t="s">
        <v>234</v>
      </c>
      <c r="AE37" s="714"/>
      <c r="AF37" s="714"/>
      <c r="AG37" s="714"/>
      <c r="AH37" s="714"/>
      <c r="AI37" s="714"/>
      <c r="AJ37" s="714"/>
      <c r="AK37" s="714"/>
      <c r="AL37" s="683" t="s">
        <v>128</v>
      </c>
      <c r="AM37" s="684"/>
      <c r="AN37" s="684"/>
      <c r="AO37" s="715"/>
      <c r="AQ37" s="723" t="s">
        <v>332</v>
      </c>
      <c r="AR37" s="724"/>
      <c r="AS37" s="724"/>
      <c r="AT37" s="724"/>
      <c r="AU37" s="724"/>
      <c r="AV37" s="724"/>
      <c r="AW37" s="724"/>
      <c r="AX37" s="724"/>
      <c r="AY37" s="725"/>
      <c r="AZ37" s="680">
        <v>45167</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-1865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114772</v>
      </c>
      <c r="CS37" s="699"/>
      <c r="CT37" s="699"/>
      <c r="CU37" s="699"/>
      <c r="CV37" s="699"/>
      <c r="CW37" s="699"/>
      <c r="CX37" s="699"/>
      <c r="CY37" s="700"/>
      <c r="CZ37" s="683">
        <v>4.3</v>
      </c>
      <c r="DA37" s="701"/>
      <c r="DB37" s="701"/>
      <c r="DC37" s="702"/>
      <c r="DD37" s="686">
        <v>114772</v>
      </c>
      <c r="DE37" s="699"/>
      <c r="DF37" s="699"/>
      <c r="DG37" s="699"/>
      <c r="DH37" s="699"/>
      <c r="DI37" s="699"/>
      <c r="DJ37" s="699"/>
      <c r="DK37" s="700"/>
      <c r="DL37" s="686">
        <v>102549</v>
      </c>
      <c r="DM37" s="699"/>
      <c r="DN37" s="699"/>
      <c r="DO37" s="699"/>
      <c r="DP37" s="699"/>
      <c r="DQ37" s="699"/>
      <c r="DR37" s="699"/>
      <c r="DS37" s="699"/>
      <c r="DT37" s="699"/>
      <c r="DU37" s="699"/>
      <c r="DV37" s="700"/>
      <c r="DW37" s="683">
        <v>6.5</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32643</v>
      </c>
      <c r="S38" s="681"/>
      <c r="T38" s="681"/>
      <c r="U38" s="681"/>
      <c r="V38" s="681"/>
      <c r="W38" s="681"/>
      <c r="X38" s="681"/>
      <c r="Y38" s="682"/>
      <c r="Z38" s="713">
        <v>1.2</v>
      </c>
      <c r="AA38" s="713"/>
      <c r="AB38" s="713"/>
      <c r="AC38" s="713"/>
      <c r="AD38" s="714">
        <v>38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t="s">
        <v>128</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473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254641</v>
      </c>
      <c r="CS38" s="681"/>
      <c r="CT38" s="681"/>
      <c r="CU38" s="681"/>
      <c r="CV38" s="681"/>
      <c r="CW38" s="681"/>
      <c r="CX38" s="681"/>
      <c r="CY38" s="682"/>
      <c r="CZ38" s="683">
        <v>9.5</v>
      </c>
      <c r="DA38" s="701"/>
      <c r="DB38" s="701"/>
      <c r="DC38" s="702"/>
      <c r="DD38" s="686">
        <v>223417</v>
      </c>
      <c r="DE38" s="681"/>
      <c r="DF38" s="681"/>
      <c r="DG38" s="681"/>
      <c r="DH38" s="681"/>
      <c r="DI38" s="681"/>
      <c r="DJ38" s="681"/>
      <c r="DK38" s="682"/>
      <c r="DL38" s="686">
        <v>220381</v>
      </c>
      <c r="DM38" s="681"/>
      <c r="DN38" s="681"/>
      <c r="DO38" s="681"/>
      <c r="DP38" s="681"/>
      <c r="DQ38" s="681"/>
      <c r="DR38" s="681"/>
      <c r="DS38" s="681"/>
      <c r="DT38" s="681"/>
      <c r="DU38" s="681"/>
      <c r="DV38" s="682"/>
      <c r="DW38" s="683">
        <v>14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191737</v>
      </c>
      <c r="S39" s="681"/>
      <c r="T39" s="681"/>
      <c r="U39" s="681"/>
      <c r="V39" s="681"/>
      <c r="W39" s="681"/>
      <c r="X39" s="681"/>
      <c r="Y39" s="682"/>
      <c r="Z39" s="713">
        <v>6.9</v>
      </c>
      <c r="AA39" s="713"/>
      <c r="AB39" s="713"/>
      <c r="AC39" s="713"/>
      <c r="AD39" s="714" t="s">
        <v>128</v>
      </c>
      <c r="AE39" s="714"/>
      <c r="AF39" s="714"/>
      <c r="AG39" s="714"/>
      <c r="AH39" s="714"/>
      <c r="AI39" s="714"/>
      <c r="AJ39" s="714"/>
      <c r="AK39" s="714"/>
      <c r="AL39" s="683" t="s">
        <v>128</v>
      </c>
      <c r="AM39" s="684"/>
      <c r="AN39" s="684"/>
      <c r="AO39" s="715"/>
      <c r="AQ39" s="723" t="s">
        <v>340</v>
      </c>
      <c r="AR39" s="724"/>
      <c r="AS39" s="724"/>
      <c r="AT39" s="724"/>
      <c r="AU39" s="724"/>
      <c r="AV39" s="724"/>
      <c r="AW39" s="724"/>
      <c r="AX39" s="724"/>
      <c r="AY39" s="725"/>
      <c r="AZ39" s="680" t="s">
        <v>128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843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215846</v>
      </c>
      <c r="CS39" s="699"/>
      <c r="CT39" s="699"/>
      <c r="CU39" s="699"/>
      <c r="CV39" s="699"/>
      <c r="CW39" s="699"/>
      <c r="CX39" s="699"/>
      <c r="CY39" s="700"/>
      <c r="CZ39" s="683">
        <v>8</v>
      </c>
      <c r="DA39" s="701"/>
      <c r="DB39" s="701"/>
      <c r="DC39" s="702"/>
      <c r="DD39" s="686">
        <v>214883</v>
      </c>
      <c r="DE39" s="699"/>
      <c r="DF39" s="699"/>
      <c r="DG39" s="699"/>
      <c r="DH39" s="699"/>
      <c r="DI39" s="699"/>
      <c r="DJ39" s="699"/>
      <c r="DK39" s="700"/>
      <c r="DL39" s="686" t="s">
        <v>174</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t="s">
        <v>128</v>
      </c>
      <c r="BA40" s="681"/>
      <c r="BB40" s="681"/>
      <c r="BC40" s="681"/>
      <c r="BD40" s="699"/>
      <c r="BE40" s="699"/>
      <c r="BF40" s="726"/>
      <c r="BG40" s="728" t="s">
        <v>345</v>
      </c>
      <c r="BH40" s="729"/>
      <c r="BI40" s="729"/>
      <c r="BJ40" s="729"/>
      <c r="BK40" s="729"/>
      <c r="BL40" s="234"/>
      <c r="BM40" s="720" t="s">
        <v>346</v>
      </c>
      <c r="BN40" s="720"/>
      <c r="BO40" s="720"/>
      <c r="BP40" s="720"/>
      <c r="BQ40" s="720"/>
      <c r="BR40" s="720"/>
      <c r="BS40" s="720"/>
      <c r="BT40" s="720"/>
      <c r="BU40" s="721"/>
      <c r="BV40" s="680">
        <v>121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945</v>
      </c>
      <c r="CS40" s="681"/>
      <c r="CT40" s="681"/>
      <c r="CU40" s="681"/>
      <c r="CV40" s="681"/>
      <c r="CW40" s="681"/>
      <c r="CX40" s="681"/>
      <c r="CY40" s="682"/>
      <c r="CZ40" s="683">
        <v>0</v>
      </c>
      <c r="DA40" s="701"/>
      <c r="DB40" s="701"/>
      <c r="DC40" s="702"/>
      <c r="DD40" s="686" t="s">
        <v>234</v>
      </c>
      <c r="DE40" s="681"/>
      <c r="DF40" s="681"/>
      <c r="DG40" s="681"/>
      <c r="DH40" s="681"/>
      <c r="DI40" s="681"/>
      <c r="DJ40" s="681"/>
      <c r="DK40" s="682"/>
      <c r="DL40" s="686" t="s">
        <v>234</v>
      </c>
      <c r="DM40" s="681"/>
      <c r="DN40" s="681"/>
      <c r="DO40" s="681"/>
      <c r="DP40" s="681"/>
      <c r="DQ40" s="681"/>
      <c r="DR40" s="681"/>
      <c r="DS40" s="681"/>
      <c r="DT40" s="681"/>
      <c r="DU40" s="681"/>
      <c r="DV40" s="682"/>
      <c r="DW40" s="683" t="s">
        <v>234</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234</v>
      </c>
      <c r="AA41" s="713"/>
      <c r="AB41" s="713"/>
      <c r="AC41" s="713"/>
      <c r="AD41" s="714" t="s">
        <v>128</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57942</v>
      </c>
      <c r="BA41" s="681"/>
      <c r="BB41" s="681"/>
      <c r="BC41" s="681"/>
      <c r="BD41" s="699"/>
      <c r="BE41" s="699"/>
      <c r="BF41" s="726"/>
      <c r="BG41" s="728"/>
      <c r="BH41" s="729"/>
      <c r="BI41" s="729"/>
      <c r="BJ41" s="729"/>
      <c r="BK41" s="729"/>
      <c r="BL41" s="234"/>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234</v>
      </c>
      <c r="CS41" s="699"/>
      <c r="CT41" s="699"/>
      <c r="CU41" s="699"/>
      <c r="CV41" s="699"/>
      <c r="CW41" s="699"/>
      <c r="CX41" s="699"/>
      <c r="CY41" s="700"/>
      <c r="CZ41" s="683" t="s">
        <v>128</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42137</v>
      </c>
      <c r="S42" s="681"/>
      <c r="T42" s="681"/>
      <c r="U42" s="681"/>
      <c r="V42" s="681"/>
      <c r="W42" s="681"/>
      <c r="X42" s="681"/>
      <c r="Y42" s="682"/>
      <c r="Z42" s="713">
        <v>1.5</v>
      </c>
      <c r="AA42" s="713"/>
      <c r="AB42" s="713"/>
      <c r="AC42" s="713"/>
      <c r="AD42" s="714" t="s">
        <v>128</v>
      </c>
      <c r="AE42" s="714"/>
      <c r="AF42" s="714"/>
      <c r="AG42" s="714"/>
      <c r="AH42" s="714"/>
      <c r="AI42" s="714"/>
      <c r="AJ42" s="714"/>
      <c r="AK42" s="714"/>
      <c r="AL42" s="683" t="s">
        <v>234</v>
      </c>
      <c r="AM42" s="684"/>
      <c r="AN42" s="684"/>
      <c r="AO42" s="715"/>
      <c r="AQ42" s="716" t="s">
        <v>353</v>
      </c>
      <c r="AR42" s="717"/>
      <c r="AS42" s="717"/>
      <c r="AT42" s="717"/>
      <c r="AU42" s="717"/>
      <c r="AV42" s="717"/>
      <c r="AW42" s="717"/>
      <c r="AX42" s="717"/>
      <c r="AY42" s="718"/>
      <c r="AZ42" s="664">
        <v>151532</v>
      </c>
      <c r="BA42" s="703"/>
      <c r="BB42" s="703"/>
      <c r="BC42" s="703"/>
      <c r="BD42" s="665"/>
      <c r="BE42" s="665"/>
      <c r="BF42" s="709"/>
      <c r="BG42" s="730"/>
      <c r="BH42" s="731"/>
      <c r="BI42" s="731"/>
      <c r="BJ42" s="731"/>
      <c r="BK42" s="731"/>
      <c r="BL42" s="235"/>
      <c r="BM42" s="710" t="s">
        <v>354</v>
      </c>
      <c r="BN42" s="710"/>
      <c r="BO42" s="710"/>
      <c r="BP42" s="710"/>
      <c r="BQ42" s="710"/>
      <c r="BR42" s="710"/>
      <c r="BS42" s="710"/>
      <c r="BT42" s="710"/>
      <c r="BU42" s="711"/>
      <c r="BV42" s="664">
        <v>340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261847</v>
      </c>
      <c r="CS42" s="681"/>
      <c r="CT42" s="681"/>
      <c r="CU42" s="681"/>
      <c r="CV42" s="681"/>
      <c r="CW42" s="681"/>
      <c r="CX42" s="681"/>
      <c r="CY42" s="682"/>
      <c r="CZ42" s="683">
        <v>9.6999999999999993</v>
      </c>
      <c r="DA42" s="684"/>
      <c r="DB42" s="684"/>
      <c r="DC42" s="685"/>
      <c r="DD42" s="686">
        <v>130502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2768582</v>
      </c>
      <c r="S43" s="703"/>
      <c r="T43" s="703"/>
      <c r="U43" s="703"/>
      <c r="V43" s="703"/>
      <c r="W43" s="703"/>
      <c r="X43" s="703"/>
      <c r="Y43" s="704"/>
      <c r="Z43" s="705">
        <v>100</v>
      </c>
      <c r="AA43" s="705"/>
      <c r="AB43" s="705"/>
      <c r="AC43" s="705"/>
      <c r="AD43" s="706">
        <v>1534829</v>
      </c>
      <c r="AE43" s="706"/>
      <c r="AF43" s="706"/>
      <c r="AG43" s="706"/>
      <c r="AH43" s="706"/>
      <c r="AI43" s="706"/>
      <c r="AJ43" s="706"/>
      <c r="AK43" s="706"/>
      <c r="AL43" s="667">
        <v>100</v>
      </c>
      <c r="AM43" s="707"/>
      <c r="AN43" s="707"/>
      <c r="AO43" s="708"/>
      <c r="BV43" s="236"/>
      <c r="BW43" s="236"/>
      <c r="BX43" s="236"/>
      <c r="BY43" s="236"/>
      <c r="BZ43" s="236"/>
      <c r="CA43" s="236"/>
      <c r="CB43" s="236"/>
      <c r="CD43" s="677" t="s">
        <v>357</v>
      </c>
      <c r="CE43" s="678"/>
      <c r="CF43" s="678"/>
      <c r="CG43" s="678"/>
      <c r="CH43" s="678"/>
      <c r="CI43" s="678"/>
      <c r="CJ43" s="678"/>
      <c r="CK43" s="678"/>
      <c r="CL43" s="678"/>
      <c r="CM43" s="678"/>
      <c r="CN43" s="678"/>
      <c r="CO43" s="678"/>
      <c r="CP43" s="678"/>
      <c r="CQ43" s="679"/>
      <c r="CR43" s="680">
        <v>8456</v>
      </c>
      <c r="CS43" s="699"/>
      <c r="CT43" s="699"/>
      <c r="CU43" s="699"/>
      <c r="CV43" s="699"/>
      <c r="CW43" s="699"/>
      <c r="CX43" s="699"/>
      <c r="CY43" s="700"/>
      <c r="CZ43" s="683">
        <v>0.3</v>
      </c>
      <c r="DA43" s="701"/>
      <c r="DB43" s="701"/>
      <c r="DC43" s="702"/>
      <c r="DD43" s="686">
        <v>6785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3" t="s">
        <v>304</v>
      </c>
      <c r="CE44" s="694"/>
      <c r="CF44" s="677" t="s">
        <v>358</v>
      </c>
      <c r="CG44" s="678"/>
      <c r="CH44" s="678"/>
      <c r="CI44" s="678"/>
      <c r="CJ44" s="678"/>
      <c r="CK44" s="678"/>
      <c r="CL44" s="678"/>
      <c r="CM44" s="678"/>
      <c r="CN44" s="678"/>
      <c r="CO44" s="678"/>
      <c r="CP44" s="678"/>
      <c r="CQ44" s="679"/>
      <c r="CR44" s="680">
        <v>261847</v>
      </c>
      <c r="CS44" s="681"/>
      <c r="CT44" s="681"/>
      <c r="CU44" s="681"/>
      <c r="CV44" s="681"/>
      <c r="CW44" s="681"/>
      <c r="CX44" s="681"/>
      <c r="CY44" s="682"/>
      <c r="CZ44" s="683">
        <v>9.6999999999999993</v>
      </c>
      <c r="DA44" s="684"/>
      <c r="DB44" s="684"/>
      <c r="DC44" s="685"/>
      <c r="DD44" s="686">
        <v>130502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8" t="s">
        <v>359</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5"/>
      <c r="CE45" s="696"/>
      <c r="CF45" s="677" t="s">
        <v>360</v>
      </c>
      <c r="CG45" s="678"/>
      <c r="CH45" s="678"/>
      <c r="CI45" s="678"/>
      <c r="CJ45" s="678"/>
      <c r="CK45" s="678"/>
      <c r="CL45" s="678"/>
      <c r="CM45" s="678"/>
      <c r="CN45" s="678"/>
      <c r="CO45" s="678"/>
      <c r="CP45" s="678"/>
      <c r="CQ45" s="679"/>
      <c r="CR45" s="680">
        <v>47119</v>
      </c>
      <c r="CS45" s="699"/>
      <c r="CT45" s="699"/>
      <c r="CU45" s="699"/>
      <c r="CV45" s="699"/>
      <c r="CW45" s="699"/>
      <c r="CX45" s="699"/>
      <c r="CY45" s="700"/>
      <c r="CZ45" s="683">
        <v>1.8</v>
      </c>
      <c r="DA45" s="701"/>
      <c r="DB45" s="701"/>
      <c r="DC45" s="702"/>
      <c r="DD45" s="686">
        <v>12939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39" t="s">
        <v>361</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5"/>
      <c r="CE46" s="696"/>
      <c r="CF46" s="677" t="s">
        <v>362</v>
      </c>
      <c r="CG46" s="678"/>
      <c r="CH46" s="678"/>
      <c r="CI46" s="678"/>
      <c r="CJ46" s="678"/>
      <c r="CK46" s="678"/>
      <c r="CL46" s="678"/>
      <c r="CM46" s="678"/>
      <c r="CN46" s="678"/>
      <c r="CO46" s="678"/>
      <c r="CP46" s="678"/>
      <c r="CQ46" s="679"/>
      <c r="CR46" s="680">
        <v>203708</v>
      </c>
      <c r="CS46" s="681"/>
      <c r="CT46" s="681"/>
      <c r="CU46" s="681"/>
      <c r="CV46" s="681"/>
      <c r="CW46" s="681"/>
      <c r="CX46" s="681"/>
      <c r="CY46" s="682"/>
      <c r="CZ46" s="683">
        <v>7.6</v>
      </c>
      <c r="DA46" s="684"/>
      <c r="DB46" s="684"/>
      <c r="DC46" s="685"/>
      <c r="DD46" s="686">
        <v>106543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0" t="s">
        <v>363</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5"/>
      <c r="CE47" s="696"/>
      <c r="CF47" s="677" t="s">
        <v>364</v>
      </c>
      <c r="CG47" s="678"/>
      <c r="CH47" s="678"/>
      <c r="CI47" s="678"/>
      <c r="CJ47" s="678"/>
      <c r="CK47" s="678"/>
      <c r="CL47" s="678"/>
      <c r="CM47" s="678"/>
      <c r="CN47" s="678"/>
      <c r="CO47" s="678"/>
      <c r="CP47" s="678"/>
      <c r="CQ47" s="679"/>
      <c r="CR47" s="680" t="s">
        <v>234</v>
      </c>
      <c r="CS47" s="699"/>
      <c r="CT47" s="699"/>
      <c r="CU47" s="699"/>
      <c r="CV47" s="699"/>
      <c r="CW47" s="699"/>
      <c r="CX47" s="699"/>
      <c r="CY47" s="700"/>
      <c r="CZ47" s="683" t="s">
        <v>234</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7"/>
      <c r="CE48" s="698"/>
      <c r="CF48" s="677" t="s">
        <v>365</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234</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61" t="s">
        <v>366</v>
      </c>
      <c r="CE49" s="662"/>
      <c r="CF49" s="662"/>
      <c r="CG49" s="662"/>
      <c r="CH49" s="662"/>
      <c r="CI49" s="662"/>
      <c r="CJ49" s="662"/>
      <c r="CK49" s="662"/>
      <c r="CL49" s="662"/>
      <c r="CM49" s="662"/>
      <c r="CN49" s="662"/>
      <c r="CO49" s="662"/>
      <c r="CP49" s="662"/>
      <c r="CQ49" s="663"/>
      <c r="CR49" s="664">
        <v>2686242</v>
      </c>
      <c r="CS49" s="665"/>
      <c r="CT49" s="665"/>
      <c r="CU49" s="665"/>
      <c r="CV49" s="665"/>
      <c r="CW49" s="665"/>
      <c r="CX49" s="665"/>
      <c r="CY49" s="666"/>
      <c r="CZ49" s="667">
        <v>100</v>
      </c>
      <c r="DA49" s="668"/>
      <c r="DB49" s="668"/>
      <c r="DC49" s="669"/>
      <c r="DD49" s="670">
        <v>1878055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HWNyEWDc7Ka35Cj8CfvnMW1r4DIOjlfBi1Q0xyX0F96CCoqo7oMh0tAqD0lXJjuw2cKkvdEDt1bRZZQAH+3Jw==" saltValue="HXsS2MRO8Jmb/DWsTCKe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368</v>
      </c>
      <c r="DK2" s="1206"/>
      <c r="DL2" s="1206"/>
      <c r="DM2" s="1206"/>
      <c r="DN2" s="1206"/>
      <c r="DO2" s="1207"/>
      <c r="DP2" s="249"/>
      <c r="DQ2" s="1205" t="s">
        <v>369</v>
      </c>
      <c r="DR2" s="1206"/>
      <c r="DS2" s="1206"/>
      <c r="DT2" s="1206"/>
      <c r="DU2" s="1206"/>
      <c r="DV2" s="1206"/>
      <c r="DW2" s="1206"/>
      <c r="DX2" s="1206"/>
      <c r="DY2" s="1206"/>
      <c r="DZ2" s="120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6"/>
      <c r="BA5" s="256"/>
      <c r="BB5" s="256"/>
      <c r="BC5" s="256"/>
      <c r="BD5" s="256"/>
      <c r="BE5" s="257"/>
      <c r="BF5" s="257"/>
      <c r="BG5" s="257"/>
      <c r="BH5" s="257"/>
      <c r="BI5" s="257"/>
      <c r="BJ5" s="257"/>
      <c r="BK5" s="257"/>
      <c r="BL5" s="257"/>
      <c r="BM5" s="257"/>
      <c r="BN5" s="257"/>
      <c r="BO5" s="257"/>
      <c r="BP5" s="257"/>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4"/>
    </row>
    <row r="6" spans="1:131" s="255"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4"/>
    </row>
    <row r="7" spans="1:131" s="255" customFormat="1" ht="26.25" customHeight="1" thickTop="1" x14ac:dyDescent="0.15">
      <c r="A7" s="258">
        <v>1</v>
      </c>
      <c r="B7" s="1145" t="s">
        <v>389</v>
      </c>
      <c r="C7" s="1146"/>
      <c r="D7" s="1146"/>
      <c r="E7" s="1146"/>
      <c r="F7" s="1146"/>
      <c r="G7" s="1146"/>
      <c r="H7" s="1146"/>
      <c r="I7" s="1146"/>
      <c r="J7" s="1146"/>
      <c r="K7" s="1146"/>
      <c r="L7" s="1146"/>
      <c r="M7" s="1146"/>
      <c r="N7" s="1146"/>
      <c r="O7" s="1146"/>
      <c r="P7" s="1147"/>
      <c r="Q7" s="1199">
        <v>2762</v>
      </c>
      <c r="R7" s="1200"/>
      <c r="S7" s="1200"/>
      <c r="T7" s="1200"/>
      <c r="U7" s="1200"/>
      <c r="V7" s="1200">
        <v>2681</v>
      </c>
      <c r="W7" s="1200"/>
      <c r="X7" s="1200"/>
      <c r="Y7" s="1200"/>
      <c r="Z7" s="1200"/>
      <c r="AA7" s="1200">
        <v>82</v>
      </c>
      <c r="AB7" s="1200"/>
      <c r="AC7" s="1200"/>
      <c r="AD7" s="1200"/>
      <c r="AE7" s="1201"/>
      <c r="AF7" s="1202">
        <v>75</v>
      </c>
      <c r="AG7" s="1203"/>
      <c r="AH7" s="1203"/>
      <c r="AI7" s="1203"/>
      <c r="AJ7" s="1204"/>
      <c r="AK7" s="1186">
        <v>12</v>
      </c>
      <c r="AL7" s="1187"/>
      <c r="AM7" s="1187"/>
      <c r="AN7" s="1187"/>
      <c r="AO7" s="1187"/>
      <c r="AP7" s="1187">
        <v>1833</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t="s">
        <v>587</v>
      </c>
      <c r="BT7" s="1191"/>
      <c r="BU7" s="1191"/>
      <c r="BV7" s="1191"/>
      <c r="BW7" s="1191"/>
      <c r="BX7" s="1191"/>
      <c r="BY7" s="1191"/>
      <c r="BZ7" s="1191"/>
      <c r="CA7" s="1191"/>
      <c r="CB7" s="1191"/>
      <c r="CC7" s="1191"/>
      <c r="CD7" s="1191"/>
      <c r="CE7" s="1191"/>
      <c r="CF7" s="1191"/>
      <c r="CG7" s="1192"/>
      <c r="CH7" s="1183">
        <v>1</v>
      </c>
      <c r="CI7" s="1184"/>
      <c r="CJ7" s="1184"/>
      <c r="CK7" s="1184"/>
      <c r="CL7" s="1185"/>
      <c r="CM7" s="1183">
        <v>-2</v>
      </c>
      <c r="CN7" s="1184"/>
      <c r="CO7" s="1184"/>
      <c r="CP7" s="1184"/>
      <c r="CQ7" s="1185"/>
      <c r="CR7" s="1183">
        <v>8</v>
      </c>
      <c r="CS7" s="1184"/>
      <c r="CT7" s="1184"/>
      <c r="CU7" s="1184"/>
      <c r="CV7" s="1185"/>
      <c r="CW7" s="1183">
        <v>1</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4"/>
    </row>
    <row r="8" spans="1:131" s="255" customFormat="1" ht="26.25" customHeight="1" x14ac:dyDescent="0.15">
      <c r="A8" s="261">
        <v>2</v>
      </c>
      <c r="B8" s="1132" t="s">
        <v>390</v>
      </c>
      <c r="C8" s="1133"/>
      <c r="D8" s="1133"/>
      <c r="E8" s="1133"/>
      <c r="F8" s="1133"/>
      <c r="G8" s="1133"/>
      <c r="H8" s="1133"/>
      <c r="I8" s="1133"/>
      <c r="J8" s="1133"/>
      <c r="K8" s="1133"/>
      <c r="L8" s="1133"/>
      <c r="M8" s="1133"/>
      <c r="N8" s="1133"/>
      <c r="O8" s="1133"/>
      <c r="P8" s="1134"/>
      <c r="Q8" s="1138">
        <v>26</v>
      </c>
      <c r="R8" s="1139"/>
      <c r="S8" s="1139"/>
      <c r="T8" s="1139"/>
      <c r="U8" s="1139"/>
      <c r="V8" s="1139">
        <v>26</v>
      </c>
      <c r="W8" s="1139"/>
      <c r="X8" s="1139"/>
      <c r="Y8" s="1139"/>
      <c r="Z8" s="1139"/>
      <c r="AA8" s="1139">
        <v>0</v>
      </c>
      <c r="AB8" s="1139"/>
      <c r="AC8" s="1139"/>
      <c r="AD8" s="1139"/>
      <c r="AE8" s="1140"/>
      <c r="AF8" s="1114">
        <v>1</v>
      </c>
      <c r="AG8" s="1115"/>
      <c r="AH8" s="1115"/>
      <c r="AI8" s="1115"/>
      <c r="AJ8" s="1116"/>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9" t="s">
        <v>588</v>
      </c>
      <c r="BT8" s="1110"/>
      <c r="BU8" s="1110"/>
      <c r="BV8" s="1110"/>
      <c r="BW8" s="1110"/>
      <c r="BX8" s="1110"/>
      <c r="BY8" s="1110"/>
      <c r="BZ8" s="1110"/>
      <c r="CA8" s="1110"/>
      <c r="CB8" s="1110"/>
      <c r="CC8" s="1110"/>
      <c r="CD8" s="1110"/>
      <c r="CE8" s="1110"/>
      <c r="CF8" s="1110"/>
      <c r="CG8" s="1111"/>
      <c r="CH8" s="1084">
        <v>-29</v>
      </c>
      <c r="CI8" s="1085"/>
      <c r="CJ8" s="1085"/>
      <c r="CK8" s="1085"/>
      <c r="CL8" s="1086"/>
      <c r="CM8" s="1084">
        <v>172</v>
      </c>
      <c r="CN8" s="1085"/>
      <c r="CO8" s="1085"/>
      <c r="CP8" s="1085"/>
      <c r="CQ8" s="1086"/>
      <c r="CR8" s="1084">
        <v>90</v>
      </c>
      <c r="CS8" s="1085"/>
      <c r="CT8" s="1085"/>
      <c r="CU8" s="1085"/>
      <c r="CV8" s="1086"/>
      <c r="CW8" s="1084">
        <v>30</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4"/>
    </row>
    <row r="9" spans="1:131" s="255" customFormat="1" ht="26.25" customHeight="1" x14ac:dyDescent="0.15">
      <c r="A9" s="261">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4"/>
    </row>
    <row r="10" spans="1:131" s="255" customFormat="1" ht="26.25" customHeight="1" x14ac:dyDescent="0.15">
      <c r="A10" s="261">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15">
      <c r="A11" s="261">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15">
      <c r="A12" s="261">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15">
      <c r="A13" s="261">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15">
      <c r="A14" s="261">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15">
      <c r="A15" s="261">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15">
      <c r="A16" s="261">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15">
      <c r="A17" s="261">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15">
      <c r="A18" s="261">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15">
      <c r="A19" s="261">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15">
      <c r="A20" s="261">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
      <c r="A21" s="261">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15">
      <c r="A22" s="261">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3"/>
      <c r="BF22" s="253"/>
      <c r="BG22" s="253"/>
      <c r="BH22" s="253"/>
      <c r="BI22" s="253"/>
      <c r="BJ22" s="253"/>
      <c r="BK22" s="253"/>
      <c r="BL22" s="253"/>
      <c r="BM22" s="253"/>
      <c r="BN22" s="253"/>
      <c r="BO22" s="253"/>
      <c r="BP22" s="253"/>
      <c r="BQ22" s="262">
        <v>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
      <c r="A23" s="264" t="s">
        <v>392</v>
      </c>
      <c r="B23" s="1039" t="s">
        <v>393</v>
      </c>
      <c r="C23" s="1040"/>
      <c r="D23" s="1040"/>
      <c r="E23" s="1040"/>
      <c r="F23" s="1040"/>
      <c r="G23" s="1040"/>
      <c r="H23" s="1040"/>
      <c r="I23" s="1040"/>
      <c r="J23" s="1040"/>
      <c r="K23" s="1040"/>
      <c r="L23" s="1040"/>
      <c r="M23" s="1040"/>
      <c r="N23" s="1040"/>
      <c r="O23" s="1040"/>
      <c r="P23" s="1041"/>
      <c r="Q23" s="1163">
        <v>2769</v>
      </c>
      <c r="R23" s="1164"/>
      <c r="S23" s="1164"/>
      <c r="T23" s="1164"/>
      <c r="U23" s="1164"/>
      <c r="V23" s="1164">
        <v>2686</v>
      </c>
      <c r="W23" s="1164"/>
      <c r="X23" s="1164"/>
      <c r="Y23" s="1164"/>
      <c r="Z23" s="1164"/>
      <c r="AA23" s="1164">
        <v>82</v>
      </c>
      <c r="AB23" s="1164"/>
      <c r="AC23" s="1164"/>
      <c r="AD23" s="1164"/>
      <c r="AE23" s="1165"/>
      <c r="AF23" s="1166">
        <v>75</v>
      </c>
      <c r="AG23" s="1164"/>
      <c r="AH23" s="1164"/>
      <c r="AI23" s="1164"/>
      <c r="AJ23" s="1167"/>
      <c r="AK23" s="1168"/>
      <c r="AL23" s="1169"/>
      <c r="AM23" s="1169"/>
      <c r="AN23" s="1169"/>
      <c r="AO23" s="1169"/>
      <c r="AP23" s="1164">
        <v>1833</v>
      </c>
      <c r="AQ23" s="1164"/>
      <c r="AR23" s="1164"/>
      <c r="AS23" s="1164"/>
      <c r="AT23" s="1164"/>
      <c r="AU23" s="1170"/>
      <c r="AV23" s="1170"/>
      <c r="AW23" s="1170"/>
      <c r="AX23" s="1170"/>
      <c r="AY23" s="1171"/>
      <c r="AZ23" s="1160" t="s">
        <v>394</v>
      </c>
      <c r="BA23" s="1161"/>
      <c r="BB23" s="1161"/>
      <c r="BC23" s="1161"/>
      <c r="BD23" s="1162"/>
      <c r="BE23" s="253"/>
      <c r="BF23" s="253"/>
      <c r="BG23" s="253"/>
      <c r="BH23" s="253"/>
      <c r="BI23" s="253"/>
      <c r="BJ23" s="253"/>
      <c r="BK23" s="253"/>
      <c r="BL23" s="253"/>
      <c r="BM23" s="253"/>
      <c r="BN23" s="253"/>
      <c r="BO23" s="253"/>
      <c r="BP23" s="253"/>
      <c r="BQ23" s="262">
        <v>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2"/>
      <c r="BK26" s="252"/>
      <c r="BL26" s="252"/>
      <c r="BM26" s="252"/>
      <c r="BN26" s="252"/>
      <c r="BO26" s="265"/>
      <c r="BP26" s="265"/>
      <c r="BQ26" s="262">
        <v>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15">
      <c r="A28" s="266">
        <v>1</v>
      </c>
      <c r="B28" s="1145" t="s">
        <v>405</v>
      </c>
      <c r="C28" s="1146"/>
      <c r="D28" s="1146"/>
      <c r="E28" s="1146"/>
      <c r="F28" s="1146"/>
      <c r="G28" s="1146"/>
      <c r="H28" s="1146"/>
      <c r="I28" s="1146"/>
      <c r="J28" s="1146"/>
      <c r="K28" s="1146"/>
      <c r="L28" s="1146"/>
      <c r="M28" s="1146"/>
      <c r="N28" s="1146"/>
      <c r="O28" s="1146"/>
      <c r="P28" s="1147"/>
      <c r="Q28" s="1148">
        <v>475</v>
      </c>
      <c r="R28" s="1149"/>
      <c r="S28" s="1149"/>
      <c r="T28" s="1149"/>
      <c r="U28" s="1149"/>
      <c r="V28" s="1149">
        <v>473</v>
      </c>
      <c r="W28" s="1149"/>
      <c r="X28" s="1149"/>
      <c r="Y28" s="1149"/>
      <c r="Z28" s="1149"/>
      <c r="AA28" s="1149">
        <v>1</v>
      </c>
      <c r="AB28" s="1149"/>
      <c r="AC28" s="1149"/>
      <c r="AD28" s="1149"/>
      <c r="AE28" s="1150"/>
      <c r="AF28" s="1151">
        <v>1</v>
      </c>
      <c r="AG28" s="1149"/>
      <c r="AH28" s="1149"/>
      <c r="AI28" s="1149"/>
      <c r="AJ28" s="1152"/>
      <c r="AK28" s="1153">
        <v>70</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2"/>
      <c r="BK28" s="252"/>
      <c r="BL28" s="252"/>
      <c r="BM28" s="252"/>
      <c r="BN28" s="252"/>
      <c r="BO28" s="265"/>
      <c r="BP28" s="265"/>
      <c r="BQ28" s="262">
        <v>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15">
      <c r="A29" s="266">
        <v>2</v>
      </c>
      <c r="B29" s="1132" t="s">
        <v>406</v>
      </c>
      <c r="C29" s="1133"/>
      <c r="D29" s="1133"/>
      <c r="E29" s="1133"/>
      <c r="F29" s="1133"/>
      <c r="G29" s="1133"/>
      <c r="H29" s="1133"/>
      <c r="I29" s="1133"/>
      <c r="J29" s="1133"/>
      <c r="K29" s="1133"/>
      <c r="L29" s="1133"/>
      <c r="M29" s="1133"/>
      <c r="N29" s="1133"/>
      <c r="O29" s="1133"/>
      <c r="P29" s="1134"/>
      <c r="Q29" s="1138">
        <v>485</v>
      </c>
      <c r="R29" s="1139"/>
      <c r="S29" s="1139"/>
      <c r="T29" s="1139"/>
      <c r="U29" s="1139"/>
      <c r="V29" s="1139">
        <v>483</v>
      </c>
      <c r="W29" s="1139"/>
      <c r="X29" s="1139"/>
      <c r="Y29" s="1139"/>
      <c r="Z29" s="1139"/>
      <c r="AA29" s="1139">
        <v>3</v>
      </c>
      <c r="AB29" s="1139"/>
      <c r="AC29" s="1139"/>
      <c r="AD29" s="1139"/>
      <c r="AE29" s="1140"/>
      <c r="AF29" s="1114">
        <v>3</v>
      </c>
      <c r="AG29" s="1115"/>
      <c r="AH29" s="1115"/>
      <c r="AI29" s="1115"/>
      <c r="AJ29" s="1116"/>
      <c r="AK29" s="1075">
        <v>114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2"/>
      <c r="BK29" s="252"/>
      <c r="BL29" s="252"/>
      <c r="BM29" s="252"/>
      <c r="BN29" s="252"/>
      <c r="BO29" s="265"/>
      <c r="BP29" s="265"/>
      <c r="BQ29" s="262">
        <v>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15">
      <c r="A30" s="266">
        <v>3</v>
      </c>
      <c r="B30" s="1132" t="s">
        <v>407</v>
      </c>
      <c r="C30" s="1133"/>
      <c r="D30" s="1133"/>
      <c r="E30" s="1133"/>
      <c r="F30" s="1133"/>
      <c r="G30" s="1133"/>
      <c r="H30" s="1133"/>
      <c r="I30" s="1133"/>
      <c r="J30" s="1133"/>
      <c r="K30" s="1133"/>
      <c r="L30" s="1133"/>
      <c r="M30" s="1133"/>
      <c r="N30" s="1133"/>
      <c r="O30" s="1133"/>
      <c r="P30" s="1134"/>
      <c r="Q30" s="1138">
        <v>90</v>
      </c>
      <c r="R30" s="1139"/>
      <c r="S30" s="1139"/>
      <c r="T30" s="1139"/>
      <c r="U30" s="1139"/>
      <c r="V30" s="1139">
        <v>90</v>
      </c>
      <c r="W30" s="1139"/>
      <c r="X30" s="1139"/>
      <c r="Y30" s="1139"/>
      <c r="Z30" s="1139"/>
      <c r="AA30" s="1139">
        <v>0</v>
      </c>
      <c r="AB30" s="1139"/>
      <c r="AC30" s="1139"/>
      <c r="AD30" s="1139"/>
      <c r="AE30" s="1140"/>
      <c r="AF30" s="1114">
        <v>0</v>
      </c>
      <c r="AG30" s="1115"/>
      <c r="AH30" s="1115"/>
      <c r="AI30" s="1115"/>
      <c r="AJ30" s="1116"/>
      <c r="AK30" s="1075">
        <v>59</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2"/>
      <c r="BK30" s="252"/>
      <c r="BL30" s="252"/>
      <c r="BM30" s="252"/>
      <c r="BN30" s="252"/>
      <c r="BO30" s="265"/>
      <c r="BP30" s="265"/>
      <c r="BQ30" s="262">
        <v>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15">
      <c r="A31" s="266">
        <v>4</v>
      </c>
      <c r="B31" s="1132" t="s">
        <v>408</v>
      </c>
      <c r="C31" s="1133"/>
      <c r="D31" s="1133"/>
      <c r="E31" s="1133"/>
      <c r="F31" s="1133"/>
      <c r="G31" s="1133"/>
      <c r="H31" s="1133"/>
      <c r="I31" s="1133"/>
      <c r="J31" s="1133"/>
      <c r="K31" s="1133"/>
      <c r="L31" s="1133"/>
      <c r="M31" s="1133"/>
      <c r="N31" s="1133"/>
      <c r="O31" s="1133"/>
      <c r="P31" s="1134"/>
      <c r="Q31" s="1138">
        <v>88</v>
      </c>
      <c r="R31" s="1139"/>
      <c r="S31" s="1139"/>
      <c r="T31" s="1139"/>
      <c r="U31" s="1139"/>
      <c r="V31" s="1139">
        <v>87</v>
      </c>
      <c r="W31" s="1139"/>
      <c r="X31" s="1139"/>
      <c r="Y31" s="1139"/>
      <c r="Z31" s="1139"/>
      <c r="AA31" s="1139">
        <v>1</v>
      </c>
      <c r="AB31" s="1139"/>
      <c r="AC31" s="1139"/>
      <c r="AD31" s="1139"/>
      <c r="AE31" s="1140"/>
      <c r="AF31" s="1114">
        <v>1</v>
      </c>
      <c r="AG31" s="1115"/>
      <c r="AH31" s="1115"/>
      <c r="AI31" s="1115"/>
      <c r="AJ31" s="1116"/>
      <c r="AK31" s="1075">
        <v>37</v>
      </c>
      <c r="AL31" s="1066"/>
      <c r="AM31" s="1066"/>
      <c r="AN31" s="1066"/>
      <c r="AO31" s="1066"/>
      <c r="AP31" s="1066">
        <v>443</v>
      </c>
      <c r="AQ31" s="1066"/>
      <c r="AR31" s="1066"/>
      <c r="AS31" s="1066"/>
      <c r="AT31" s="1066"/>
      <c r="AU31" s="1066">
        <v>321</v>
      </c>
      <c r="AV31" s="1066"/>
      <c r="AW31" s="1066"/>
      <c r="AX31" s="1066"/>
      <c r="AY31" s="1066"/>
      <c r="AZ31" s="1137"/>
      <c r="BA31" s="1137"/>
      <c r="BB31" s="1137"/>
      <c r="BC31" s="1137"/>
      <c r="BD31" s="1137"/>
      <c r="BE31" s="1127" t="s">
        <v>409</v>
      </c>
      <c r="BF31" s="1127"/>
      <c r="BG31" s="1127"/>
      <c r="BH31" s="1127"/>
      <c r="BI31" s="1128"/>
      <c r="BJ31" s="252"/>
      <c r="BK31" s="252"/>
      <c r="BL31" s="252"/>
      <c r="BM31" s="252"/>
      <c r="BN31" s="252"/>
      <c r="BO31" s="265"/>
      <c r="BP31" s="265"/>
      <c r="BQ31" s="262">
        <v>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15">
      <c r="A32" s="266">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2"/>
      <c r="BK32" s="252"/>
      <c r="BL32" s="252"/>
      <c r="BM32" s="252"/>
      <c r="BN32" s="252"/>
      <c r="BO32" s="265"/>
      <c r="BP32" s="265"/>
      <c r="BQ32" s="262">
        <v>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15">
      <c r="A33" s="266">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2"/>
      <c r="BK33" s="252"/>
      <c r="BL33" s="252"/>
      <c r="BM33" s="252"/>
      <c r="BN33" s="252"/>
      <c r="BO33" s="265"/>
      <c r="BP33" s="265"/>
      <c r="BQ33" s="262">
        <v>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15">
      <c r="A34" s="266">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2"/>
      <c r="BK34" s="252"/>
      <c r="BL34" s="252"/>
      <c r="BM34" s="252"/>
      <c r="BN34" s="252"/>
      <c r="BO34" s="265"/>
      <c r="BP34" s="265"/>
      <c r="BQ34" s="262">
        <v>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15">
      <c r="A35" s="266">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2"/>
      <c r="BK35" s="252"/>
      <c r="BL35" s="252"/>
      <c r="BM35" s="252"/>
      <c r="BN35" s="252"/>
      <c r="BO35" s="265"/>
      <c r="BP35" s="265"/>
      <c r="BQ35" s="262">
        <v>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15">
      <c r="A36" s="266">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2"/>
      <c r="BK36" s="252"/>
      <c r="BL36" s="252"/>
      <c r="BM36" s="252"/>
      <c r="BN36" s="252"/>
      <c r="BO36" s="265"/>
      <c r="BP36" s="265"/>
      <c r="BQ36" s="262">
        <v>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15">
      <c r="A37" s="266">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2"/>
      <c r="BK37" s="252"/>
      <c r="BL37" s="252"/>
      <c r="BM37" s="252"/>
      <c r="BN37" s="252"/>
      <c r="BO37" s="265"/>
      <c r="BP37" s="265"/>
      <c r="BQ37" s="262">
        <v>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15">
      <c r="A38" s="266">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2"/>
      <c r="BK38" s="252"/>
      <c r="BL38" s="252"/>
      <c r="BM38" s="252"/>
      <c r="BN38" s="252"/>
      <c r="BO38" s="265"/>
      <c r="BP38" s="265"/>
      <c r="BQ38" s="262">
        <v>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15">
      <c r="A39" s="266">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2"/>
      <c r="BK39" s="252"/>
      <c r="BL39" s="252"/>
      <c r="BM39" s="252"/>
      <c r="BN39" s="252"/>
      <c r="BO39" s="265"/>
      <c r="BP39" s="265"/>
      <c r="BQ39" s="262">
        <v>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15">
      <c r="A40" s="261">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2"/>
      <c r="BK40" s="252"/>
      <c r="BL40" s="252"/>
      <c r="BM40" s="252"/>
      <c r="BN40" s="252"/>
      <c r="BO40" s="265"/>
      <c r="BP40" s="265"/>
      <c r="BQ40" s="262">
        <v>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15">
      <c r="A41" s="261">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2"/>
      <c r="BK41" s="252"/>
      <c r="BL41" s="252"/>
      <c r="BM41" s="252"/>
      <c r="BN41" s="252"/>
      <c r="BO41" s="265"/>
      <c r="BP41" s="265"/>
      <c r="BQ41" s="262">
        <v>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15">
      <c r="A42" s="261">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2"/>
      <c r="BK42" s="252"/>
      <c r="BL42" s="252"/>
      <c r="BM42" s="252"/>
      <c r="BN42" s="252"/>
      <c r="BO42" s="265"/>
      <c r="BP42" s="265"/>
      <c r="BQ42" s="262">
        <v>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15">
      <c r="A43" s="261">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2"/>
      <c r="BK43" s="252"/>
      <c r="BL43" s="252"/>
      <c r="BM43" s="252"/>
      <c r="BN43" s="252"/>
      <c r="BO43" s="265"/>
      <c r="BP43" s="265"/>
      <c r="BQ43" s="262">
        <v>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15">
      <c r="A44" s="261">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2"/>
      <c r="BK44" s="252"/>
      <c r="BL44" s="252"/>
      <c r="BM44" s="252"/>
      <c r="BN44" s="252"/>
      <c r="BO44" s="265"/>
      <c r="BP44" s="265"/>
      <c r="BQ44" s="262">
        <v>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15">
      <c r="A45" s="261">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2"/>
      <c r="BK45" s="252"/>
      <c r="BL45" s="252"/>
      <c r="BM45" s="252"/>
      <c r="BN45" s="252"/>
      <c r="BO45" s="265"/>
      <c r="BP45" s="265"/>
      <c r="BQ45" s="262">
        <v>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15">
      <c r="A46" s="261">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2"/>
      <c r="BK46" s="252"/>
      <c r="BL46" s="252"/>
      <c r="BM46" s="252"/>
      <c r="BN46" s="252"/>
      <c r="BO46" s="265"/>
      <c r="BP46" s="265"/>
      <c r="BQ46" s="262">
        <v>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15">
      <c r="A47" s="261">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2"/>
      <c r="BK47" s="252"/>
      <c r="BL47" s="252"/>
      <c r="BM47" s="252"/>
      <c r="BN47" s="252"/>
      <c r="BO47" s="265"/>
      <c r="BP47" s="265"/>
      <c r="BQ47" s="262">
        <v>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15">
      <c r="A48" s="261">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2"/>
      <c r="BK48" s="252"/>
      <c r="BL48" s="252"/>
      <c r="BM48" s="252"/>
      <c r="BN48" s="252"/>
      <c r="BO48" s="265"/>
      <c r="BP48" s="265"/>
      <c r="BQ48" s="262">
        <v>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15">
      <c r="A49" s="261">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2"/>
      <c r="BK49" s="252"/>
      <c r="BL49" s="252"/>
      <c r="BM49" s="252"/>
      <c r="BN49" s="252"/>
      <c r="BO49" s="265"/>
      <c r="BP49" s="265"/>
      <c r="BQ49" s="262">
        <v>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15">
      <c r="A50" s="261">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2"/>
      <c r="BK50" s="252"/>
      <c r="BL50" s="252"/>
      <c r="BM50" s="252"/>
      <c r="BN50" s="252"/>
      <c r="BO50" s="265"/>
      <c r="BP50" s="265"/>
      <c r="BQ50" s="262">
        <v>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15">
      <c r="A51" s="261">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2"/>
      <c r="BK51" s="252"/>
      <c r="BL51" s="252"/>
      <c r="BM51" s="252"/>
      <c r="BN51" s="252"/>
      <c r="BO51" s="265"/>
      <c r="BP51" s="265"/>
      <c r="BQ51" s="262">
        <v>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15">
      <c r="A52" s="261">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2"/>
      <c r="BK52" s="252"/>
      <c r="BL52" s="252"/>
      <c r="BM52" s="252"/>
      <c r="BN52" s="252"/>
      <c r="BO52" s="265"/>
      <c r="BP52" s="265"/>
      <c r="BQ52" s="262">
        <v>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15">
      <c r="A53" s="261">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2"/>
      <c r="BK53" s="252"/>
      <c r="BL53" s="252"/>
      <c r="BM53" s="252"/>
      <c r="BN53" s="252"/>
      <c r="BO53" s="265"/>
      <c r="BP53" s="265"/>
      <c r="BQ53" s="262">
        <v>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15">
      <c r="A54" s="261">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2"/>
      <c r="BK54" s="252"/>
      <c r="BL54" s="252"/>
      <c r="BM54" s="252"/>
      <c r="BN54" s="252"/>
      <c r="BO54" s="265"/>
      <c r="BP54" s="265"/>
      <c r="BQ54" s="262">
        <v>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15">
      <c r="A55" s="261">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2"/>
      <c r="BK55" s="252"/>
      <c r="BL55" s="252"/>
      <c r="BM55" s="252"/>
      <c r="BN55" s="252"/>
      <c r="BO55" s="265"/>
      <c r="BP55" s="265"/>
      <c r="BQ55" s="262">
        <v>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15">
      <c r="A56" s="261">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2"/>
      <c r="BK56" s="252"/>
      <c r="BL56" s="252"/>
      <c r="BM56" s="252"/>
      <c r="BN56" s="252"/>
      <c r="BO56" s="265"/>
      <c r="BP56" s="265"/>
      <c r="BQ56" s="262">
        <v>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15">
      <c r="A57" s="261">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2"/>
      <c r="BK57" s="252"/>
      <c r="BL57" s="252"/>
      <c r="BM57" s="252"/>
      <c r="BN57" s="252"/>
      <c r="BO57" s="265"/>
      <c r="BP57" s="265"/>
      <c r="BQ57" s="262">
        <v>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15">
      <c r="A58" s="261">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2"/>
      <c r="BK58" s="252"/>
      <c r="BL58" s="252"/>
      <c r="BM58" s="252"/>
      <c r="BN58" s="252"/>
      <c r="BO58" s="265"/>
      <c r="BP58" s="265"/>
      <c r="BQ58" s="262">
        <v>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15">
      <c r="A59" s="261">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2"/>
      <c r="BK59" s="252"/>
      <c r="BL59" s="252"/>
      <c r="BM59" s="252"/>
      <c r="BN59" s="252"/>
      <c r="BO59" s="265"/>
      <c r="BP59" s="265"/>
      <c r="BQ59" s="262">
        <v>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15">
      <c r="A60" s="261">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2"/>
      <c r="BK60" s="252"/>
      <c r="BL60" s="252"/>
      <c r="BM60" s="252"/>
      <c r="BN60" s="252"/>
      <c r="BO60" s="265"/>
      <c r="BP60" s="265"/>
      <c r="BQ60" s="262">
        <v>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
      <c r="A61" s="261">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2"/>
      <c r="BK61" s="252"/>
      <c r="BL61" s="252"/>
      <c r="BM61" s="252"/>
      <c r="BN61" s="252"/>
      <c r="BO61" s="265"/>
      <c r="BP61" s="265"/>
      <c r="BQ61" s="262">
        <v>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15">
      <c r="A62" s="261">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5"/>
      <c r="BP62" s="265"/>
      <c r="BQ62" s="262">
        <v>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
      <c r="A63" s="264" t="s">
        <v>392</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v>
      </c>
      <c r="AG63" s="1054"/>
      <c r="AH63" s="1054"/>
      <c r="AI63" s="1054"/>
      <c r="AJ63" s="1125"/>
      <c r="AK63" s="1126"/>
      <c r="AL63" s="1058"/>
      <c r="AM63" s="1058"/>
      <c r="AN63" s="1058"/>
      <c r="AO63" s="1058"/>
      <c r="AP63" s="1054">
        <v>443</v>
      </c>
      <c r="AQ63" s="1054"/>
      <c r="AR63" s="1054"/>
      <c r="AS63" s="1054"/>
      <c r="AT63" s="1054"/>
      <c r="AU63" s="1054">
        <v>321</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5"/>
      <c r="BP63" s="265"/>
      <c r="BQ63" s="262">
        <v>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379</v>
      </c>
      <c r="BA66" s="1097"/>
      <c r="BB66" s="1097"/>
      <c r="BC66" s="1097"/>
      <c r="BD66" s="1112"/>
      <c r="BE66" s="265"/>
      <c r="BF66" s="265"/>
      <c r="BG66" s="265"/>
      <c r="BH66" s="265"/>
      <c r="BI66" s="265"/>
      <c r="BJ66" s="265"/>
      <c r="BK66" s="265"/>
      <c r="BL66" s="265"/>
      <c r="BM66" s="265"/>
      <c r="BN66" s="265"/>
      <c r="BO66" s="265"/>
      <c r="BP66" s="265"/>
      <c r="BQ66" s="262">
        <v>60</v>
      </c>
      <c r="BR66" s="267"/>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6"/>
    </row>
    <row r="67" spans="1:131" s="247"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61</v>
      </c>
      <c r="BR67" s="267"/>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6"/>
    </row>
    <row r="68" spans="1:131" s="247" customFormat="1" ht="26.25" customHeight="1" thickTop="1" x14ac:dyDescent="0.15">
      <c r="A68" s="258">
        <v>1</v>
      </c>
      <c r="B68" s="1080" t="s">
        <v>589</v>
      </c>
      <c r="C68" s="1081"/>
      <c r="D68" s="1081"/>
      <c r="E68" s="1081"/>
      <c r="F68" s="1081"/>
      <c r="G68" s="1081"/>
      <c r="H68" s="1081"/>
      <c r="I68" s="1081"/>
      <c r="J68" s="1081"/>
      <c r="K68" s="1081"/>
      <c r="L68" s="1081"/>
      <c r="M68" s="1081"/>
      <c r="N68" s="1081"/>
      <c r="O68" s="1081"/>
      <c r="P68" s="1082"/>
      <c r="Q68" s="1083">
        <v>6124</v>
      </c>
      <c r="R68" s="1077"/>
      <c r="S68" s="1077"/>
      <c r="T68" s="1077"/>
      <c r="U68" s="1077"/>
      <c r="V68" s="1077">
        <v>5916</v>
      </c>
      <c r="W68" s="1077"/>
      <c r="X68" s="1077"/>
      <c r="Y68" s="1077"/>
      <c r="Z68" s="1077"/>
      <c r="AA68" s="1077">
        <v>207</v>
      </c>
      <c r="AB68" s="1077"/>
      <c r="AC68" s="1077"/>
      <c r="AD68" s="1077"/>
      <c r="AE68" s="1077"/>
      <c r="AF68" s="1077">
        <v>207</v>
      </c>
      <c r="AG68" s="1077"/>
      <c r="AH68" s="1077"/>
      <c r="AI68" s="1077"/>
      <c r="AJ68" s="1077"/>
      <c r="AK68" s="1077">
        <v>0</v>
      </c>
      <c r="AL68" s="1077"/>
      <c r="AM68" s="1077"/>
      <c r="AN68" s="1077"/>
      <c r="AO68" s="1077"/>
      <c r="AP68" s="1077"/>
      <c r="AQ68" s="1077"/>
      <c r="AR68" s="1077"/>
      <c r="AS68" s="1077"/>
      <c r="AT68" s="1077"/>
      <c r="AU68" s="1077">
        <v>31</v>
      </c>
      <c r="AV68" s="1077"/>
      <c r="AW68" s="1077"/>
      <c r="AX68" s="1077"/>
      <c r="AY68" s="1077"/>
      <c r="AZ68" s="1078"/>
      <c r="BA68" s="1078"/>
      <c r="BB68" s="1078"/>
      <c r="BC68" s="1078"/>
      <c r="BD68" s="1079"/>
      <c r="BE68" s="265"/>
      <c r="BF68" s="265"/>
      <c r="BG68" s="265"/>
      <c r="BH68" s="265"/>
      <c r="BI68" s="265"/>
      <c r="BJ68" s="265"/>
      <c r="BK68" s="265"/>
      <c r="BL68" s="265"/>
      <c r="BM68" s="265"/>
      <c r="BN68" s="265"/>
      <c r="BO68" s="265"/>
      <c r="BP68" s="265"/>
      <c r="BQ68" s="262">
        <v>62</v>
      </c>
      <c r="BR68" s="267"/>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6"/>
    </row>
    <row r="69" spans="1:131" s="247" customFormat="1" ht="26.25" customHeight="1" x14ac:dyDescent="0.15">
      <c r="A69" s="261">
        <v>2</v>
      </c>
      <c r="B69" s="1069" t="s">
        <v>590</v>
      </c>
      <c r="C69" s="1070"/>
      <c r="D69" s="1070"/>
      <c r="E69" s="1070"/>
      <c r="F69" s="1070"/>
      <c r="G69" s="1070"/>
      <c r="H69" s="1070"/>
      <c r="I69" s="1070"/>
      <c r="J69" s="1070"/>
      <c r="K69" s="1070"/>
      <c r="L69" s="1070"/>
      <c r="M69" s="1070"/>
      <c r="N69" s="1070"/>
      <c r="O69" s="1070"/>
      <c r="P69" s="1071"/>
      <c r="Q69" s="1072">
        <v>704</v>
      </c>
      <c r="R69" s="1066"/>
      <c r="S69" s="1066"/>
      <c r="T69" s="1066"/>
      <c r="U69" s="1066"/>
      <c r="V69" s="1066">
        <v>685</v>
      </c>
      <c r="W69" s="1066"/>
      <c r="X69" s="1066"/>
      <c r="Y69" s="1066"/>
      <c r="Z69" s="1066"/>
      <c r="AA69" s="1066">
        <v>19</v>
      </c>
      <c r="AB69" s="1066"/>
      <c r="AC69" s="1066"/>
      <c r="AD69" s="1066"/>
      <c r="AE69" s="1066"/>
      <c r="AF69" s="1066">
        <v>19</v>
      </c>
      <c r="AG69" s="1066"/>
      <c r="AH69" s="1066"/>
      <c r="AI69" s="1066"/>
      <c r="AJ69" s="1066"/>
      <c r="AK69" s="1066">
        <v>14</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5"/>
      <c r="BF69" s="265"/>
      <c r="BG69" s="265"/>
      <c r="BH69" s="265"/>
      <c r="BI69" s="265"/>
      <c r="BJ69" s="265"/>
      <c r="BK69" s="265"/>
      <c r="BL69" s="265"/>
      <c r="BM69" s="265"/>
      <c r="BN69" s="265"/>
      <c r="BO69" s="265"/>
      <c r="BP69" s="265"/>
      <c r="BQ69" s="262">
        <v>63</v>
      </c>
      <c r="BR69" s="267"/>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6"/>
    </row>
    <row r="70" spans="1:131" s="247" customFormat="1" ht="26.25" customHeight="1" x14ac:dyDescent="0.15">
      <c r="A70" s="261">
        <v>3</v>
      </c>
      <c r="B70" s="1069" t="s">
        <v>591</v>
      </c>
      <c r="C70" s="1070"/>
      <c r="D70" s="1070"/>
      <c r="E70" s="1070"/>
      <c r="F70" s="1070"/>
      <c r="G70" s="1070"/>
      <c r="H70" s="1070"/>
      <c r="I70" s="1070"/>
      <c r="J70" s="1070"/>
      <c r="K70" s="1070"/>
      <c r="L70" s="1070"/>
      <c r="M70" s="1070"/>
      <c r="N70" s="1070"/>
      <c r="O70" s="1070"/>
      <c r="P70" s="1071"/>
      <c r="Q70" s="1072">
        <v>534</v>
      </c>
      <c r="R70" s="1066"/>
      <c r="S70" s="1066"/>
      <c r="T70" s="1066"/>
      <c r="U70" s="1066"/>
      <c r="V70" s="1066">
        <v>508</v>
      </c>
      <c r="W70" s="1066"/>
      <c r="X70" s="1066"/>
      <c r="Y70" s="1066"/>
      <c r="Z70" s="1066"/>
      <c r="AA70" s="1066">
        <v>26</v>
      </c>
      <c r="AB70" s="1066"/>
      <c r="AC70" s="1066"/>
      <c r="AD70" s="1066"/>
      <c r="AE70" s="1066"/>
      <c r="AF70" s="1066">
        <v>26</v>
      </c>
      <c r="AG70" s="1066"/>
      <c r="AH70" s="1066"/>
      <c r="AI70" s="1066"/>
      <c r="AJ70" s="1066"/>
      <c r="AK70" s="1066">
        <v>5</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5"/>
      <c r="BF70" s="265"/>
      <c r="BG70" s="265"/>
      <c r="BH70" s="265"/>
      <c r="BI70" s="265"/>
      <c r="BJ70" s="265"/>
      <c r="BK70" s="265"/>
      <c r="BL70" s="265"/>
      <c r="BM70" s="265"/>
      <c r="BN70" s="265"/>
      <c r="BO70" s="265"/>
      <c r="BP70" s="265"/>
      <c r="BQ70" s="262">
        <v>64</v>
      </c>
      <c r="BR70" s="267"/>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6"/>
    </row>
    <row r="71" spans="1:131" s="247" customFormat="1" ht="26.25" customHeight="1" x14ac:dyDescent="0.15">
      <c r="A71" s="261">
        <v>4</v>
      </c>
      <c r="B71" s="1069" t="s">
        <v>592</v>
      </c>
      <c r="C71" s="1070"/>
      <c r="D71" s="1070"/>
      <c r="E71" s="1070"/>
      <c r="F71" s="1070"/>
      <c r="G71" s="1070"/>
      <c r="H71" s="1070"/>
      <c r="I71" s="1070"/>
      <c r="J71" s="1070"/>
      <c r="K71" s="1070"/>
      <c r="L71" s="1070"/>
      <c r="M71" s="1070"/>
      <c r="N71" s="1070"/>
      <c r="O71" s="1070"/>
      <c r="P71" s="1071"/>
      <c r="Q71" s="1072">
        <v>171935</v>
      </c>
      <c r="R71" s="1066"/>
      <c r="S71" s="1066"/>
      <c r="T71" s="1066"/>
      <c r="U71" s="1066"/>
      <c r="V71" s="1066">
        <v>162213</v>
      </c>
      <c r="W71" s="1066"/>
      <c r="X71" s="1066"/>
      <c r="Y71" s="1066"/>
      <c r="Z71" s="1066"/>
      <c r="AA71" s="1066">
        <v>9722</v>
      </c>
      <c r="AB71" s="1066"/>
      <c r="AC71" s="1066"/>
      <c r="AD71" s="1066"/>
      <c r="AE71" s="1066"/>
      <c r="AF71" s="1066">
        <v>9719</v>
      </c>
      <c r="AG71" s="1066"/>
      <c r="AH71" s="1066"/>
      <c r="AI71" s="1066"/>
      <c r="AJ71" s="1066"/>
      <c r="AK71" s="1066">
        <v>4660</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5"/>
      <c r="BF71" s="265"/>
      <c r="BG71" s="265"/>
      <c r="BH71" s="265"/>
      <c r="BI71" s="265"/>
      <c r="BJ71" s="265"/>
      <c r="BK71" s="265"/>
      <c r="BL71" s="265"/>
      <c r="BM71" s="265"/>
      <c r="BN71" s="265"/>
      <c r="BO71" s="265"/>
      <c r="BP71" s="265"/>
      <c r="BQ71" s="262">
        <v>65</v>
      </c>
      <c r="BR71" s="267"/>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6"/>
    </row>
    <row r="72" spans="1:131" s="247" customFormat="1" ht="26.25" customHeight="1" x14ac:dyDescent="0.15">
      <c r="A72" s="261">
        <v>5</v>
      </c>
      <c r="B72" s="1069" t="s">
        <v>593</v>
      </c>
      <c r="C72" s="1070"/>
      <c r="D72" s="1070"/>
      <c r="E72" s="1070"/>
      <c r="F72" s="1070"/>
      <c r="G72" s="1070"/>
      <c r="H72" s="1070"/>
      <c r="I72" s="1070"/>
      <c r="J72" s="1070"/>
      <c r="K72" s="1070"/>
      <c r="L72" s="1070"/>
      <c r="M72" s="1070"/>
      <c r="N72" s="1070"/>
      <c r="O72" s="1070"/>
      <c r="P72" s="1071"/>
      <c r="Q72" s="1072">
        <v>148</v>
      </c>
      <c r="R72" s="1066"/>
      <c r="S72" s="1066"/>
      <c r="T72" s="1066"/>
      <c r="U72" s="1066"/>
      <c r="V72" s="1066">
        <v>143</v>
      </c>
      <c r="W72" s="1066"/>
      <c r="X72" s="1066"/>
      <c r="Y72" s="1066"/>
      <c r="Z72" s="1066"/>
      <c r="AA72" s="1066">
        <v>6</v>
      </c>
      <c r="AB72" s="1066"/>
      <c r="AC72" s="1066"/>
      <c r="AD72" s="1066"/>
      <c r="AE72" s="1066"/>
      <c r="AF72" s="1066">
        <v>6</v>
      </c>
      <c r="AG72" s="1066"/>
      <c r="AH72" s="1066"/>
      <c r="AI72" s="1066"/>
      <c r="AJ72" s="1066"/>
      <c r="AK72" s="1066">
        <v>12</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5"/>
      <c r="BF72" s="265"/>
      <c r="BG72" s="265"/>
      <c r="BH72" s="265"/>
      <c r="BI72" s="265"/>
      <c r="BJ72" s="265"/>
      <c r="BK72" s="265"/>
      <c r="BL72" s="265"/>
      <c r="BM72" s="265"/>
      <c r="BN72" s="265"/>
      <c r="BO72" s="265"/>
      <c r="BP72" s="265"/>
      <c r="BQ72" s="262">
        <v>66</v>
      </c>
      <c r="BR72" s="267"/>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6"/>
    </row>
    <row r="73" spans="1:131" s="247" customFormat="1" ht="26.25" customHeight="1" x14ac:dyDescent="0.15">
      <c r="A73" s="261">
        <v>6</v>
      </c>
      <c r="B73" s="1069" t="s">
        <v>594</v>
      </c>
      <c r="C73" s="1070"/>
      <c r="D73" s="1070"/>
      <c r="E73" s="1070"/>
      <c r="F73" s="1070"/>
      <c r="G73" s="1070"/>
      <c r="H73" s="1070"/>
      <c r="I73" s="1070"/>
      <c r="J73" s="1070"/>
      <c r="K73" s="1070"/>
      <c r="L73" s="1070"/>
      <c r="M73" s="1070"/>
      <c r="N73" s="1070"/>
      <c r="O73" s="1070"/>
      <c r="P73" s="1071"/>
      <c r="Q73" s="1072">
        <v>9867</v>
      </c>
      <c r="R73" s="1066"/>
      <c r="S73" s="1066"/>
      <c r="T73" s="1066"/>
      <c r="U73" s="1066"/>
      <c r="V73" s="1066">
        <v>6844</v>
      </c>
      <c r="W73" s="1066"/>
      <c r="X73" s="1066"/>
      <c r="Y73" s="1066"/>
      <c r="Z73" s="1066"/>
      <c r="AA73" s="1066">
        <v>3023</v>
      </c>
      <c r="AB73" s="1066"/>
      <c r="AC73" s="1066"/>
      <c r="AD73" s="1066"/>
      <c r="AE73" s="1066"/>
      <c r="AF73" s="1066">
        <v>3023</v>
      </c>
      <c r="AG73" s="1066"/>
      <c r="AH73" s="1066"/>
      <c r="AI73" s="1066"/>
      <c r="AJ73" s="1066"/>
      <c r="AK73" s="1066">
        <v>0</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5"/>
      <c r="BF73" s="265"/>
      <c r="BG73" s="265"/>
      <c r="BH73" s="265"/>
      <c r="BI73" s="265"/>
      <c r="BJ73" s="265"/>
      <c r="BK73" s="265"/>
      <c r="BL73" s="265"/>
      <c r="BM73" s="265"/>
      <c r="BN73" s="265"/>
      <c r="BO73" s="265"/>
      <c r="BP73" s="265"/>
      <c r="BQ73" s="262">
        <v>67</v>
      </c>
      <c r="BR73" s="267"/>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6"/>
    </row>
    <row r="74" spans="1:131" s="247" customFormat="1" ht="26.25" customHeight="1" x14ac:dyDescent="0.15">
      <c r="A74" s="261">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5"/>
      <c r="BF74" s="265"/>
      <c r="BG74" s="265"/>
      <c r="BH74" s="265"/>
      <c r="BI74" s="265"/>
      <c r="BJ74" s="265"/>
      <c r="BK74" s="265"/>
      <c r="BL74" s="265"/>
      <c r="BM74" s="265"/>
      <c r="BN74" s="265"/>
      <c r="BO74" s="265"/>
      <c r="BP74" s="265"/>
      <c r="BQ74" s="262">
        <v>68</v>
      </c>
      <c r="BR74" s="267"/>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6"/>
    </row>
    <row r="75" spans="1:131" s="247" customFormat="1" ht="26.25" customHeight="1" x14ac:dyDescent="0.15">
      <c r="A75" s="261">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5"/>
      <c r="BF75" s="265"/>
      <c r="BG75" s="265"/>
      <c r="BH75" s="265"/>
      <c r="BI75" s="265"/>
      <c r="BJ75" s="265"/>
      <c r="BK75" s="265"/>
      <c r="BL75" s="265"/>
      <c r="BM75" s="265"/>
      <c r="BN75" s="265"/>
      <c r="BO75" s="265"/>
      <c r="BP75" s="265"/>
      <c r="BQ75" s="262">
        <v>69</v>
      </c>
      <c r="BR75" s="267"/>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6"/>
    </row>
    <row r="76" spans="1:131" s="247" customFormat="1" ht="26.25" customHeight="1" x14ac:dyDescent="0.15">
      <c r="A76" s="261">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5"/>
      <c r="BF76" s="265"/>
      <c r="BG76" s="265"/>
      <c r="BH76" s="265"/>
      <c r="BI76" s="265"/>
      <c r="BJ76" s="265"/>
      <c r="BK76" s="265"/>
      <c r="BL76" s="265"/>
      <c r="BM76" s="265"/>
      <c r="BN76" s="265"/>
      <c r="BO76" s="265"/>
      <c r="BP76" s="265"/>
      <c r="BQ76" s="262">
        <v>70</v>
      </c>
      <c r="BR76" s="267"/>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6"/>
    </row>
    <row r="77" spans="1:131" s="247" customFormat="1" ht="26.25" customHeight="1" x14ac:dyDescent="0.15">
      <c r="A77" s="261">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5"/>
      <c r="BF77" s="265"/>
      <c r="BG77" s="265"/>
      <c r="BH77" s="265"/>
      <c r="BI77" s="265"/>
      <c r="BJ77" s="265"/>
      <c r="BK77" s="265"/>
      <c r="BL77" s="265"/>
      <c r="BM77" s="265"/>
      <c r="BN77" s="265"/>
      <c r="BO77" s="265"/>
      <c r="BP77" s="265"/>
      <c r="BQ77" s="262">
        <v>71</v>
      </c>
      <c r="BR77" s="267"/>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6"/>
    </row>
    <row r="78" spans="1:131" s="247" customFormat="1" ht="26.25" customHeight="1" x14ac:dyDescent="0.15">
      <c r="A78" s="261">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5"/>
      <c r="BF78" s="265"/>
      <c r="BG78" s="265"/>
      <c r="BH78" s="265"/>
      <c r="BI78" s="265"/>
      <c r="BJ78" s="268"/>
      <c r="BK78" s="268"/>
      <c r="BL78" s="268"/>
      <c r="BM78" s="268"/>
      <c r="BN78" s="268"/>
      <c r="BO78" s="265"/>
      <c r="BP78" s="265"/>
      <c r="BQ78" s="262">
        <v>72</v>
      </c>
      <c r="BR78" s="267"/>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6"/>
    </row>
    <row r="79" spans="1:131" s="247" customFormat="1" ht="26.25" customHeight="1" x14ac:dyDescent="0.15">
      <c r="A79" s="261">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5"/>
      <c r="BF79" s="265"/>
      <c r="BG79" s="265"/>
      <c r="BH79" s="265"/>
      <c r="BI79" s="265"/>
      <c r="BJ79" s="268"/>
      <c r="BK79" s="268"/>
      <c r="BL79" s="268"/>
      <c r="BM79" s="268"/>
      <c r="BN79" s="268"/>
      <c r="BO79" s="265"/>
      <c r="BP79" s="265"/>
      <c r="BQ79" s="262">
        <v>73</v>
      </c>
      <c r="BR79" s="267"/>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6"/>
    </row>
    <row r="80" spans="1:131" s="247" customFormat="1" ht="26.25" customHeight="1" x14ac:dyDescent="0.15">
      <c r="A80" s="261">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5"/>
      <c r="BF80" s="265"/>
      <c r="BG80" s="265"/>
      <c r="BH80" s="265"/>
      <c r="BI80" s="265"/>
      <c r="BJ80" s="265"/>
      <c r="BK80" s="265"/>
      <c r="BL80" s="265"/>
      <c r="BM80" s="265"/>
      <c r="BN80" s="265"/>
      <c r="BO80" s="265"/>
      <c r="BP80" s="265"/>
      <c r="BQ80" s="262">
        <v>74</v>
      </c>
      <c r="BR80" s="267"/>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6"/>
    </row>
    <row r="81" spans="1:131" s="247" customFormat="1" ht="26.25" customHeight="1" x14ac:dyDescent="0.15">
      <c r="A81" s="261">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5"/>
      <c r="BF81" s="265"/>
      <c r="BG81" s="265"/>
      <c r="BH81" s="265"/>
      <c r="BI81" s="265"/>
      <c r="BJ81" s="265"/>
      <c r="BK81" s="265"/>
      <c r="BL81" s="265"/>
      <c r="BM81" s="265"/>
      <c r="BN81" s="265"/>
      <c r="BO81" s="265"/>
      <c r="BP81" s="265"/>
      <c r="BQ81" s="262">
        <v>75</v>
      </c>
      <c r="BR81" s="267"/>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6"/>
    </row>
    <row r="82" spans="1:131" s="247" customFormat="1" ht="26.25" customHeight="1" x14ac:dyDescent="0.15">
      <c r="A82" s="261">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5"/>
      <c r="BF82" s="265"/>
      <c r="BG82" s="265"/>
      <c r="BH82" s="265"/>
      <c r="BI82" s="265"/>
      <c r="BJ82" s="265"/>
      <c r="BK82" s="265"/>
      <c r="BL82" s="265"/>
      <c r="BM82" s="265"/>
      <c r="BN82" s="265"/>
      <c r="BO82" s="265"/>
      <c r="BP82" s="265"/>
      <c r="BQ82" s="262">
        <v>76</v>
      </c>
      <c r="BR82" s="267"/>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6"/>
    </row>
    <row r="83" spans="1:131" s="247" customFormat="1" ht="26.25" customHeight="1" x14ac:dyDescent="0.15">
      <c r="A83" s="261">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5"/>
      <c r="BF83" s="265"/>
      <c r="BG83" s="265"/>
      <c r="BH83" s="265"/>
      <c r="BI83" s="265"/>
      <c r="BJ83" s="265"/>
      <c r="BK83" s="265"/>
      <c r="BL83" s="265"/>
      <c r="BM83" s="265"/>
      <c r="BN83" s="265"/>
      <c r="BO83" s="265"/>
      <c r="BP83" s="265"/>
      <c r="BQ83" s="262">
        <v>77</v>
      </c>
      <c r="BR83" s="267"/>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6"/>
    </row>
    <row r="84" spans="1:131" s="247" customFormat="1" ht="26.25" customHeight="1" x14ac:dyDescent="0.15">
      <c r="A84" s="261">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5"/>
      <c r="BF84" s="265"/>
      <c r="BG84" s="265"/>
      <c r="BH84" s="265"/>
      <c r="BI84" s="265"/>
      <c r="BJ84" s="265"/>
      <c r="BK84" s="265"/>
      <c r="BL84" s="265"/>
      <c r="BM84" s="265"/>
      <c r="BN84" s="265"/>
      <c r="BO84" s="265"/>
      <c r="BP84" s="265"/>
      <c r="BQ84" s="262">
        <v>78</v>
      </c>
      <c r="BR84" s="267"/>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6"/>
    </row>
    <row r="85" spans="1:131" s="247" customFormat="1" ht="26.25" customHeight="1" x14ac:dyDescent="0.15">
      <c r="A85" s="261">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5"/>
      <c r="BF85" s="265"/>
      <c r="BG85" s="265"/>
      <c r="BH85" s="265"/>
      <c r="BI85" s="265"/>
      <c r="BJ85" s="265"/>
      <c r="BK85" s="265"/>
      <c r="BL85" s="265"/>
      <c r="BM85" s="265"/>
      <c r="BN85" s="265"/>
      <c r="BO85" s="265"/>
      <c r="BP85" s="265"/>
      <c r="BQ85" s="262">
        <v>79</v>
      </c>
      <c r="BR85" s="267"/>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6"/>
    </row>
    <row r="86" spans="1:131" s="247" customFormat="1" ht="26.25" customHeight="1" x14ac:dyDescent="0.15">
      <c r="A86" s="261">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5"/>
      <c r="BF86" s="265"/>
      <c r="BG86" s="265"/>
      <c r="BH86" s="265"/>
      <c r="BI86" s="265"/>
      <c r="BJ86" s="265"/>
      <c r="BK86" s="265"/>
      <c r="BL86" s="265"/>
      <c r="BM86" s="265"/>
      <c r="BN86" s="265"/>
      <c r="BO86" s="265"/>
      <c r="BP86" s="265"/>
      <c r="BQ86" s="262">
        <v>80</v>
      </c>
      <c r="BR86" s="267"/>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6"/>
    </row>
    <row r="87" spans="1:131" s="247" customFormat="1" ht="26.25" customHeight="1" x14ac:dyDescent="0.15">
      <c r="A87" s="269">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5"/>
      <c r="BF87" s="265"/>
      <c r="BG87" s="265"/>
      <c r="BH87" s="265"/>
      <c r="BI87" s="265"/>
      <c r="BJ87" s="265"/>
      <c r="BK87" s="265"/>
      <c r="BL87" s="265"/>
      <c r="BM87" s="265"/>
      <c r="BN87" s="265"/>
      <c r="BO87" s="265"/>
      <c r="BP87" s="265"/>
      <c r="BQ87" s="262">
        <v>81</v>
      </c>
      <c r="BR87" s="267"/>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6"/>
    </row>
    <row r="88" spans="1:131" s="247" customFormat="1" ht="26.25" customHeight="1" thickBot="1" x14ac:dyDescent="0.2">
      <c r="A88" s="264" t="s">
        <v>392</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13000</v>
      </c>
      <c r="AG88" s="1054"/>
      <c r="AH88" s="1054"/>
      <c r="AI88" s="1054"/>
      <c r="AJ88" s="1054"/>
      <c r="AK88" s="1058"/>
      <c r="AL88" s="1058"/>
      <c r="AM88" s="1058"/>
      <c r="AN88" s="1058"/>
      <c r="AO88" s="1058"/>
      <c r="AP88" s="1054"/>
      <c r="AQ88" s="1054"/>
      <c r="AR88" s="1054"/>
      <c r="AS88" s="1054"/>
      <c r="AT88" s="1054"/>
      <c r="AU88" s="1054">
        <v>31</v>
      </c>
      <c r="AV88" s="1054"/>
      <c r="AW88" s="1054"/>
      <c r="AX88" s="1054"/>
      <c r="AY88" s="1054"/>
      <c r="AZ88" s="1055"/>
      <c r="BA88" s="1055"/>
      <c r="BB88" s="1055"/>
      <c r="BC88" s="1055"/>
      <c r="BD88" s="1056"/>
      <c r="BE88" s="265"/>
      <c r="BF88" s="265"/>
      <c r="BG88" s="265"/>
      <c r="BH88" s="265"/>
      <c r="BI88" s="265"/>
      <c r="BJ88" s="265"/>
      <c r="BK88" s="265"/>
      <c r="BL88" s="265"/>
      <c r="BM88" s="265"/>
      <c r="BN88" s="265"/>
      <c r="BO88" s="265"/>
      <c r="BP88" s="265"/>
      <c r="BQ88" s="262">
        <v>82</v>
      </c>
      <c r="BR88" s="267"/>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98</v>
      </c>
      <c r="CS102" s="1046"/>
      <c r="CT102" s="1046"/>
      <c r="CU102" s="1046"/>
      <c r="CV102" s="1047"/>
      <c r="CW102" s="1045">
        <v>31</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6"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6"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174763</v>
      </c>
      <c r="AB110" s="982"/>
      <c r="AC110" s="982"/>
      <c r="AD110" s="982"/>
      <c r="AE110" s="983"/>
      <c r="AF110" s="984">
        <v>174338</v>
      </c>
      <c r="AG110" s="982"/>
      <c r="AH110" s="982"/>
      <c r="AI110" s="982"/>
      <c r="AJ110" s="983"/>
      <c r="AK110" s="984">
        <v>176089</v>
      </c>
      <c r="AL110" s="982"/>
      <c r="AM110" s="982"/>
      <c r="AN110" s="982"/>
      <c r="AO110" s="983"/>
      <c r="AP110" s="985">
        <v>12.5</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1923666</v>
      </c>
      <c r="BR110" s="929"/>
      <c r="BS110" s="929"/>
      <c r="BT110" s="929"/>
      <c r="BU110" s="929"/>
      <c r="BV110" s="929">
        <v>1810488</v>
      </c>
      <c r="BW110" s="929"/>
      <c r="BX110" s="929"/>
      <c r="BY110" s="929"/>
      <c r="BZ110" s="929"/>
      <c r="CA110" s="929">
        <v>1832642</v>
      </c>
      <c r="CB110" s="929"/>
      <c r="CC110" s="929"/>
      <c r="CD110" s="929"/>
      <c r="CE110" s="929"/>
      <c r="CF110" s="953">
        <v>130.1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439</v>
      </c>
      <c r="DR110" s="929"/>
      <c r="DS110" s="929"/>
      <c r="DT110" s="929"/>
      <c r="DU110" s="929"/>
      <c r="DV110" s="930" t="s">
        <v>439</v>
      </c>
      <c r="DW110" s="930"/>
      <c r="DX110" s="930"/>
      <c r="DY110" s="930"/>
      <c r="DZ110" s="931"/>
    </row>
    <row r="111" spans="1:131" s="246"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440</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440</v>
      </c>
      <c r="BW111" s="901"/>
      <c r="BX111" s="901"/>
      <c r="BY111" s="901"/>
      <c r="BZ111" s="901"/>
      <c r="CA111" s="901" t="s">
        <v>444</v>
      </c>
      <c r="CB111" s="901"/>
      <c r="CC111" s="901"/>
      <c r="CD111" s="901"/>
      <c r="CE111" s="901"/>
      <c r="CF111" s="962" t="s">
        <v>444</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443</v>
      </c>
      <c r="DM111" s="901"/>
      <c r="DN111" s="901"/>
      <c r="DO111" s="901"/>
      <c r="DP111" s="901"/>
      <c r="DQ111" s="901" t="s">
        <v>444</v>
      </c>
      <c r="DR111" s="901"/>
      <c r="DS111" s="901"/>
      <c r="DT111" s="901"/>
      <c r="DU111" s="901"/>
      <c r="DV111" s="878" t="s">
        <v>446</v>
      </c>
      <c r="DW111" s="878"/>
      <c r="DX111" s="878"/>
      <c r="DY111" s="878"/>
      <c r="DZ111" s="879"/>
    </row>
    <row r="112" spans="1:131" s="246"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444</v>
      </c>
      <c r="AG112" s="864"/>
      <c r="AH112" s="864"/>
      <c r="AI112" s="864"/>
      <c r="AJ112" s="865"/>
      <c r="AK112" s="866" t="s">
        <v>446</v>
      </c>
      <c r="AL112" s="864"/>
      <c r="AM112" s="864"/>
      <c r="AN112" s="864"/>
      <c r="AO112" s="865"/>
      <c r="AP112" s="911" t="s">
        <v>444</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428028</v>
      </c>
      <c r="BR112" s="901"/>
      <c r="BS112" s="901"/>
      <c r="BT112" s="901"/>
      <c r="BU112" s="901"/>
      <c r="BV112" s="901">
        <v>377453</v>
      </c>
      <c r="BW112" s="901"/>
      <c r="BX112" s="901"/>
      <c r="BY112" s="901"/>
      <c r="BZ112" s="901"/>
      <c r="CA112" s="901">
        <v>320901</v>
      </c>
      <c r="CB112" s="901"/>
      <c r="CC112" s="901"/>
      <c r="CD112" s="901"/>
      <c r="CE112" s="901"/>
      <c r="CF112" s="962">
        <v>22.8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451</v>
      </c>
      <c r="DM112" s="901"/>
      <c r="DN112" s="901"/>
      <c r="DO112" s="901"/>
      <c r="DP112" s="901"/>
      <c r="DQ112" s="901" t="s">
        <v>451</v>
      </c>
      <c r="DR112" s="901"/>
      <c r="DS112" s="901"/>
      <c r="DT112" s="901"/>
      <c r="DU112" s="901"/>
      <c r="DV112" s="878" t="s">
        <v>444</v>
      </c>
      <c r="DW112" s="878"/>
      <c r="DX112" s="878"/>
      <c r="DY112" s="878"/>
      <c r="DZ112" s="879"/>
    </row>
    <row r="113" spans="1:130" s="246"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44973</v>
      </c>
      <c r="AB113" s="1010"/>
      <c r="AC113" s="1010"/>
      <c r="AD113" s="1010"/>
      <c r="AE113" s="1011"/>
      <c r="AF113" s="1012">
        <v>38634</v>
      </c>
      <c r="AG113" s="1010"/>
      <c r="AH113" s="1010"/>
      <c r="AI113" s="1010"/>
      <c r="AJ113" s="1011"/>
      <c r="AK113" s="1012">
        <v>36873</v>
      </c>
      <c r="AL113" s="1010"/>
      <c r="AM113" s="1010"/>
      <c r="AN113" s="1010"/>
      <c r="AO113" s="1011"/>
      <c r="AP113" s="1013">
        <v>2.6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36818</v>
      </c>
      <c r="BR113" s="901"/>
      <c r="BS113" s="901"/>
      <c r="BT113" s="901"/>
      <c r="BU113" s="901"/>
      <c r="BV113" s="901">
        <v>33660</v>
      </c>
      <c r="BW113" s="901"/>
      <c r="BX113" s="901"/>
      <c r="BY113" s="901"/>
      <c r="BZ113" s="901"/>
      <c r="CA113" s="901">
        <v>30713</v>
      </c>
      <c r="CB113" s="901"/>
      <c r="CC113" s="901"/>
      <c r="CD113" s="901"/>
      <c r="CE113" s="901"/>
      <c r="CF113" s="962">
        <v>2.2000000000000002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446</v>
      </c>
      <c r="DH113" s="864"/>
      <c r="DI113" s="864"/>
      <c r="DJ113" s="864"/>
      <c r="DK113" s="865"/>
      <c r="DL113" s="866" t="s">
        <v>440</v>
      </c>
      <c r="DM113" s="864"/>
      <c r="DN113" s="864"/>
      <c r="DO113" s="864"/>
      <c r="DP113" s="865"/>
      <c r="DQ113" s="866" t="s">
        <v>440</v>
      </c>
      <c r="DR113" s="864"/>
      <c r="DS113" s="864"/>
      <c r="DT113" s="864"/>
      <c r="DU113" s="865"/>
      <c r="DV113" s="911" t="s">
        <v>446</v>
      </c>
      <c r="DW113" s="912"/>
      <c r="DX113" s="912"/>
      <c r="DY113" s="912"/>
      <c r="DZ113" s="913"/>
    </row>
    <row r="114" spans="1:130" s="246"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4716</v>
      </c>
      <c r="AB114" s="864"/>
      <c r="AC114" s="864"/>
      <c r="AD114" s="864"/>
      <c r="AE114" s="865"/>
      <c r="AF114" s="866">
        <v>4663</v>
      </c>
      <c r="AG114" s="864"/>
      <c r="AH114" s="864"/>
      <c r="AI114" s="864"/>
      <c r="AJ114" s="865"/>
      <c r="AK114" s="866">
        <v>5051</v>
      </c>
      <c r="AL114" s="864"/>
      <c r="AM114" s="864"/>
      <c r="AN114" s="864"/>
      <c r="AO114" s="865"/>
      <c r="AP114" s="911">
        <v>0.4</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344277</v>
      </c>
      <c r="BR114" s="901"/>
      <c r="BS114" s="901"/>
      <c r="BT114" s="901"/>
      <c r="BU114" s="901"/>
      <c r="BV114" s="901">
        <v>323561</v>
      </c>
      <c r="BW114" s="901"/>
      <c r="BX114" s="901"/>
      <c r="BY114" s="901"/>
      <c r="BZ114" s="901"/>
      <c r="CA114" s="901">
        <v>298512</v>
      </c>
      <c r="CB114" s="901"/>
      <c r="CC114" s="901"/>
      <c r="CD114" s="901"/>
      <c r="CE114" s="901"/>
      <c r="CF114" s="962">
        <v>21.2</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443</v>
      </c>
      <c r="DM114" s="864"/>
      <c r="DN114" s="864"/>
      <c r="DO114" s="864"/>
      <c r="DP114" s="865"/>
      <c r="DQ114" s="866" t="s">
        <v>451</v>
      </c>
      <c r="DR114" s="864"/>
      <c r="DS114" s="864"/>
      <c r="DT114" s="864"/>
      <c r="DU114" s="865"/>
      <c r="DV114" s="911" t="s">
        <v>446</v>
      </c>
      <c r="DW114" s="912"/>
      <c r="DX114" s="912"/>
      <c r="DY114" s="912"/>
      <c r="DZ114" s="913"/>
    </row>
    <row r="115" spans="1:130" s="246"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446</v>
      </c>
      <c r="AB115" s="1010"/>
      <c r="AC115" s="1010"/>
      <c r="AD115" s="1010"/>
      <c r="AE115" s="1011"/>
      <c r="AF115" s="1012" t="s">
        <v>451</v>
      </c>
      <c r="AG115" s="1010"/>
      <c r="AH115" s="1010"/>
      <c r="AI115" s="1010"/>
      <c r="AJ115" s="1011"/>
      <c r="AK115" s="1012" t="s">
        <v>451</v>
      </c>
      <c r="AL115" s="1010"/>
      <c r="AM115" s="1010"/>
      <c r="AN115" s="1010"/>
      <c r="AO115" s="1011"/>
      <c r="AP115" s="1013" t="s">
        <v>451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443</v>
      </c>
      <c r="BW115" s="901"/>
      <c r="BX115" s="901"/>
      <c r="BY115" s="901"/>
      <c r="BZ115" s="901"/>
      <c r="CA115" s="901" t="s">
        <v>451</v>
      </c>
      <c r="CB115" s="901"/>
      <c r="CC115" s="901"/>
      <c r="CD115" s="901"/>
      <c r="CE115" s="901"/>
      <c r="CF115" s="962" t="s">
        <v>444</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451</v>
      </c>
      <c r="DM115" s="864"/>
      <c r="DN115" s="864"/>
      <c r="DO115" s="864"/>
      <c r="DP115" s="865"/>
      <c r="DQ115" s="866" t="s">
        <v>446</v>
      </c>
      <c r="DR115" s="864"/>
      <c r="DS115" s="864"/>
      <c r="DT115" s="864"/>
      <c r="DU115" s="865"/>
      <c r="DV115" s="911" t="s">
        <v>446</v>
      </c>
      <c r="DW115" s="912"/>
      <c r="DX115" s="912"/>
      <c r="DY115" s="912"/>
      <c r="DZ115" s="913"/>
    </row>
    <row r="116" spans="1:130" s="246"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451</v>
      </c>
      <c r="AG116" s="864"/>
      <c r="AH116" s="864"/>
      <c r="AI116" s="864"/>
      <c r="AJ116" s="865"/>
      <c r="AK116" s="866" t="s">
        <v>446</v>
      </c>
      <c r="AL116" s="864"/>
      <c r="AM116" s="864"/>
      <c r="AN116" s="864"/>
      <c r="AO116" s="865"/>
      <c r="AP116" s="911" t="s">
        <v>444</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446</v>
      </c>
      <c r="BW116" s="901"/>
      <c r="BX116" s="901"/>
      <c r="BY116" s="901"/>
      <c r="BZ116" s="901"/>
      <c r="CA116" s="901" t="s">
        <v>451</v>
      </c>
      <c r="CB116" s="901"/>
      <c r="CC116" s="901"/>
      <c r="CD116" s="901"/>
      <c r="CE116" s="901"/>
      <c r="CF116" s="962" t="s">
        <v>446</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451</v>
      </c>
      <c r="DM116" s="864"/>
      <c r="DN116" s="864"/>
      <c r="DO116" s="864"/>
      <c r="DP116" s="865"/>
      <c r="DQ116" s="866" t="s">
        <v>444</v>
      </c>
      <c r="DR116" s="864"/>
      <c r="DS116" s="864"/>
      <c r="DT116" s="864"/>
      <c r="DU116" s="865"/>
      <c r="DV116" s="911" t="s">
        <v>440</v>
      </c>
      <c r="DW116" s="912"/>
      <c r="DX116" s="912"/>
      <c r="DY116" s="912"/>
      <c r="DZ116" s="913"/>
    </row>
    <row r="117" spans="1:130" s="246"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224452</v>
      </c>
      <c r="AB117" s="996"/>
      <c r="AC117" s="996"/>
      <c r="AD117" s="996"/>
      <c r="AE117" s="997"/>
      <c r="AF117" s="998">
        <v>217635</v>
      </c>
      <c r="AG117" s="996"/>
      <c r="AH117" s="996"/>
      <c r="AI117" s="996"/>
      <c r="AJ117" s="997"/>
      <c r="AK117" s="998">
        <v>218013</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466</v>
      </c>
      <c r="BR117" s="901"/>
      <c r="BS117" s="901"/>
      <c r="BT117" s="901"/>
      <c r="BU117" s="901"/>
      <c r="BV117" s="901" t="s">
        <v>440</v>
      </c>
      <c r="BW117" s="901"/>
      <c r="BX117" s="901"/>
      <c r="BY117" s="901"/>
      <c r="BZ117" s="901"/>
      <c r="CA117" s="901" t="s">
        <v>467</v>
      </c>
      <c r="CB117" s="901"/>
      <c r="CC117" s="901"/>
      <c r="CD117" s="901"/>
      <c r="CE117" s="901"/>
      <c r="CF117" s="962" t="s">
        <v>468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467</v>
      </c>
      <c r="DH117" s="864"/>
      <c r="DI117" s="864"/>
      <c r="DJ117" s="864"/>
      <c r="DK117" s="865"/>
      <c r="DL117" s="866" t="s">
        <v>440</v>
      </c>
      <c r="DM117" s="864"/>
      <c r="DN117" s="864"/>
      <c r="DO117" s="864"/>
      <c r="DP117" s="865"/>
      <c r="DQ117" s="866" t="s">
        <v>466</v>
      </c>
      <c r="DR117" s="864"/>
      <c r="DS117" s="864"/>
      <c r="DT117" s="864"/>
      <c r="DU117" s="865"/>
      <c r="DV117" s="911" t="s">
        <v>446</v>
      </c>
      <c r="DW117" s="912"/>
      <c r="DX117" s="912"/>
      <c r="DY117" s="912"/>
      <c r="DZ117" s="913"/>
    </row>
    <row r="118" spans="1:130" s="246"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446</v>
      </c>
      <c r="BR118" s="932"/>
      <c r="BS118" s="932"/>
      <c r="BT118" s="932"/>
      <c r="BU118" s="932"/>
      <c r="BV118" s="932" t="s">
        <v>467</v>
      </c>
      <c r="BW118" s="932"/>
      <c r="BX118" s="932"/>
      <c r="BY118" s="932"/>
      <c r="BZ118" s="932"/>
      <c r="CA118" s="932" t="s">
        <v>468</v>
      </c>
      <c r="CB118" s="932"/>
      <c r="CC118" s="932"/>
      <c r="CD118" s="932"/>
      <c r="CE118" s="932"/>
      <c r="CF118" s="962" t="s">
        <v>466</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446</v>
      </c>
      <c r="DH118" s="864"/>
      <c r="DI118" s="864"/>
      <c r="DJ118" s="864"/>
      <c r="DK118" s="865"/>
      <c r="DL118" s="866" t="s">
        <v>446</v>
      </c>
      <c r="DM118" s="864"/>
      <c r="DN118" s="864"/>
      <c r="DO118" s="864"/>
      <c r="DP118" s="865"/>
      <c r="DQ118" s="866" t="s">
        <v>466</v>
      </c>
      <c r="DR118" s="864"/>
      <c r="DS118" s="864"/>
      <c r="DT118" s="864"/>
      <c r="DU118" s="865"/>
      <c r="DV118" s="911" t="s">
        <v>446</v>
      </c>
      <c r="DW118" s="912"/>
      <c r="DX118" s="912"/>
      <c r="DY118" s="912"/>
      <c r="DZ118" s="913"/>
    </row>
    <row r="119" spans="1:130" s="246"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468</v>
      </c>
      <c r="AB119" s="982"/>
      <c r="AC119" s="982"/>
      <c r="AD119" s="982"/>
      <c r="AE119" s="983"/>
      <c r="AF119" s="984" t="s">
        <v>446</v>
      </c>
      <c r="AG119" s="982"/>
      <c r="AH119" s="982"/>
      <c r="AI119" s="982"/>
      <c r="AJ119" s="983"/>
      <c r="AK119" s="984" t="s">
        <v>466</v>
      </c>
      <c r="AL119" s="982"/>
      <c r="AM119" s="982"/>
      <c r="AN119" s="982"/>
      <c r="AO119" s="983"/>
      <c r="AP119" s="985" t="s">
        <v>468</v>
      </c>
      <c r="AQ119" s="986"/>
      <c r="AR119" s="986"/>
      <c r="AS119" s="986"/>
      <c r="AT119" s="987"/>
      <c r="AU119" s="1025"/>
      <c r="AV119" s="1026"/>
      <c r="AW119" s="1026"/>
      <c r="AX119" s="1026"/>
      <c r="AY119" s="1026"/>
      <c r="AZ119" s="277" t="s">
        <v>186</v>
      </c>
      <c r="BA119" s="277"/>
      <c r="BB119" s="277"/>
      <c r="BC119" s="277"/>
      <c r="BD119" s="277"/>
      <c r="BE119" s="277"/>
      <c r="BF119" s="277"/>
      <c r="BG119" s="277"/>
      <c r="BH119" s="277"/>
      <c r="BI119" s="277"/>
      <c r="BJ119" s="277"/>
      <c r="BK119" s="277"/>
      <c r="BL119" s="277"/>
      <c r="BM119" s="277"/>
      <c r="BN119" s="277"/>
      <c r="BO119" s="964" t="s">
        <v>472</v>
      </c>
      <c r="BP119" s="965"/>
      <c r="BQ119" s="969">
        <v>2732789</v>
      </c>
      <c r="BR119" s="932"/>
      <c r="BS119" s="932"/>
      <c r="BT119" s="932"/>
      <c r="BU119" s="932"/>
      <c r="BV119" s="932">
        <v>2545162</v>
      </c>
      <c r="BW119" s="932"/>
      <c r="BX119" s="932"/>
      <c r="BY119" s="932"/>
      <c r="BZ119" s="932"/>
      <c r="CA119" s="932">
        <v>2482768</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468</v>
      </c>
      <c r="DH119" s="847"/>
      <c r="DI119" s="847"/>
      <c r="DJ119" s="847"/>
      <c r="DK119" s="848"/>
      <c r="DL119" s="849" t="s">
        <v>440</v>
      </c>
      <c r="DM119" s="847"/>
      <c r="DN119" s="847"/>
      <c r="DO119" s="847"/>
      <c r="DP119" s="848"/>
      <c r="DQ119" s="849" t="s">
        <v>467</v>
      </c>
      <c r="DR119" s="847"/>
      <c r="DS119" s="847"/>
      <c r="DT119" s="847"/>
      <c r="DU119" s="848"/>
      <c r="DV119" s="935" t="s">
        <v>467</v>
      </c>
      <c r="DW119" s="936"/>
      <c r="DX119" s="936"/>
      <c r="DY119" s="936"/>
      <c r="DZ119" s="937"/>
    </row>
    <row r="120" spans="1:130" s="246"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467</v>
      </c>
      <c r="AG120" s="864"/>
      <c r="AH120" s="864"/>
      <c r="AI120" s="864"/>
      <c r="AJ120" s="865"/>
      <c r="AK120" s="866" t="s">
        <v>467</v>
      </c>
      <c r="AL120" s="864"/>
      <c r="AM120" s="864"/>
      <c r="AN120" s="864"/>
      <c r="AO120" s="865"/>
      <c r="AP120" s="911" t="s">
        <v>467</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2291813</v>
      </c>
      <c r="BR120" s="929"/>
      <c r="BS120" s="929"/>
      <c r="BT120" s="929"/>
      <c r="BU120" s="929"/>
      <c r="BV120" s="929">
        <v>2439255</v>
      </c>
      <c r="BW120" s="929"/>
      <c r="BX120" s="929"/>
      <c r="BY120" s="929"/>
      <c r="BZ120" s="929"/>
      <c r="CA120" s="929">
        <v>2680736</v>
      </c>
      <c r="CB120" s="929"/>
      <c r="CC120" s="929"/>
      <c r="CD120" s="929"/>
      <c r="CE120" s="929"/>
      <c r="CF120" s="953">
        <v>190.3</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428028</v>
      </c>
      <c r="DH120" s="929"/>
      <c r="DI120" s="929"/>
      <c r="DJ120" s="929"/>
      <c r="DK120" s="929"/>
      <c r="DL120" s="929">
        <v>377453</v>
      </c>
      <c r="DM120" s="929"/>
      <c r="DN120" s="929"/>
      <c r="DO120" s="929"/>
      <c r="DP120" s="929"/>
      <c r="DQ120" s="929">
        <v>320901</v>
      </c>
      <c r="DR120" s="929"/>
      <c r="DS120" s="929"/>
      <c r="DT120" s="929"/>
      <c r="DU120" s="929"/>
      <c r="DV120" s="930">
        <v>22.8</v>
      </c>
      <c r="DW120" s="930"/>
      <c r="DX120" s="930"/>
      <c r="DY120" s="930"/>
      <c r="DZ120" s="931"/>
    </row>
    <row r="121" spans="1:130" s="246"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446</v>
      </c>
      <c r="AB121" s="864"/>
      <c r="AC121" s="864"/>
      <c r="AD121" s="864"/>
      <c r="AE121" s="865"/>
      <c r="AF121" s="866" t="s">
        <v>467</v>
      </c>
      <c r="AG121" s="864"/>
      <c r="AH121" s="864"/>
      <c r="AI121" s="864"/>
      <c r="AJ121" s="865"/>
      <c r="AK121" s="866" t="s">
        <v>467</v>
      </c>
      <c r="AL121" s="864"/>
      <c r="AM121" s="864"/>
      <c r="AN121" s="864"/>
      <c r="AO121" s="865"/>
      <c r="AP121" s="911" t="s">
        <v>446</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t="s">
        <v>446</v>
      </c>
      <c r="BR121" s="901"/>
      <c r="BS121" s="901"/>
      <c r="BT121" s="901"/>
      <c r="BU121" s="901"/>
      <c r="BV121" s="901" t="s">
        <v>446</v>
      </c>
      <c r="BW121" s="901"/>
      <c r="BX121" s="901"/>
      <c r="BY121" s="901"/>
      <c r="BZ121" s="901"/>
      <c r="CA121" s="901" t="s">
        <v>468</v>
      </c>
      <c r="CB121" s="901"/>
      <c r="CC121" s="901"/>
      <c r="CD121" s="901"/>
      <c r="CE121" s="901"/>
      <c r="CF121" s="962" t="s">
        <v>440</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t="s">
        <v>467</v>
      </c>
      <c r="DH121" s="901"/>
      <c r="DI121" s="901"/>
      <c r="DJ121" s="901"/>
      <c r="DK121" s="901"/>
      <c r="DL121" s="901" t="s">
        <v>467</v>
      </c>
      <c r="DM121" s="901"/>
      <c r="DN121" s="901"/>
      <c r="DO121" s="901"/>
      <c r="DP121" s="901"/>
      <c r="DQ121" s="901" t="s">
        <v>467</v>
      </c>
      <c r="DR121" s="901"/>
      <c r="DS121" s="901"/>
      <c r="DT121" s="901"/>
      <c r="DU121" s="901"/>
      <c r="DV121" s="878" t="s">
        <v>468</v>
      </c>
      <c r="DW121" s="878"/>
      <c r="DX121" s="878"/>
      <c r="DY121" s="878"/>
      <c r="DZ121" s="879"/>
    </row>
    <row r="122" spans="1:130" s="246"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468</v>
      </c>
      <c r="AB122" s="864"/>
      <c r="AC122" s="864"/>
      <c r="AD122" s="864"/>
      <c r="AE122" s="865"/>
      <c r="AF122" s="866" t="s">
        <v>446</v>
      </c>
      <c r="AG122" s="864"/>
      <c r="AH122" s="864"/>
      <c r="AI122" s="864"/>
      <c r="AJ122" s="865"/>
      <c r="AK122" s="866" t="s">
        <v>440</v>
      </c>
      <c r="AL122" s="864"/>
      <c r="AM122" s="864"/>
      <c r="AN122" s="864"/>
      <c r="AO122" s="865"/>
      <c r="AP122" s="911" t="s">
        <v>467</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1811146</v>
      </c>
      <c r="BR122" s="932"/>
      <c r="BS122" s="932"/>
      <c r="BT122" s="932"/>
      <c r="BU122" s="932"/>
      <c r="BV122" s="932">
        <v>1704287</v>
      </c>
      <c r="BW122" s="932"/>
      <c r="BX122" s="932"/>
      <c r="BY122" s="932"/>
      <c r="BZ122" s="932"/>
      <c r="CA122" s="932">
        <v>1689521</v>
      </c>
      <c r="CB122" s="932"/>
      <c r="CC122" s="932"/>
      <c r="CD122" s="932"/>
      <c r="CE122" s="932"/>
      <c r="CF122" s="933">
        <v>120</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467</v>
      </c>
      <c r="DH122" s="901"/>
      <c r="DI122" s="901"/>
      <c r="DJ122" s="901"/>
      <c r="DK122" s="901"/>
      <c r="DL122" s="901" t="s">
        <v>467</v>
      </c>
      <c r="DM122" s="901"/>
      <c r="DN122" s="901"/>
      <c r="DO122" s="901"/>
      <c r="DP122" s="901"/>
      <c r="DQ122" s="901" t="s">
        <v>446</v>
      </c>
      <c r="DR122" s="901"/>
      <c r="DS122" s="901"/>
      <c r="DT122" s="901"/>
      <c r="DU122" s="901"/>
      <c r="DV122" s="878" t="s">
        <v>446</v>
      </c>
      <c r="DW122" s="878"/>
      <c r="DX122" s="878"/>
      <c r="DY122" s="878"/>
      <c r="DZ122" s="879"/>
    </row>
    <row r="123" spans="1:130" s="246"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446</v>
      </c>
      <c r="AB123" s="864"/>
      <c r="AC123" s="864"/>
      <c r="AD123" s="864"/>
      <c r="AE123" s="865"/>
      <c r="AF123" s="866" t="s">
        <v>446</v>
      </c>
      <c r="AG123" s="864"/>
      <c r="AH123" s="864"/>
      <c r="AI123" s="864"/>
      <c r="AJ123" s="865"/>
      <c r="AK123" s="866" t="s">
        <v>446</v>
      </c>
      <c r="AL123" s="864"/>
      <c r="AM123" s="864"/>
      <c r="AN123" s="864"/>
      <c r="AO123" s="865"/>
      <c r="AP123" s="911" t="s">
        <v>446</v>
      </c>
      <c r="AQ123" s="912"/>
      <c r="AR123" s="912"/>
      <c r="AS123" s="912"/>
      <c r="AT123" s="913"/>
      <c r="AU123" s="976"/>
      <c r="AV123" s="977"/>
      <c r="AW123" s="977"/>
      <c r="AX123" s="977"/>
      <c r="AY123" s="977"/>
      <c r="AZ123" s="277" t="s">
        <v>186</v>
      </c>
      <c r="BA123" s="277"/>
      <c r="BB123" s="277"/>
      <c r="BC123" s="277"/>
      <c r="BD123" s="277"/>
      <c r="BE123" s="277"/>
      <c r="BF123" s="277"/>
      <c r="BG123" s="277"/>
      <c r="BH123" s="277"/>
      <c r="BI123" s="277"/>
      <c r="BJ123" s="277"/>
      <c r="BK123" s="277"/>
      <c r="BL123" s="277"/>
      <c r="BM123" s="277"/>
      <c r="BN123" s="277"/>
      <c r="BO123" s="964" t="s">
        <v>483</v>
      </c>
      <c r="BP123" s="965"/>
      <c r="BQ123" s="919">
        <v>4102959</v>
      </c>
      <c r="BR123" s="920"/>
      <c r="BS123" s="920"/>
      <c r="BT123" s="920"/>
      <c r="BU123" s="920"/>
      <c r="BV123" s="920">
        <v>4143542</v>
      </c>
      <c r="BW123" s="920"/>
      <c r="BX123" s="920"/>
      <c r="BY123" s="920"/>
      <c r="BZ123" s="920"/>
      <c r="CA123" s="920">
        <v>4370257</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467</v>
      </c>
      <c r="DH123" s="864"/>
      <c r="DI123" s="864"/>
      <c r="DJ123" s="864"/>
      <c r="DK123" s="865"/>
      <c r="DL123" s="866" t="s">
        <v>467</v>
      </c>
      <c r="DM123" s="864"/>
      <c r="DN123" s="864"/>
      <c r="DO123" s="864"/>
      <c r="DP123" s="865"/>
      <c r="DQ123" s="866" t="s">
        <v>467</v>
      </c>
      <c r="DR123" s="864"/>
      <c r="DS123" s="864"/>
      <c r="DT123" s="864"/>
      <c r="DU123" s="865"/>
      <c r="DV123" s="911" t="s">
        <v>485</v>
      </c>
      <c r="DW123" s="912"/>
      <c r="DX123" s="912"/>
      <c r="DY123" s="912"/>
      <c r="DZ123" s="913"/>
    </row>
    <row r="124" spans="1:130" s="246"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485</v>
      </c>
      <c r="AB124" s="864"/>
      <c r="AC124" s="864"/>
      <c r="AD124" s="864"/>
      <c r="AE124" s="865"/>
      <c r="AF124" s="866" t="s">
        <v>486</v>
      </c>
      <c r="AG124" s="864"/>
      <c r="AH124" s="864"/>
      <c r="AI124" s="864"/>
      <c r="AJ124" s="865"/>
      <c r="AK124" s="866" t="s">
        <v>487</v>
      </c>
      <c r="AL124" s="864"/>
      <c r="AM124" s="864"/>
      <c r="AN124" s="864"/>
      <c r="AO124" s="865"/>
      <c r="AP124" s="911" t="s">
        <v>485</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467</v>
      </c>
      <c r="BR124" s="918"/>
      <c r="BS124" s="918"/>
      <c r="BT124" s="918"/>
      <c r="BU124" s="918"/>
      <c r="BV124" s="918" t="s">
        <v>467</v>
      </c>
      <c r="BW124" s="918"/>
      <c r="BX124" s="918"/>
      <c r="BY124" s="918"/>
      <c r="BZ124" s="918"/>
      <c r="CA124" s="918" t="s">
        <v>486</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t="s">
        <v>487</v>
      </c>
      <c r="DH124" s="847"/>
      <c r="DI124" s="847"/>
      <c r="DJ124" s="847"/>
      <c r="DK124" s="848"/>
      <c r="DL124" s="849" t="s">
        <v>486</v>
      </c>
      <c r="DM124" s="847"/>
      <c r="DN124" s="847"/>
      <c r="DO124" s="847"/>
      <c r="DP124" s="848"/>
      <c r="DQ124" s="849" t="s">
        <v>486</v>
      </c>
      <c r="DR124" s="847"/>
      <c r="DS124" s="847"/>
      <c r="DT124" s="847"/>
      <c r="DU124" s="848"/>
      <c r="DV124" s="935" t="s">
        <v>487</v>
      </c>
      <c r="DW124" s="936"/>
      <c r="DX124" s="936"/>
      <c r="DY124" s="936"/>
      <c r="DZ124" s="937"/>
    </row>
    <row r="125" spans="1:130" s="246"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486</v>
      </c>
      <c r="AB125" s="864"/>
      <c r="AC125" s="864"/>
      <c r="AD125" s="864"/>
      <c r="AE125" s="865"/>
      <c r="AF125" s="866" t="s">
        <v>487</v>
      </c>
      <c r="AG125" s="864"/>
      <c r="AH125" s="864"/>
      <c r="AI125" s="864"/>
      <c r="AJ125" s="865"/>
      <c r="AK125" s="866" t="s">
        <v>487</v>
      </c>
      <c r="AL125" s="864"/>
      <c r="AM125" s="864"/>
      <c r="AN125" s="864"/>
      <c r="AO125" s="865"/>
      <c r="AP125" s="911" t="s">
        <v>487</v>
      </c>
      <c r="AQ125" s="912"/>
      <c r="AR125" s="912"/>
      <c r="AS125" s="912"/>
      <c r="AT125" s="9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487</v>
      </c>
      <c r="DH125" s="929"/>
      <c r="DI125" s="929"/>
      <c r="DJ125" s="929"/>
      <c r="DK125" s="929"/>
      <c r="DL125" s="929" t="s">
        <v>487</v>
      </c>
      <c r="DM125" s="929"/>
      <c r="DN125" s="929"/>
      <c r="DO125" s="929"/>
      <c r="DP125" s="929"/>
      <c r="DQ125" s="929" t="s">
        <v>487</v>
      </c>
      <c r="DR125" s="929"/>
      <c r="DS125" s="929"/>
      <c r="DT125" s="929"/>
      <c r="DU125" s="929"/>
      <c r="DV125" s="930" t="s">
        <v>487</v>
      </c>
      <c r="DW125" s="930"/>
      <c r="DX125" s="930"/>
      <c r="DY125" s="930"/>
      <c r="DZ125" s="931"/>
    </row>
    <row r="126" spans="1:130" s="246"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487</v>
      </c>
      <c r="AB126" s="864"/>
      <c r="AC126" s="864"/>
      <c r="AD126" s="864"/>
      <c r="AE126" s="865"/>
      <c r="AF126" s="866" t="s">
        <v>487</v>
      </c>
      <c r="AG126" s="864"/>
      <c r="AH126" s="864"/>
      <c r="AI126" s="864"/>
      <c r="AJ126" s="865"/>
      <c r="AK126" s="866" t="s">
        <v>487</v>
      </c>
      <c r="AL126" s="864"/>
      <c r="AM126" s="864"/>
      <c r="AN126" s="864"/>
      <c r="AO126" s="865"/>
      <c r="AP126" s="911" t="s">
        <v>487</v>
      </c>
      <c r="AQ126" s="912"/>
      <c r="AR126" s="912"/>
      <c r="AS126" s="912"/>
      <c r="AT126" s="9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487</v>
      </c>
      <c r="DM126" s="901"/>
      <c r="DN126" s="901"/>
      <c r="DO126" s="901"/>
      <c r="DP126" s="901"/>
      <c r="DQ126" s="901" t="s">
        <v>487</v>
      </c>
      <c r="DR126" s="901"/>
      <c r="DS126" s="901"/>
      <c r="DT126" s="901"/>
      <c r="DU126" s="901"/>
      <c r="DV126" s="878" t="s">
        <v>487</v>
      </c>
      <c r="DW126" s="878"/>
      <c r="DX126" s="878"/>
      <c r="DY126" s="878"/>
      <c r="DZ126" s="879"/>
    </row>
    <row r="127" spans="1:130" s="246"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487</v>
      </c>
      <c r="AB127" s="864"/>
      <c r="AC127" s="864"/>
      <c r="AD127" s="864"/>
      <c r="AE127" s="865"/>
      <c r="AF127" s="866" t="s">
        <v>487</v>
      </c>
      <c r="AG127" s="864"/>
      <c r="AH127" s="864"/>
      <c r="AI127" s="864"/>
      <c r="AJ127" s="865"/>
      <c r="AK127" s="866" t="s">
        <v>487</v>
      </c>
      <c r="AL127" s="864"/>
      <c r="AM127" s="864"/>
      <c r="AN127" s="864"/>
      <c r="AO127" s="865"/>
      <c r="AP127" s="911" t="s">
        <v>487</v>
      </c>
      <c r="AQ127" s="912"/>
      <c r="AR127" s="912"/>
      <c r="AS127" s="912"/>
      <c r="AT127" s="913"/>
      <c r="AU127" s="282"/>
      <c r="AV127" s="282"/>
      <c r="AW127" s="282"/>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2"/>
      <c r="CB127" s="282"/>
      <c r="CC127" s="282"/>
      <c r="CD127" s="283"/>
      <c r="CE127" s="283"/>
      <c r="CF127" s="283"/>
      <c r="CG127" s="280"/>
      <c r="CH127" s="280"/>
      <c r="CI127" s="280"/>
      <c r="CJ127" s="281"/>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487</v>
      </c>
      <c r="DH127" s="901"/>
      <c r="DI127" s="901"/>
      <c r="DJ127" s="901"/>
      <c r="DK127" s="901"/>
      <c r="DL127" s="901" t="s">
        <v>487</v>
      </c>
      <c r="DM127" s="901"/>
      <c r="DN127" s="901"/>
      <c r="DO127" s="901"/>
      <c r="DP127" s="901"/>
      <c r="DQ127" s="901" t="s">
        <v>487</v>
      </c>
      <c r="DR127" s="901"/>
      <c r="DS127" s="901"/>
      <c r="DT127" s="901"/>
      <c r="DU127" s="901"/>
      <c r="DV127" s="878" t="s">
        <v>486</v>
      </c>
      <c r="DW127" s="878"/>
      <c r="DX127" s="878"/>
      <c r="DY127" s="878"/>
      <c r="DZ127" s="879"/>
    </row>
    <row r="128" spans="1:130" s="246"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t="s">
        <v>487</v>
      </c>
      <c r="AB128" s="885"/>
      <c r="AC128" s="885"/>
      <c r="AD128" s="885"/>
      <c r="AE128" s="886"/>
      <c r="AF128" s="887" t="s">
        <v>487</v>
      </c>
      <c r="AG128" s="885"/>
      <c r="AH128" s="885"/>
      <c r="AI128" s="885"/>
      <c r="AJ128" s="886"/>
      <c r="AK128" s="887" t="s">
        <v>487</v>
      </c>
      <c r="AL128" s="885"/>
      <c r="AM128" s="885"/>
      <c r="AN128" s="885"/>
      <c r="AO128" s="886"/>
      <c r="AP128" s="888"/>
      <c r="AQ128" s="889"/>
      <c r="AR128" s="889"/>
      <c r="AS128" s="889"/>
      <c r="AT128" s="890"/>
      <c r="AU128" s="282"/>
      <c r="AV128" s="282"/>
      <c r="AW128" s="282"/>
      <c r="AX128" s="891" t="s">
        <v>501</v>
      </c>
      <c r="AY128" s="892"/>
      <c r="AZ128" s="892"/>
      <c r="BA128" s="892"/>
      <c r="BB128" s="892"/>
      <c r="BC128" s="892"/>
      <c r="BD128" s="892"/>
      <c r="BE128" s="893"/>
      <c r="BF128" s="870" t="s">
        <v>439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3"/>
      <c r="CB128" s="283"/>
      <c r="CC128" s="283"/>
      <c r="CD128" s="283"/>
      <c r="CE128" s="283"/>
      <c r="CF128" s="283"/>
      <c r="CG128" s="280"/>
      <c r="CH128" s="280"/>
      <c r="CI128" s="280"/>
      <c r="CJ128" s="281"/>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503</v>
      </c>
      <c r="DH128" s="875"/>
      <c r="DI128" s="875"/>
      <c r="DJ128" s="875"/>
      <c r="DK128" s="875"/>
      <c r="DL128" s="875" t="s">
        <v>466</v>
      </c>
      <c r="DM128" s="875"/>
      <c r="DN128" s="875"/>
      <c r="DO128" s="875"/>
      <c r="DP128" s="875"/>
      <c r="DQ128" s="875" t="s">
        <v>466</v>
      </c>
      <c r="DR128" s="875"/>
      <c r="DS128" s="875"/>
      <c r="DT128" s="875"/>
      <c r="DU128" s="875"/>
      <c r="DV128" s="876" t="s">
        <v>503</v>
      </c>
      <c r="DW128" s="876"/>
      <c r="DX128" s="876"/>
      <c r="DY128" s="876"/>
      <c r="DZ128" s="877"/>
    </row>
    <row r="129" spans="1:131" s="246"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1541142</v>
      </c>
      <c r="AB129" s="864"/>
      <c r="AC129" s="864"/>
      <c r="AD129" s="864"/>
      <c r="AE129" s="865"/>
      <c r="AF129" s="866">
        <v>1508805</v>
      </c>
      <c r="AG129" s="864"/>
      <c r="AH129" s="864"/>
      <c r="AI129" s="864"/>
      <c r="AJ129" s="865"/>
      <c r="AK129" s="866">
        <v>1579959</v>
      </c>
      <c r="AL129" s="864"/>
      <c r="AM129" s="864"/>
      <c r="AN129" s="864"/>
      <c r="AO129" s="865"/>
      <c r="AP129" s="867"/>
      <c r="AQ129" s="868"/>
      <c r="AR129" s="868"/>
      <c r="AS129" s="868"/>
      <c r="AT129" s="869"/>
      <c r="AU129" s="284"/>
      <c r="AV129" s="284"/>
      <c r="AW129" s="284"/>
      <c r="AX129" s="833" t="s">
        <v>505</v>
      </c>
      <c r="AY129" s="834"/>
      <c r="AZ129" s="834"/>
      <c r="BA129" s="834"/>
      <c r="BB129" s="834"/>
      <c r="BC129" s="834"/>
      <c r="BD129" s="834"/>
      <c r="BE129" s="835"/>
      <c r="BF129" s="853" t="s">
        <v>503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194478</v>
      </c>
      <c r="AB130" s="864"/>
      <c r="AC130" s="864"/>
      <c r="AD130" s="864"/>
      <c r="AE130" s="865"/>
      <c r="AF130" s="866">
        <v>179841</v>
      </c>
      <c r="AG130" s="864"/>
      <c r="AH130" s="864"/>
      <c r="AI130" s="864"/>
      <c r="AJ130" s="865"/>
      <c r="AK130" s="866">
        <v>171577</v>
      </c>
      <c r="AL130" s="864"/>
      <c r="AM130" s="864"/>
      <c r="AN130" s="864"/>
      <c r="AO130" s="865"/>
      <c r="AP130" s="867"/>
      <c r="AQ130" s="868"/>
      <c r="AR130" s="868"/>
      <c r="AS130" s="868"/>
      <c r="AT130" s="869"/>
      <c r="AU130" s="284"/>
      <c r="AV130" s="284"/>
      <c r="AW130" s="284"/>
      <c r="AX130" s="833" t="s">
        <v>508</v>
      </c>
      <c r="AY130" s="834"/>
      <c r="AZ130" s="834"/>
      <c r="BA130" s="834"/>
      <c r="BB130" s="834"/>
      <c r="BC130" s="834"/>
      <c r="BD130" s="834"/>
      <c r="BE130" s="835"/>
      <c r="BF130" s="836">
        <v>2.7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1346664</v>
      </c>
      <c r="AB131" s="847"/>
      <c r="AC131" s="847"/>
      <c r="AD131" s="847"/>
      <c r="AE131" s="848"/>
      <c r="AF131" s="849">
        <v>1328964</v>
      </c>
      <c r="AG131" s="847"/>
      <c r="AH131" s="847"/>
      <c r="AI131" s="847"/>
      <c r="AJ131" s="848"/>
      <c r="AK131" s="849">
        <v>1408382</v>
      </c>
      <c r="AL131" s="847"/>
      <c r="AM131" s="847"/>
      <c r="AN131" s="847"/>
      <c r="AO131" s="848"/>
      <c r="AP131" s="850"/>
      <c r="AQ131" s="851"/>
      <c r="AR131" s="851"/>
      <c r="AS131" s="851"/>
      <c r="AT131" s="852"/>
      <c r="AU131" s="284"/>
      <c r="AV131" s="284"/>
      <c r="AW131" s="284"/>
      <c r="AX131" s="811" t="s">
        <v>510</v>
      </c>
      <c r="AY131" s="812"/>
      <c r="AZ131" s="812"/>
      <c r="BA131" s="812"/>
      <c r="BB131" s="812"/>
      <c r="BC131" s="812"/>
      <c r="BD131" s="812"/>
      <c r="BE131" s="813"/>
      <c r="BF131" s="814" t="s">
        <v>511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2.2257964870000002</v>
      </c>
      <c r="AB132" s="827"/>
      <c r="AC132" s="827"/>
      <c r="AD132" s="827"/>
      <c r="AE132" s="828"/>
      <c r="AF132" s="829">
        <v>2.8438693599999998</v>
      </c>
      <c r="AG132" s="827"/>
      <c r="AH132" s="827"/>
      <c r="AI132" s="827"/>
      <c r="AJ132" s="828"/>
      <c r="AK132" s="829">
        <v>3.297116833</v>
      </c>
      <c r="AL132" s="827"/>
      <c r="AM132" s="827"/>
      <c r="AN132" s="827"/>
      <c r="AO132" s="828"/>
      <c r="AP132" s="830"/>
      <c r="AQ132" s="831"/>
      <c r="AR132" s="831"/>
      <c r="AS132" s="831"/>
      <c r="AT132" s="83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1.9</v>
      </c>
      <c r="AB133" s="806"/>
      <c r="AC133" s="806"/>
      <c r="AD133" s="806"/>
      <c r="AE133" s="807"/>
      <c r="AF133" s="805">
        <v>2.2000000000000002</v>
      </c>
      <c r="AG133" s="806"/>
      <c r="AH133" s="806"/>
      <c r="AI133" s="806"/>
      <c r="AJ133" s="807"/>
      <c r="AK133" s="805">
        <v>2.7</v>
      </c>
      <c r="AL133" s="806"/>
      <c r="AM133" s="806"/>
      <c r="AN133" s="806"/>
      <c r="AO133" s="807"/>
      <c r="AP133" s="808"/>
      <c r="AQ133" s="809"/>
      <c r="AR133" s="809"/>
      <c r="AS133" s="809"/>
      <c r="AT133" s="81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MUEFlAvkBr40H6PPAQLhtR/kzzr5FyzeH+4gl6851BOpZYnMOAShsisz50Xu9Fg6LRV0Ljr0CEGOq3e2QLZkA==" saltValue="1cfRano9Z6tjvlalZxqU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Dw3fwXLPhois1vnW7FuhIKmVZd21l6XHPlSiBIKTD6A8d7tPr9wwmP3fn3ghe6Fpuio77axox+jsECPsXS0eFQ==" saltValue="q4rySYwg+c9DCmkWTfSa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6MwL/8yu6d2GTnqKlukn6X6G/D6LO4Of2xvK7diyQhqPIWVl2JoNVVPPQSgQe6JAFhNOh1sawhAJPFezrcOLg==" saltValue="vRxmGV8jm4n0mtH9d3dQ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6"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7"/>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523</v>
      </c>
      <c r="AL9" s="1228"/>
      <c r="AM9" s="1228"/>
      <c r="AN9" s="1229"/>
      <c r="AO9" s="312">
        <v>466832</v>
      </c>
      <c r="AP9" s="312">
        <v>173737</v>
      </c>
      <c r="AQ9" s="313">
        <v>224098</v>
      </c>
      <c r="AR9" s="314">
        <v>-22.5</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524</v>
      </c>
      <c r="AL10" s="1228"/>
      <c r="AM10" s="1228"/>
      <c r="AN10" s="1229"/>
      <c r="AO10" s="315">
        <v>79486</v>
      </c>
      <c r="AP10" s="315">
        <v>29582</v>
      </c>
      <c r="AQ10" s="316">
        <v>32087</v>
      </c>
      <c r="AR10" s="317">
        <v>-7.8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525</v>
      </c>
      <c r="AL11" s="1228"/>
      <c r="AM11" s="1228"/>
      <c r="AN11" s="1229"/>
      <c r="AO11" s="315" t="s">
        <v>526</v>
      </c>
      <c r="AP11" s="315" t="s">
        <v>526</v>
      </c>
      <c r="AQ11" s="316">
        <v>3587</v>
      </c>
      <c r="AR11" s="317" t="s">
        <v>526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527</v>
      </c>
      <c r="AL12" s="1228"/>
      <c r="AM12" s="1228"/>
      <c r="AN12" s="1229"/>
      <c r="AO12" s="315" t="s">
        <v>526</v>
      </c>
      <c r="AP12" s="315" t="s">
        <v>526</v>
      </c>
      <c r="AQ12" s="316" t="s">
        <v>526</v>
      </c>
      <c r="AR12" s="317" t="s">
        <v>526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528</v>
      </c>
      <c r="AL13" s="1228"/>
      <c r="AM13" s="1228"/>
      <c r="AN13" s="1229"/>
      <c r="AO13" s="315">
        <v>63015</v>
      </c>
      <c r="AP13" s="315">
        <v>23452</v>
      </c>
      <c r="AQ13" s="316">
        <v>11579</v>
      </c>
      <c r="AR13" s="317">
        <v>102.5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529</v>
      </c>
      <c r="AL14" s="1228"/>
      <c r="AM14" s="1228"/>
      <c r="AN14" s="1229"/>
      <c r="AO14" s="315">
        <v>8456</v>
      </c>
      <c r="AP14" s="315">
        <v>3147</v>
      </c>
      <c r="AQ14" s="316">
        <v>4496</v>
      </c>
      <c r="AR14" s="317">
        <v>-30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530</v>
      </c>
      <c r="AL15" s="1231"/>
      <c r="AM15" s="1231"/>
      <c r="AN15" s="1232"/>
      <c r="AO15" s="315">
        <v>-50592</v>
      </c>
      <c r="AP15" s="315">
        <v>-18828</v>
      </c>
      <c r="AQ15" s="316">
        <v>-17592</v>
      </c>
      <c r="AR15" s="317">
        <v>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186</v>
      </c>
      <c r="AL16" s="1231"/>
      <c r="AM16" s="1231"/>
      <c r="AN16" s="1232"/>
      <c r="AO16" s="315">
        <v>567197</v>
      </c>
      <c r="AP16" s="315">
        <v>211089</v>
      </c>
      <c r="AQ16" s="316">
        <v>258255</v>
      </c>
      <c r="AR16" s="317">
        <v>-18.3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532</v>
      </c>
      <c r="AP20" s="324" t="s">
        <v>533</v>
      </c>
      <c r="AQ20" s="325" t="s">
        <v>534</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535</v>
      </c>
      <c r="AL21" s="1234"/>
      <c r="AM21" s="1234"/>
      <c r="AN21" s="1235"/>
      <c r="AO21" s="328">
        <v>20.47</v>
      </c>
      <c r="AP21" s="329">
        <v>22.75</v>
      </c>
      <c r="AQ21" s="330">
        <v>-2.2799999999999998</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536</v>
      </c>
      <c r="AL22" s="1234"/>
      <c r="AM22" s="1234"/>
      <c r="AN22" s="1235"/>
      <c r="AO22" s="333">
        <v>99.1</v>
      </c>
      <c r="AP22" s="334">
        <v>95.6</v>
      </c>
      <c r="AQ22" s="335">
        <v>3.5</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6"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7"/>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540</v>
      </c>
      <c r="AL32" s="1217"/>
      <c r="AM32" s="1217"/>
      <c r="AN32" s="1218"/>
      <c r="AO32" s="343">
        <v>176089</v>
      </c>
      <c r="AP32" s="343">
        <v>65534</v>
      </c>
      <c r="AQ32" s="344">
        <v>146295</v>
      </c>
      <c r="AR32" s="345">
        <v>-55.2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541</v>
      </c>
      <c r="AL33" s="1217"/>
      <c r="AM33" s="1217"/>
      <c r="AN33" s="1218"/>
      <c r="AO33" s="343" t="s">
        <v>526</v>
      </c>
      <c r="AP33" s="343" t="s">
        <v>526</v>
      </c>
      <c r="AQ33" s="344" t="s">
        <v>526</v>
      </c>
      <c r="AR33" s="345"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542</v>
      </c>
      <c r="AL34" s="1217"/>
      <c r="AM34" s="1217"/>
      <c r="AN34" s="1218"/>
      <c r="AO34" s="343" t="s">
        <v>526</v>
      </c>
      <c r="AP34" s="343" t="s">
        <v>526</v>
      </c>
      <c r="AQ34" s="344">
        <v>4</v>
      </c>
      <c r="AR34" s="345"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543</v>
      </c>
      <c r="AL35" s="1217"/>
      <c r="AM35" s="1217"/>
      <c r="AN35" s="1218"/>
      <c r="AO35" s="343">
        <v>36873</v>
      </c>
      <c r="AP35" s="343">
        <v>13723</v>
      </c>
      <c r="AQ35" s="344">
        <v>31593</v>
      </c>
      <c r="AR35" s="345">
        <v>-56.6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544</v>
      </c>
      <c r="AL36" s="1217"/>
      <c r="AM36" s="1217"/>
      <c r="AN36" s="1218"/>
      <c r="AO36" s="343">
        <v>5051</v>
      </c>
      <c r="AP36" s="343">
        <v>1880</v>
      </c>
      <c r="AQ36" s="344">
        <v>3914</v>
      </c>
      <c r="AR36" s="345">
        <v>-52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545</v>
      </c>
      <c r="AL37" s="1217"/>
      <c r="AM37" s="1217"/>
      <c r="AN37" s="1218"/>
      <c r="AO37" s="343" t="s">
        <v>526</v>
      </c>
      <c r="AP37" s="343" t="s">
        <v>526</v>
      </c>
      <c r="AQ37" s="344">
        <v>1348</v>
      </c>
      <c r="AR37" s="345" t="s">
        <v>526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3" t="s">
        <v>546</v>
      </c>
      <c r="AL38" s="1214"/>
      <c r="AM38" s="1214"/>
      <c r="AN38" s="1215"/>
      <c r="AO38" s="346" t="s">
        <v>526</v>
      </c>
      <c r="AP38" s="346" t="s">
        <v>526</v>
      </c>
      <c r="AQ38" s="347">
        <v>27</v>
      </c>
      <c r="AR38" s="335" t="s">
        <v>526</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3" t="s">
        <v>547</v>
      </c>
      <c r="AL39" s="1214"/>
      <c r="AM39" s="1214"/>
      <c r="AN39" s="1215"/>
      <c r="AO39" s="343" t="s">
        <v>526</v>
      </c>
      <c r="AP39" s="343" t="s">
        <v>526</v>
      </c>
      <c r="AQ39" s="344">
        <v>-7201</v>
      </c>
      <c r="AR39" s="345" t="s">
        <v>526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548</v>
      </c>
      <c r="AL40" s="1217"/>
      <c r="AM40" s="1217"/>
      <c r="AN40" s="1218"/>
      <c r="AO40" s="343">
        <v>-171577</v>
      </c>
      <c r="AP40" s="343">
        <v>-63854</v>
      </c>
      <c r="AQ40" s="344">
        <v>-128709</v>
      </c>
      <c r="AR40" s="345">
        <v>-50.4</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299</v>
      </c>
      <c r="AL41" s="1220"/>
      <c r="AM41" s="1220"/>
      <c r="AN41" s="1221"/>
      <c r="AO41" s="343">
        <v>46436</v>
      </c>
      <c r="AP41" s="343">
        <v>17282</v>
      </c>
      <c r="AQ41" s="344">
        <v>47272</v>
      </c>
      <c r="AR41" s="345">
        <v>-63.4</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549</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551</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2" t="s">
        <v>518</v>
      </c>
      <c r="AN49" s="1224" t="s">
        <v>552</v>
      </c>
      <c r="AO49" s="1225"/>
      <c r="AP49" s="1225"/>
      <c r="AQ49" s="1225"/>
      <c r="AR49" s="122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3"/>
      <c r="AN50" s="359" t="s">
        <v>553</v>
      </c>
      <c r="AO50" s="360" t="s">
        <v>554</v>
      </c>
      <c r="AP50" s="361" t="s">
        <v>555</v>
      </c>
      <c r="AQ50" s="362" t="s">
        <v>556</v>
      </c>
      <c r="AR50" s="363"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558</v>
      </c>
      <c r="AL51" s="356"/>
      <c r="AM51" s="364">
        <v>401218</v>
      </c>
      <c r="AN51" s="365">
        <v>137356</v>
      </c>
      <c r="AO51" s="366">
        <v>-24.3</v>
      </c>
      <c r="AP51" s="367">
        <v>291945</v>
      </c>
      <c r="AQ51" s="368">
        <v>4.0999999999999996</v>
      </c>
      <c r="AR51" s="369">
        <v>-28.4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559</v>
      </c>
      <c r="AM52" s="372">
        <v>158312</v>
      </c>
      <c r="AN52" s="373">
        <v>54198</v>
      </c>
      <c r="AO52" s="374">
        <v>7.5</v>
      </c>
      <c r="AP52" s="375">
        <v>127651</v>
      </c>
      <c r="AQ52" s="376">
        <v>0.3</v>
      </c>
      <c r="AR52" s="377">
        <v>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560</v>
      </c>
      <c r="AL53" s="356"/>
      <c r="AM53" s="364">
        <v>448331</v>
      </c>
      <c r="AN53" s="365">
        <v>156322</v>
      </c>
      <c r="AO53" s="366">
        <v>13.8</v>
      </c>
      <c r="AP53" s="367">
        <v>291173</v>
      </c>
      <c r="AQ53" s="368">
        <v>-0.3</v>
      </c>
      <c r="AR53" s="369">
        <v>14.1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559</v>
      </c>
      <c r="AM54" s="372">
        <v>319127</v>
      </c>
      <c r="AN54" s="373">
        <v>111272</v>
      </c>
      <c r="AO54" s="374">
        <v>105.3</v>
      </c>
      <c r="AP54" s="375">
        <v>119071</v>
      </c>
      <c r="AQ54" s="376">
        <v>-6.7</v>
      </c>
      <c r="AR54" s="377">
        <v>112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561</v>
      </c>
      <c r="AL55" s="356"/>
      <c r="AM55" s="364">
        <v>385342</v>
      </c>
      <c r="AN55" s="365">
        <v>137084</v>
      </c>
      <c r="AO55" s="366">
        <v>-12.3</v>
      </c>
      <c r="AP55" s="367">
        <v>271581</v>
      </c>
      <c r="AQ55" s="368">
        <v>-6.7</v>
      </c>
      <c r="AR55" s="369">
        <v>-5.6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559</v>
      </c>
      <c r="AM56" s="372">
        <v>324546</v>
      </c>
      <c r="AN56" s="373">
        <v>115456</v>
      </c>
      <c r="AO56" s="374">
        <v>3.8</v>
      </c>
      <c r="AP56" s="375">
        <v>117844</v>
      </c>
      <c r="AQ56" s="376">
        <v>-1</v>
      </c>
      <c r="AR56" s="377">
        <v>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562</v>
      </c>
      <c r="AL57" s="356"/>
      <c r="AM57" s="364">
        <v>233286</v>
      </c>
      <c r="AN57" s="365">
        <v>84432</v>
      </c>
      <c r="AO57" s="366">
        <v>-38.4</v>
      </c>
      <c r="AP57" s="367">
        <v>268375</v>
      </c>
      <c r="AQ57" s="368">
        <v>-1.2</v>
      </c>
      <c r="AR57" s="369">
        <v>-37.200000000000003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559</v>
      </c>
      <c r="AM58" s="372">
        <v>147290</v>
      </c>
      <c r="AN58" s="373">
        <v>53308</v>
      </c>
      <c r="AO58" s="374">
        <v>-53.8</v>
      </c>
      <c r="AP58" s="375">
        <v>119602</v>
      </c>
      <c r="AQ58" s="376">
        <v>1.5</v>
      </c>
      <c r="AR58" s="377">
        <v>-55.3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563</v>
      </c>
      <c r="AL59" s="356"/>
      <c r="AM59" s="364">
        <v>261847</v>
      </c>
      <c r="AN59" s="365">
        <v>97450</v>
      </c>
      <c r="AO59" s="366">
        <v>15.4</v>
      </c>
      <c r="AP59" s="367">
        <v>301035</v>
      </c>
      <c r="AQ59" s="368">
        <v>12.2</v>
      </c>
      <c r="AR59" s="369">
        <v>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559</v>
      </c>
      <c r="AM60" s="372">
        <v>203708</v>
      </c>
      <c r="AN60" s="373">
        <v>75812</v>
      </c>
      <c r="AO60" s="374">
        <v>42.2</v>
      </c>
      <c r="AP60" s="375">
        <v>154376</v>
      </c>
      <c r="AQ60" s="376">
        <v>29.1</v>
      </c>
      <c r="AR60" s="377">
        <v>13.1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564</v>
      </c>
      <c r="AL61" s="378"/>
      <c r="AM61" s="379">
        <v>346005</v>
      </c>
      <c r="AN61" s="380">
        <v>122529</v>
      </c>
      <c r="AO61" s="381">
        <v>-9.1999999999999993</v>
      </c>
      <c r="AP61" s="382">
        <v>284822</v>
      </c>
      <c r="AQ61" s="383">
        <v>1.6</v>
      </c>
      <c r="AR61" s="369">
        <v>-10.8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559</v>
      </c>
      <c r="AM62" s="372">
        <v>230597</v>
      </c>
      <c r="AN62" s="373">
        <v>82009</v>
      </c>
      <c r="AO62" s="374">
        <v>21</v>
      </c>
      <c r="AP62" s="375">
        <v>127709</v>
      </c>
      <c r="AQ62" s="376">
        <v>4.5999999999999996</v>
      </c>
      <c r="AR62" s="377">
        <v>16.399999999999999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WhAYdglFsAi10fp6omegH10Nx/p89pE3GplXO+PZ4S7rsaUd3a6/7Mro7dHG/igdjlmnUGCtTeakFbVWKAwiZw==" saltValue="NHXbE5NUisT470TNYxMa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21" spans="125:125" ht="13.5" hidden="1" customHeight="1" x14ac:dyDescent="0.15">
      <c r="DU121" s="290"/>
    </row>
  </sheetData>
  <sheetProtection algorithmName="SHA-512" hashValue="SWVvwlMi0wP3yiUcNbG0LozXJ/C30VUEOEu6xFOcxkXOGdsQVTii41VCjebu+tYDdIL4ch+aAlcUtJpSk+ca0Q==" saltValue="I21+Jec9FWwt3lGFpRI/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sheetData>
  <sheetProtection algorithmName="SHA-512" hashValue="NuIiVrVGOx+vN+LbLXhRnjiJG6Sm3sO9aHak1xYpToLEysIIPPzb1TdhVGJt93FCQ/gjLFWVsjU0rVXAfFzAOw==" saltValue="q2UporGdKXpnBzqdJjTN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68.150000000000006</v>
      </c>
      <c r="G47" s="12">
        <v>78.3</v>
      </c>
      <c r="H47" s="12">
        <v>82.95</v>
      </c>
      <c r="I47" s="12">
        <v>88.66</v>
      </c>
      <c r="J47" s="13">
        <v>87.04</v>
      </c>
    </row>
    <row r="48" spans="2:10" ht="57.75" customHeight="1" x14ac:dyDescent="0.15">
      <c r="B48" s="14"/>
      <c r="C48" s="1240" t="s">
        <v>4</v>
      </c>
      <c r="D48" s="1240"/>
      <c r="E48" s="1241"/>
      <c r="F48" s="15">
        <v>2.71</v>
      </c>
      <c r="G48" s="16">
        <v>1.82</v>
      </c>
      <c r="H48" s="16">
        <v>2.27</v>
      </c>
      <c r="I48" s="16">
        <v>2.65</v>
      </c>
      <c r="J48" s="17">
        <v>4.78</v>
      </c>
    </row>
    <row r="49" spans="2:10" ht="57.75" customHeight="1" thickBot="1" x14ac:dyDescent="0.2">
      <c r="B49" s="18"/>
      <c r="C49" s="1242" t="s">
        <v>5</v>
      </c>
      <c r="D49" s="1242"/>
      <c r="E49" s="1243"/>
      <c r="F49" s="19">
        <v>7.57</v>
      </c>
      <c r="G49" s="20">
        <v>5.03</v>
      </c>
      <c r="H49" s="20">
        <v>3.13</v>
      </c>
      <c r="I49" s="20">
        <v>2.99</v>
      </c>
      <c r="J49" s="21">
        <v>3.11</v>
      </c>
    </row>
    <row r="50" spans="2:10" ht="13.5" customHeight="1" x14ac:dyDescent="0.15"/>
  </sheetData>
  <sheetProtection algorithmName="SHA-512" hashValue="mBiGT3DxAqeTRTKsc3vSxkeMPca+/APLSYAu0eKz8xysi4P2d1vybL3U8ZG2ervaPc4rJpXhgnXY6tPIepos3w==" saltValue="kyhfFS6u0Kbr+v5lyknC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2022-09-08T02:05:23Z</cp:lastPrinted>
  <dcterms:created xsi:type="dcterms:W3CDTF">2022-02-02T03:26:34Z</dcterms:created>
  <dcterms:modified xsi:type="dcterms:W3CDTF">2022-09-28T07:16:30Z</dcterms:modified>
  <cp:category/>
</cp:coreProperties>
</file>