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<sst xmlns="http://schemas.openxmlformats.org/spreadsheetml/2006/main" count="1014" uniqueCount="539">
  <si>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</si>
  <si>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</si>
  <si>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</si>
  <si>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</si>
  <si>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</si>
  <si>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</si>
  <si>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</si>
  <si>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</si>
  <si>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</si>
  <si>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</si>
  <si>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</si>
  <si>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</si>
  <si>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</si>
  <si>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</si>
  <si>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</si>
  <si>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</si>
  <si>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</si>
  <si>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</si>
  <si>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</si>
  <si>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</si>
  <si>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</si>
  <si>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</si>
  <si>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</si>
  <si>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</si>
  <si>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</si>
  <si>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</si>
  <si>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</si>
  <si>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</si>
  <si>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</si>
  <si>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</si>
  <si>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</si>
  <si>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</si>
  <si>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</si>
  <si>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</si>
  <si>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</si>
  <si>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</si>
  <si>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</si>
  <si>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</si>
  <si>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</si>
  <si>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</si>
  <si>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</si>
  <si>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</si>
  <si>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</si>
  <si>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</si>
  <si>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</si>
  <si>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</si>
  <si>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</si>
  <si>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</si>
  <si>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</si>
  <si>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</si>
  <si>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</si>
  <si>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</si>
  <si>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</si>
  <si>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</si>
  <si>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</si>
  <si>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</si>
  <si>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</si>
  <si>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</si>
  <si>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</si>
  <si>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</si>
  <si>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</si>
  <si>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</si>
  <si>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</si>
  <si>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</si>
  <si>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</si>
  <si>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</si>
  <si>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</si>
  <si>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</si>
  <si>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</si>
  <si>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</si>
  <si>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</si>
  <si>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</si>
  <si>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</si>
  <si>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</si>
  <si>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</si>
  <si>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</si>
  <si>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</si>
  <si>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</si>
  <si>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</si>
  <si>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</si>
  <si>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</si>
  <si>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</si>
  <si>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</si>
  <si>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</si>
  <si>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</si>
  <si>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</si>
  <si>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</si>
  <si>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</si>
  <si>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</si>
  <si>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</si>
  <si>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</si>
  <si>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</si>
  <si>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</si>
  <si>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</si>
  <si>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</si>
  <si>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</si>
  <si>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</si>
  <si>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</si>
  <si>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</si>
  <si>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</si>
  <si>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</si>
  <si>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</si>
  <si>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</si>
  <si>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</si>
  <si>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</si>
  <si>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</si>
  <si>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</si>
  <si>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</si>
  <si>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</si>
  <si>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</si>
  <si>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</si>
  <si>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</si>
  <si>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</si>
  <si>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</si>
  <si>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</si>
  <si>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</si>
  <si>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</si>
  <si>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</si>
  <si>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</si>
  <si>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</si>
  <si>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</si>
  <si>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</si>
  <si>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</si>
  <si>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</si>
  <si>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</si>
  <si>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</si>
  <si>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</si>
  <si>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</si>
  <si>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</si>
  <si>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</si>
  <si>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</si>
  <si>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</si>
  <si>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</si>
  <si>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</si>
  <si>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</si>
  <si>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</si>
  <si>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</si>
  <si>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</si>
  <si>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</si>
  <si>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</si>
  <si>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</si>
  <si>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</si>
  <si>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</si>
  <si>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</si>
  <si>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</si>
  <si>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</si>
  <si>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</si>
  <si>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</si>
  <si>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</si>
  <si>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</si>
  <si>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</si>
  <si>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</si>
  <si>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</si>
  <si>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</si>
  <si>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</si>
  <si>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</si>
  <si>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</si>
  <si>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</si>
  <si>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</si>
  <si>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</si>
  <si>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</si>
  <si>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</si>
  <si>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</si>
  <si>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</si>
  <si>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</si>
  <si>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</si>
  <si>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</si>
  <si>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</si>
  <si>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</si>
  <si>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</si>
  <si>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</si>
  <si>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</si>
  <si>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</si>
  <si>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</si>
  <si>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</si>
  <si>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</si>
  <si>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</si>
  <si>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</si>
  <si>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</si>
  <si>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</si>
  <si>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</si>
  <si>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</si>
  <si>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</si>
  <si>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</si>
  <si>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</si>
  <si>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</si>
  <si>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</si>
  <si>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</si>
  <si>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</si>
  <si>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</si>
  <si>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</si>
  <si>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</si>
  <si>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</si>
  <si>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</si>
  <si>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</si>
  <si>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</si>
  <si>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青森県蓬田村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</si>
  <si>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</si>
  <si>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</si>
  <si>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</si>
  <si>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</si>
  <si>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</si>
  <si>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</si>
  <si>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</si>
  <si>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</si>
  <si>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</si>
  <si>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</si>
  <si>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</si>
  <si>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</si>
  <si>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</si>
  <si>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</si>
  <si>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</si>
  <si>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</si>
  <si>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</si>
  <si>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</si>
  <si>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</si>
  <si>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</si>
  <si>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</si>
  <si>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</si>
  <si>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</si>
  <si>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</si>
  <si>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</si>
  <si>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</si>
  <si>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</si>
  <si>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</si>
  <si>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</si>
  <si>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</si>
  <si>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</si>
  <si>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</si>
  <si>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</si>
  <si>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</si>
  <si>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</si>
  <si>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</si>
  <si>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</si>
  <si>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</si>
  <si>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</si>
  <si>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</si>
  <si>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</si>
  <si>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</si>
  <si>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</si>
  <si>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</si>
  <si>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</si>
  <si>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</si>
  <si>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</si>
  <si>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</si>
  <si>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</si>
  <si>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</si>
  <si>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</si>
  <si>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</si>
  <si>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</si>
  <si>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</si>
  <si>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</si>
  <si>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</si>
  <si>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</si>
  <si>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</si>
  <si>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</si>
  <si>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</si>
  <si>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</si>
  <si>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</si>
  <si>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</si>
  <si>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</si>
  <si>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</si>
  <si>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</si>
  <si>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</si>
  <si>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</si>
  <si>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</si>
  <si>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</si>
  <si>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</si>
  <si>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</si>
  <si>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</si>
  <si>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</si>
  <si>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</si>
  <si>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</si>
  <si>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</si>
  <si>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</si>
  <si>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</si>
  <si>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</si>
  <si>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</si>
  <si>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</si>
  <si>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</si>
  <si>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</si>
  <si>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</si>
  <si>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</si>
  <si>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</si>
  <si>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</si>
  <si>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</si>
  <si>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</si>
  <si>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</si>
  <si>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</si>
  <si>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</si>
  <si>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</si>
  <si>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</si>
  <si>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</si>
  <si>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</si>
  <si>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</si>
  <si>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</si>
  <si>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</si>
  <si>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</si>
  <si>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</si>
  <si>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</si>
  <si>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</si>
  <si>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</si>
  <si>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</si>
  <si>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</si>
  <si>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</si>
  <si>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</si>
  <si>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</si>
  <si>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</si>
  <si>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</si>
  <si>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</si>
  <si>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</si>
  <si>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</si>
  <si>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</si>
  <si>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</si>
  <si>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</si>
  <si>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</si>
  <si>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</si>
  <si>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</si>
  <si>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</si>
  <si>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</si>
  <si>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</si>
  <si>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</si>
  <si>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</si>
  <si>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</si>
  <si>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</si>
  <si>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</si>
  <si>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</si>
  <si>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</si>
  <si>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</si>
  <si>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</si>
  <si>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</si>
  <si>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</si>
  <si>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</si>
  <si>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</si>
  <si>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</si>
  <si>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</si>
  <si>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</si>
  <si>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</si>
  <si>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</si>
  <si>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</si>
  <si>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</si>
  <si>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</si>
  <si>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</si>
  <si>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</si>
  <si>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</si>
  <si>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青森県蓬田村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</si>
  <si>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</si>
  <si>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</si>
  <si>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</si>
  <si>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</si>
  <si>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</si>
  <si>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</si>
  <si>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</si>
  <si>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</si>
  <si>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</si>
  <si>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</si>
  <si>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</si>
  <si>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</si>
  <si>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</si>
  <si>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</si>
  <si>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</si>
  <si>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</si>
  <si>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</si>
  <si>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</si>
  <si>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</si>
  <si>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</si>
  <si>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</si>
  <si>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</si>
  <si>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</si>
  <si>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</si>
  <si>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</si>
  <si>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</si>
  <si>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</si>
  <si>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</si>
  <si>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</si>
  <si>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</si>
  <si>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</si>
  <si>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</si>
  <si>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</si>
  <si>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</si>
  <si>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</si>
  <si>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</si>
  <si>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</si>
  <si>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</si>
  <si>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</si>
  <si>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</si>
  <si>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</si>
  <si>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</si>
  <si>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</si>
  <si>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</si>
  <si>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</si>
  <si>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</si>
  <si>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</si>
  <si>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</si>
  <si>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</si>
  <si>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</si>
  <si>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</si>
  <si>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</si>
  <si>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</si>
  <si>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</si>
  <si>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</si>
  <si>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</si>
  <si>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</si>
  <si>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</si>
  <si>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</si>
  <si>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</si>
  <si>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</si>
  <si>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</si>
  <si>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</si>
  <si>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</si>
  <si>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</si>
  <si>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</si>
  <si>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</si>
  <si>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</si>
  <si>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</si>
  <si>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</si>
  <si>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</si>
  <si>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</si>
  <si>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</si>
  <si>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</si>
  <si>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</si>
  <si>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</si>
  <si>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</si>
  <si>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</si>
  <si>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</si>
  <si>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</si>
  <si>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</si>
  <si>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</si>
  <si>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</si>
  <si>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</si>
  <si>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</si>
  <si>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</si>
  <si>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</si>
  <si>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</si>
  <si>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</si>
  <si>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</si>
  <si>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</si>
  <si>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</si>
  <si>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</si>
  <si>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</si>
  <si>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</si>
  <si>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</si>
  <si>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</si>
  <si>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</si>
  <si>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</si>
  <si>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</si>
  <si>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</si>
  <si>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</si>
  <si>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</si>
  <si>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</si>
  <si>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</si>
  <si>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</si>
  <si>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</si>
  <si>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</si>
  <si>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</si>
  <si>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</si>
  <si>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</si>
  <si>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</si>
  <si>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</si>
  <si>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</si>
  <si>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</si>
  <si>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</si>
  <si>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</si>
  <si>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</si>
  <si>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</si>
  <si>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</si>
  <si>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</si>
  <si>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</si>
  <si>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</si>
  <si>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</si>
  <si>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</si>
  <si>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</si>
  <si>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</si>
  <si>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</si>
  <si>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</si>
  <si>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</si>
  <si>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</si>
  <si>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</si>
  <si>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</si>
  <si>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</si>
  <si>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</si>
  <si>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</si>
  <si>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</si>
  <si>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</si>
  <si>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</si>
  <si>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</si>
  <si>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</si>
  <si>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</si>
  <si>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</si>
  <si>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</si>
  <si>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</si>
  <si>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</si>
  <si>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</si>
  <si>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</si>
  <si>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</si>
  <si>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</si>
  <si>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</si>
  <si>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</si>
  <si>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</si>
  <si>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</si>
  <si>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</si>
  <si>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</si>
  <si>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</si>
  <si>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</si>
  <si>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</si>
  <si>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</si>
  <si>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</si>
  <si>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</si>
  <si>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</si>
  <si>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</si>
  <si>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</si>
  <si>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</si>
  <si>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</si>
  <si>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</si>
  <si>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</si>
  <si>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</si>
  <si>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</si>
  <si>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</si>
  <si>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</si>
  <si>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4.12</t>
  </si>
  <si>
    <t>▲ 6.51</t>
  </si>
  <si>
    <t>一般会計</t>
  </si>
  <si>
    <t>蓬田村宅地造成事業特別会計</t>
  </si>
  <si>
    <t>蓬田村介護保険特別会計</t>
  </si>
  <si>
    <t>蓬田村国民健康保険特別会計</t>
  </si>
  <si>
    <t>蓬田村後期高齢者医療特別会計</t>
  </si>
  <si>
    <t>蓬田村簡易水道事業特別会計</t>
  </si>
  <si>
    <t>学校給食センター特別会計</t>
  </si>
  <si>
    <t>その他会計（赤字）</t>
  </si>
  <si>
    <t>その他会計（黒字）</t>
  </si>
  <si>
    <t>青森地域広域消防事務組合</t>
    <rPh sb="0" eb="2">
      <t>アオモリ</t>
    </rPh>
    <rPh sb="2" eb="4">
      <t>チイキ</t>
    </rPh>
    <rPh sb="4" eb="6">
      <t>コウイキ</t>
    </rPh>
    <rPh sb="6" eb="8">
      <t>ショウボウ</t>
    </rPh>
    <rPh sb="8" eb="10">
      <t>ジム</t>
    </rPh>
    <rPh sb="10" eb="12">
      <t>クミアイ</t>
    </rPh>
    <phoneticPr fontId="2"/>
  </si>
  <si>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</si>
  <si>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</si>
  <si>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</si>
  <si>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</si>
  <si>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</si>
  <si>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</si>
  <si>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t>
    <phoneticPr fontId="2"/>
  </si>
  <si>
    <t>蓬田紳装</t>
    <rPh sb="0" eb="2">
      <t>ヨモギタ</t>
    </rPh>
    <rPh sb="2" eb="3">
      <t>シン</t>
    </rPh>
    <rPh sb="3" eb="4">
      <t>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</si>
</sst>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81672</c:v>
                </c:pt>
                <c:pt idx="1">
                  <c:v>128877</c:v>
                </c:pt>
                <c:pt idx="2">
                  <c:v>173506</c:v>
                </c:pt>
                <c:pt idx="3">
                  <c:v>118838</c:v>
                </c:pt>
                <c:pt idx="4">
                  <c:v>127990</c:v>
                </c:pt>
              </c:numCache>
            </c:numRef>
          </c:val>
          <c:smooth val="0"/>
        </c:ser>
        <c:dLbls>
          <c:showLegendKey val="0"/>
          <c:showVal val="0"/>
          <c:showCatName val="0"/>
          <c:showSerName val="0"/>
          <c:showPercent val="0"/>
          <c:showBubbleSize val="0"/>
        </c:dLbls>
        <c:marker val="1"/>
        <c:smooth val="0"/>
        <c:axId val="216603224"/>
        <c:axId val="216603616"/>
      </c:lineChart>
      <c:catAx>
        <c:axId val="21660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03616"/>
        <c:crosses val="autoZero"/>
        <c:auto val="1"/>
        <c:lblAlgn val="ctr"/>
        <c:lblOffset val="100"/>
        <c:tickLblSkip val="1"/>
        <c:tickMarkSkip val="1"/>
        <c:noMultiLvlLbl val="0"/>
      </c:catAx>
      <c:valAx>
        <c:axId val="2166036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0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3.81</c:v>
                </c:pt>
                <c:pt idx="1">
                  <c:v>3.79</c:v>
                </c:pt>
                <c:pt idx="2">
                  <c:v>3.34</c:v>
                </c:pt>
                <c:pt idx="3">
                  <c:v>3.25</c:v>
                </c:pt>
                <c:pt idx="4">
                  <c:v>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24.06</c:v>
                </c:pt>
                <c:pt idx="1">
                  <c:v>27.3</c:v>
                </c:pt>
                <c:pt idx="2">
                  <c:v>25.83</c:v>
                </c:pt>
                <c:pt idx="3">
                  <c:v>29.38</c:v>
                </c:pt>
                <c:pt idx="4">
                  <c:v>33.479999999999997</c:v>
                </c:pt>
              </c:numCache>
            </c:numRef>
          </c:val>
        </c:ser>
        <c:dLbls>
          <c:showLegendKey val="0"/>
          <c:showVal val="0"/>
          <c:showCatName val="0"/>
          <c:showSerName val="0"/>
          <c:showPercent val="0"/>
          <c:showBubbleSize val="0"/>
        </c:dLbls>
        <c:gapWidth val="250"/>
        <c:overlap val="100"/>
        <c:axId val="216601264"/>
        <c:axId val="216600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-4.12</c:v>
                </c:pt>
                <c:pt idx="1">
                  <c:v>3.1</c:v>
                </c:pt>
                <c:pt idx="2">
                  <c:v>-6.51</c:v>
                </c:pt>
                <c:pt idx="3">
                  <c:v>0.81</c:v>
                </c:pt>
                <c:pt idx="4">
                  <c:v>0.16</c:v>
                </c:pt>
              </c:numCache>
            </c:numRef>
          </c:val>
          <c:smooth val="0"/>
        </c:ser>
        <c:dLbls>
          <c:showLegendKey val="0"/>
          <c:showVal val="0"/>
          <c:showCatName val="0"/>
          <c:showSerName val="0"/>
          <c:showPercent val="0"/>
          <c:showBubbleSize val="0"/>
        </c:dLbls>
        <c:marker val="1"/>
        <c:smooth val="0"/>
        <c:axId val="216601264"/>
        <c:axId val="216600872"/>
      </c:lineChart>
      <c:catAx>
        <c:axId val="21660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600872"/>
        <c:crosses val="autoZero"/>
        <c:auto val="1"/>
        <c:lblAlgn val="ctr"/>
        <c:lblOffset val="100"/>
        <c:tickLblSkip val="1"/>
        <c:tickMarkSkip val="1"/>
        <c:noMultiLvlLbl val="0"/>
      </c:catAx>
      <c:valAx>
        <c:axId val="216600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0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ser>
        <c:ser>
          <c:idx val="4"/>
          <c:order val="4"/>
          <c:tx>
            <c:strRef>
              <c:f>データシート!$A$31</c:f>
              <c:strCache>
                <c:ptCount val="1"/>
                <c:pt idx="0">
                  <c:v>蓬田村簡易水道事業特別会計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0.03</c:v>
                </c:pt>
                <c:pt idx="8">
                  <c:v>#N/A</c:v>
                </c:pt>
                <c:pt idx="9">
                  <c:v>0.01</c:v>
                </c:pt>
              </c:numCache>
            </c:numRef>
          </c:val>
        </c:ser>
        <c:ser>
          <c:idx val="5"/>
          <c:order val="5"/>
          <c:tx>
            <c:strRef>
              <c:f>データシート!$A$32</c:f>
              <c:strCache>
                <c:ptCount val="1"/>
                <c:pt idx="0">
                  <c:v>蓬田村後期高齢者医療特別会計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0.04</c:v>
                </c:pt>
                <c:pt idx="6">
                  <c:v>#N/A</c:v>
                </c:pt>
                <c:pt idx="7">
                  <c:v>0.03</c:v>
                </c:pt>
                <c:pt idx="8">
                  <c:v>#N/A</c:v>
                </c:pt>
                <c:pt idx="9">
                  <c:v>0.01</c:v>
                </c:pt>
              </c:numCache>
            </c:numRef>
          </c:val>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c:v>
                </c:pt>
                <c:pt idx="2">
                  <c:v>#N/A</c:v>
                </c:pt>
                <c:pt idx="3">
                  <c:v>0.25</c:v>
                </c:pt>
                <c:pt idx="4">
                  <c:v>#N/A</c:v>
                </c:pt>
                <c:pt idx="5">
                  <c:v>0.27</c:v>
                </c:pt>
                <c:pt idx="6">
                  <c:v>#N/A</c:v>
                </c:pt>
                <c:pt idx="7">
                  <c:v>0.39</c:v>
                </c:pt>
                <c:pt idx="8">
                  <c:v>#N/A</c:v>
                </c:pt>
                <c:pt idx="9">
                  <c:v>7.0000000000000007E-2</c:v>
                </c:pt>
              </c:numCache>
            </c:numRef>
          </c:val>
        </c:ser>
        <c:ser>
          <c:idx val="7"/>
          <c:order val="7"/>
          <c:tx>
            <c:strRef>
              <c:f>データシート!$A$34</c:f>
              <c:strCache>
                <c:ptCount val="1"/>
                <c:pt idx="0">
                  <c:v>蓬田村介護保険特別会計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0.28999999999999998</c:v>
                </c:pt>
                <c:pt idx="2">
                  <c:v>#N/A</c:v>
                </c:pt>
                <c:pt idx="3">
                  <c:v>0.53</c:v>
                </c:pt>
                <c:pt idx="4">
                  <c:v>#N/A</c:v>
                </c:pt>
                <c:pt idx="5">
                  <c:v>0.92</c:v>
                </c:pt>
                <c:pt idx="6">
                  <c:v>#N/A</c:v>
                </c:pt>
                <c:pt idx="7">
                  <c:v>0.44</c:v>
                </c:pt>
                <c:pt idx="8">
                  <c:v>#N/A</c:v>
                </c:pt>
                <c:pt idx="9">
                  <c:v>0.72</c:v>
                </c:pt>
              </c:numCache>
            </c:numRef>
          </c:val>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0.72</c:v>
                </c:pt>
                <c:pt idx="2">
                  <c:v>#N/A</c:v>
                </c:pt>
                <c:pt idx="3">
                  <c:v>1.67</c:v>
                </c:pt>
                <c:pt idx="4">
                  <c:v>#N/A</c:v>
                </c:pt>
                <c:pt idx="5">
                  <c:v>1.33</c:v>
                </c:pt>
                <c:pt idx="6">
                  <c:v>#N/A</c:v>
                </c:pt>
                <c:pt idx="7">
                  <c:v>1.1100000000000001</c:v>
                </c:pt>
                <c:pt idx="8">
                  <c:v>#N/A</c:v>
                </c:pt>
                <c:pt idx="9">
                  <c:v>0.83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3.81</c:v>
                </c:pt>
                <c:pt idx="2">
                  <c:v>#N/A</c:v>
                </c:pt>
                <c:pt idx="3">
                  <c:v>3.78</c:v>
                </c:pt>
                <c:pt idx="4">
                  <c:v>#N/A</c:v>
                </c:pt>
                <c:pt idx="5">
                  <c:v>3.31</c:v>
                </c:pt>
                <c:pt idx="6">
                  <c:v>#N/A</c:v>
                </c:pt>
                <c:pt idx="7">
                  <c:v>3.23</c:v>
                </c:pt>
                <c:pt idx="8">
                  <c:v>#N/A</c:v>
                </c:pt>
                <c:pt idx="9">
                  <c:v>1.44</c:v>
                </c:pt>
              </c:numCache>
            </c:numRef>
          </c:val>
        </c:ser>
        <c:dLbls>
          <c:showLegendKey val="0"/>
          <c:showVal val="0"/>
          <c:showCatName val="0"/>
          <c:showSerName val="0"/>
          <c:showPercent val="0"/>
          <c:showBubbleSize val="0"/>
        </c:dLbls>
        <c:gapWidth val="150"/>
        <c:overlap val="100"/>
        <c:axId val="432066672"/>
        <c:axId val="432067064"/>
      </c:barChart>
      <c:catAx>
        <c:axId val="43206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067064"/>
        <c:crosses val="autoZero"/>
        <c:auto val="1"/>
        <c:lblAlgn val="ctr"/>
        <c:lblOffset val="100"/>
        <c:tickLblSkip val="1"/>
        <c:tickMarkSkip val="1"/>
        <c:noMultiLvlLbl val="0"/>
      </c:catAx>
      <c:valAx>
        <c:axId val="43206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06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345</c:v>
                </c:pt>
                <c:pt idx="5">
                  <c:v>330</c:v>
                </c:pt>
                <c:pt idx="8">
                  <c:v>285</c:v>
                </c:pt>
                <c:pt idx="11">
                  <c:v>256</c:v>
                </c:pt>
                <c:pt idx="14">
                  <c:v>249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34</c:v>
                </c:pt>
                <c:pt idx="6">
                  <c:v>32</c:v>
                </c:pt>
                <c:pt idx="9">
                  <c:v>31</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93</c:v>
                </c:pt>
                <c:pt idx="3">
                  <c:v>84</c:v>
                </c:pt>
                <c:pt idx="6">
                  <c:v>64</c:v>
                </c:pt>
                <c:pt idx="9">
                  <c:v>53</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435</c:v>
                </c:pt>
                <c:pt idx="3">
                  <c:v>401</c:v>
                </c:pt>
                <c:pt idx="6">
                  <c:v>331</c:v>
                </c:pt>
                <c:pt idx="9">
                  <c:v>281</c:v>
                </c:pt>
                <c:pt idx="12">
                  <c:v>250</c:v>
                </c:pt>
              </c:numCache>
            </c:numRef>
          </c:val>
        </c:ser>
        <c:dLbls>
          <c:showLegendKey val="0"/>
          <c:showVal val="0"/>
          <c:showCatName val="0"/>
          <c:showSerName val="0"/>
          <c:showPercent val="0"/>
          <c:showBubbleSize val="0"/>
        </c:dLbls>
        <c:gapWidth val="100"/>
        <c:overlap val="100"/>
        <c:axId val="432067848"/>
        <c:axId val="43206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218</c:v>
                </c:pt>
                <c:pt idx="2">
                  <c:v>#N/A</c:v>
                </c:pt>
                <c:pt idx="3">
                  <c:v>#N/A</c:v>
                </c:pt>
                <c:pt idx="4">
                  <c:v>190</c:v>
                </c:pt>
                <c:pt idx="5">
                  <c:v>#N/A</c:v>
                </c:pt>
                <c:pt idx="6">
                  <c:v>#N/A</c:v>
                </c:pt>
                <c:pt idx="7">
                  <c:v>143</c:v>
                </c:pt>
                <c:pt idx="8">
                  <c:v>#N/A</c:v>
                </c:pt>
                <c:pt idx="9">
                  <c:v>#N/A</c:v>
                </c:pt>
                <c:pt idx="10">
                  <c:v>110</c:v>
                </c:pt>
                <c:pt idx="11">
                  <c:v>#N/A</c:v>
                </c:pt>
                <c:pt idx="12">
                  <c:v>#N/A</c:v>
                </c:pt>
                <c:pt idx="13">
                  <c:v>79</c:v>
                </c:pt>
                <c:pt idx="14">
                  <c:v>#N/A</c:v>
                </c:pt>
              </c:numCache>
            </c:numRef>
          </c:val>
          <c:smooth val="0"/>
        </c:ser>
        <c:dLbls>
          <c:showLegendKey val="0"/>
          <c:showVal val="0"/>
          <c:showCatName val="0"/>
          <c:showSerName val="0"/>
          <c:showPercent val="0"/>
          <c:showBubbleSize val="0"/>
        </c:dLbls>
        <c:marker val="1"/>
        <c:smooth val="0"/>
        <c:axId val="432067848"/>
        <c:axId val="432068240"/>
      </c:lineChart>
      <c:catAx>
        <c:axId val="43206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068240"/>
        <c:crosses val="autoZero"/>
        <c:auto val="1"/>
        <c:lblAlgn val="ctr"/>
        <c:lblOffset val="100"/>
        <c:tickLblSkip val="1"/>
        <c:tickMarkSkip val="1"/>
        <c:noMultiLvlLbl val="0"/>
      </c:catAx>
      <c:valAx>
        <c:axId val="43206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06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2457</c:v>
                </c:pt>
                <c:pt idx="5">
                  <c:v>2311</c:v>
                </c:pt>
                <c:pt idx="8">
                  <c:v>2166</c:v>
                </c:pt>
                <c:pt idx="11">
                  <c:v>2054</c:v>
                </c:pt>
                <c:pt idx="14">
                  <c:v>1947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742</c:v>
                </c:pt>
                <c:pt idx="5">
                  <c:v>804</c:v>
                </c:pt>
                <c:pt idx="8">
                  <c:v>941</c:v>
                </c:pt>
                <c:pt idx="11">
                  <c:v>1205</c:v>
                </c:pt>
                <c:pt idx="14">
                  <c:v>1452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739</c:v>
                </c:pt>
                <c:pt idx="3">
                  <c:v>697</c:v>
                </c:pt>
                <c:pt idx="6">
                  <c:v>642</c:v>
                </c:pt>
                <c:pt idx="9">
                  <c:v>678</c:v>
                </c:pt>
                <c:pt idx="12">
                  <c:v>593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125</c:v>
                </c:pt>
                <c:pt idx="3">
                  <c:v>93</c:v>
                </c:pt>
                <c:pt idx="6">
                  <c:v>62</c:v>
                </c:pt>
                <c:pt idx="9">
                  <c:v>38</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874</c:v>
                </c:pt>
                <c:pt idx="3">
                  <c:v>811</c:v>
                </c:pt>
                <c:pt idx="6">
                  <c:v>744</c:v>
                </c:pt>
                <c:pt idx="9">
                  <c:v>646</c:v>
                </c:pt>
                <c:pt idx="12">
                  <c:v>566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2488</c:v>
                </c:pt>
                <c:pt idx="3">
                  <c:v>2270</c:v>
                </c:pt>
                <c:pt idx="6">
                  <c:v>2072</c:v>
                </c:pt>
                <c:pt idx="9">
                  <c:v>1941</c:v>
                </c:pt>
                <c:pt idx="12">
                  <c:v>1802</c:v>
                </c:pt>
              </c:numCache>
            </c:numRef>
          </c:val>
        </c:ser>
        <c:dLbls>
          <c:showLegendKey val="0"/>
          <c:showVal val="0"/>
          <c:showCatName val="0"/>
          <c:showSerName val="0"/>
          <c:showPercent val="0"/>
          <c:showBubbleSize val="0"/>
        </c:dLbls>
        <c:gapWidth val="100"/>
        <c:overlap val="100"/>
        <c:axId val="436601512"/>
        <c:axId val="43660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1026</c:v>
                </c:pt>
                <c:pt idx="2">
                  <c:v>#N/A</c:v>
                </c:pt>
                <c:pt idx="3">
                  <c:v>#N/A</c:v>
                </c:pt>
                <c:pt idx="4">
                  <c:v>756</c:v>
                </c:pt>
                <c:pt idx="5">
                  <c:v>#N/A</c:v>
                </c:pt>
                <c:pt idx="6">
                  <c:v>#N/A</c:v>
                </c:pt>
                <c:pt idx="7">
                  <c:v>413</c:v>
                </c:pt>
                <c:pt idx="8">
                  <c:v>#N/A</c:v>
                </c:pt>
                <c:pt idx="9">
                  <c:v>#N/A</c:v>
                </c:pt>
                <c:pt idx="10">
                  <c:v>44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6601512"/>
        <c:axId val="436601904"/>
      </c:lineChart>
      <c:catAx>
        <c:axId val="43660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601904"/>
        <c:crosses val="autoZero"/>
        <c:auto val="1"/>
        <c:lblAlgn val="ctr"/>
        <c:lblOffset val="100"/>
        <c:tickLblSkip val="1"/>
        <c:tickMarkSkip val="1"/>
        <c:noMultiLvlLbl val="0"/>
      </c:catAx>
      <c:valAx>
        <c:axId val="43660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0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
3,121
80.63
2,498,896
2,455,825
24,053
1,661,326
1,801,543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財政力指数は、昨年と変わらず類似団体内平均値との比較では</a:t>
          </a:r>
          <a:r>
            <a:rPr lang="en-US" altLang="ja-JP" sz="1300" b="0" i="0">
              <a:solidFill>
                <a:schemeClr val="dk1"/>
              </a:solidFill>
              <a:effectLst/>
              <a:latin typeface="+mn-ea"/>
              <a:ea typeface="+mn-ea"/>
              <a:cs typeface="+mn-cs"/>
            </a:rPr>
            <a:t>0.01</a:t>
          </a:r>
          <a:r>
            <a:rPr lang="ja-JP" altLang="en-US" sz="1300" b="0" i="0">
              <a:solidFill>
                <a:schemeClr val="dk1"/>
              </a:solidFill>
              <a:effectLst/>
              <a:latin typeface="+mn-lt"/>
              <a:ea typeface="+mn-ea"/>
              <a:cs typeface="+mn-cs"/>
            </a:rPr>
            <a:t>ポイント下回っている。ここ数年は、大きな変動はない。</a:t>
          </a:r>
          <a:endParaRPr lang="en-US" altLang="ja-JP" sz="1300" b="0" i="0">
            <a:solidFill>
              <a:schemeClr val="dk1"/>
            </a:solidFill>
            <a:effectLst/>
            <a:latin typeface="+mn-lt"/>
            <a:ea typeface="+mn-ea"/>
            <a:cs typeface="+mn-cs"/>
          </a:endParaRPr>
        </a:p>
        <a:p>
          <a:pPr rtl="0"/>
          <a:r>
            <a:rPr lang="ja-JP" altLang="en-US" sz="1300" b="0" i="0">
              <a:solidFill>
                <a:schemeClr val="dk1"/>
              </a:solidFill>
              <a:effectLst/>
              <a:latin typeface="+mn-lt"/>
              <a:ea typeface="+mn-ea"/>
              <a:cs typeface="+mn-cs"/>
            </a:rPr>
            <a:t>　人口の減少や高齢化による労働者人口の減少に加え、村の基幹産業が農漁業であるため、安定した税収が難しく財政基盤は脆弱である。</a:t>
          </a:r>
          <a:endParaRPr lang="en-US" altLang="ja-JP" sz="1300" b="0" i="0">
            <a:solidFill>
              <a:schemeClr val="dk1"/>
            </a:solidFill>
            <a:effectLst/>
            <a:latin typeface="+mn-lt"/>
            <a:ea typeface="+mn-ea"/>
            <a:cs typeface="+mn-cs"/>
          </a:endParaRPr>
        </a:p>
        <a:p>
          <a:pPr rtl="0"/>
          <a:r>
            <a:rPr lang="ja-JP" altLang="en-US" sz="1300" b="0" i="0">
              <a:solidFill>
                <a:schemeClr val="dk1"/>
              </a:solidFill>
              <a:effectLst/>
              <a:latin typeface="+mn-lt"/>
              <a:ea typeface="+mn-ea"/>
              <a:cs typeface="+mn-cs"/>
            </a:rPr>
            <a:t>　今後も歳出の徹底的な見直しを実施するとともに税の徴収強化等の歳入確保に努める。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5" name="直線コネクタ 74"/>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79.4</a:t>
          </a:r>
          <a:r>
            <a:rPr kumimoji="1" lang="ja-JP" altLang="en-US" sz="1300">
              <a:latin typeface="ＭＳ Ｐゴシック"/>
            </a:rPr>
            <a:t>％で、昨年度比で</a:t>
          </a:r>
          <a:r>
            <a:rPr kumimoji="1" lang="en-US" altLang="ja-JP" sz="1300">
              <a:latin typeface="ＭＳ Ｐゴシック"/>
            </a:rPr>
            <a:t>0.8</a:t>
          </a:r>
          <a:r>
            <a:rPr kumimoji="1" lang="ja-JP" altLang="en-US" sz="1300">
              <a:latin typeface="ＭＳ Ｐゴシック"/>
            </a:rPr>
            <a:t>ポイントの減となったものの、類似団体と比較すると</a:t>
          </a:r>
          <a:r>
            <a:rPr kumimoji="1" lang="en-US" altLang="ja-JP" sz="1300">
              <a:latin typeface="ＭＳ Ｐゴシック"/>
            </a:rPr>
            <a:t>0.7</a:t>
          </a:r>
          <a:r>
            <a:rPr kumimoji="1" lang="ja-JP" altLang="en-US" sz="1300">
              <a:latin typeface="ＭＳ Ｐゴシック"/>
            </a:rPr>
            <a:t>ポイント上回っている。特に人件費が</a:t>
          </a:r>
          <a:r>
            <a:rPr kumimoji="1" lang="en-US" altLang="ja-JP" sz="1300">
              <a:latin typeface="ＭＳ Ｐゴシック"/>
            </a:rPr>
            <a:t>27.6</a:t>
          </a:r>
          <a:r>
            <a:rPr kumimoji="1" lang="ja-JP" altLang="en-US" sz="1300">
              <a:latin typeface="ＭＳ Ｐゴシック"/>
            </a:rPr>
            <a:t>％、公債費が</a:t>
          </a:r>
          <a:r>
            <a:rPr kumimoji="1" lang="en-US" altLang="ja-JP" sz="1300">
              <a:latin typeface="ＭＳ Ｐゴシック"/>
            </a:rPr>
            <a:t>15.1</a:t>
          </a:r>
          <a:r>
            <a:rPr kumimoji="1" lang="ja-JP" altLang="en-US" sz="1300">
              <a:latin typeface="ＭＳ Ｐゴシック"/>
            </a:rPr>
            <a:t>％と経常収支比率に占める割合が高くなっている。人件費については、職員の時間外手当を代休扱いとし、支出の抑制をしている。公債費については、平成</a:t>
          </a:r>
          <a:r>
            <a:rPr kumimoji="1" lang="en-US" altLang="ja-JP" sz="1300">
              <a:latin typeface="ＭＳ Ｐゴシック"/>
            </a:rPr>
            <a:t>21</a:t>
          </a:r>
          <a:r>
            <a:rPr kumimoji="1" lang="ja-JP" altLang="en-US" sz="1300">
              <a:latin typeface="ＭＳ Ｐゴシック"/>
            </a:rPr>
            <a:t>年度が償還のピークであり、新規事業債の発行を抑制しているため、徐々に減少する見込みである。</a:t>
          </a:r>
        </a:p>
        <a:p>
          <a:r>
            <a:rPr kumimoji="1" lang="ja-JP" altLang="en-US" sz="1300">
              <a:latin typeface="ＭＳ Ｐゴシック"/>
            </a:rPr>
            <a:t>　すべての事務事業について定期的に点検を行い、事務事業の見直しをし、経常経費の抑制に努める。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61</xdr:row>
      <xdr:rowOff>171087</xdr:rowOff>
    </xdr:to>
    <xdr:cxnSp macro="">
      <xdr:nvCxnSpPr>
        <xdr:cNvPr id="134" name="直線コネクタ 133"/>
        <xdr:cNvCxnSpPr/>
      </xdr:nvCxnSpPr>
      <xdr:spPr>
        <a:xfrm flipV="1">
          <a:off x="4114800" y="1060196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171087</xdr:rowOff>
    </xdr:from>
    <xdr:to>
      <xdr:col>6</xdr:col>
      <xdr:colOff>0</xdr:colOff>
      <xdr:row>63</xdr:row>
      <xdr:rowOff>24674</xdr:rowOff>
    </xdr:to>
    <xdr:cxnSp macro="">
      <xdr:nvCxnSpPr>
        <xdr:cNvPr id="137" name="直線コネクタ 136"/>
        <xdr:cNvCxnSpPr/>
      </xdr:nvCxnSpPr>
      <xdr:spPr>
        <a:xfrm flipV="1">
          <a:off x="3225800" y="1062953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63</xdr:row>
      <xdr:rowOff>24674</xdr:rowOff>
    </xdr:to>
    <xdr:cxnSp macro="">
      <xdr:nvCxnSpPr>
        <xdr:cNvPr id="140" name="直線コネクタ 139"/>
        <xdr:cNvCxnSpPr/>
      </xdr:nvCxnSpPr>
      <xdr:spPr>
        <a:xfrm>
          <a:off x="2336800" y="1065022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114300</xdr:rowOff>
    </xdr:to>
    <xdr:cxnSp macro="">
      <xdr:nvCxnSpPr>
        <xdr:cNvPr id="143" name="直線コネクタ 142"/>
        <xdr:cNvCxnSpPr/>
      </xdr:nvCxnSpPr>
      <xdr:spPr>
        <a:xfrm flipV="1">
          <a:off x="1447800" y="106502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3" name="円/楕円 152"/>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64787</xdr:rowOff>
    </xdr:from>
    <xdr:ext cx="762000" cy="259045"/>
    <xdr:sp macro="" textlink="">
      <xdr:nvSpPr>
        <xdr:cNvPr id="154"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120287</xdr:rowOff>
    </xdr:from>
    <xdr:to>
      <xdr:col>6</xdr:col>
      <xdr:colOff>50800</xdr:colOff>
      <xdr:row>62</xdr:row>
      <xdr:rowOff>50437</xdr:rowOff>
    </xdr:to>
    <xdr:sp macro="" textlink="">
      <xdr:nvSpPr>
        <xdr:cNvPr id="155" name="円/楕円 154"/>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35214</xdr:rowOff>
    </xdr:from>
    <xdr:ext cx="736600" cy="259045"/>
    <xdr:sp macro="" textlink="">
      <xdr:nvSpPr>
        <xdr:cNvPr id="156" name="テキスト ボックス 155"/>
        <xdr:cNvSpPr txBox="1"/>
      </xdr:nvSpPr>
      <xdr:spPr>
        <a:xfrm>
          <a:off x="3733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145324</xdr:rowOff>
    </xdr:from>
    <xdr:to>
      <xdr:col>4</xdr:col>
      <xdr:colOff>533400</xdr:colOff>
      <xdr:row>63</xdr:row>
      <xdr:rowOff>75474</xdr:rowOff>
    </xdr:to>
    <xdr:sp macro="" textlink="">
      <xdr:nvSpPr>
        <xdr:cNvPr id="157" name="円/楕円 156"/>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60251</xdr:rowOff>
    </xdr:from>
    <xdr:ext cx="762000" cy="259045"/>
    <xdr:sp macro="" textlink="">
      <xdr:nvSpPr>
        <xdr:cNvPr id="158" name="テキスト ボックス 157"/>
        <xdr:cNvSpPr txBox="1"/>
      </xdr:nvSpPr>
      <xdr:spPr>
        <a:xfrm>
          <a:off x="2844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9" name="円/楕円 158"/>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60" name="テキスト ボックス 159"/>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61" name="円/楕円 160"/>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62" name="テキスト ボックス 161"/>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[224,595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224,594</a:t>
          </a:r>
          <a:r>
            <a:rPr kumimoji="1" lang="ja-JP" altLang="en-US" sz="1300">
              <a:latin typeface="ＭＳ Ｐゴシック"/>
            </a:rPr>
            <a:t>円で昨年度と比較すると、</a:t>
          </a:r>
          <a:r>
            <a:rPr kumimoji="1" lang="en-US" altLang="ja-JP" sz="1300">
              <a:latin typeface="ＭＳ Ｐゴシック"/>
            </a:rPr>
            <a:t>9,917</a:t>
          </a:r>
          <a:r>
            <a:rPr kumimoji="1" lang="ja-JP" altLang="en-US" sz="1300">
              <a:latin typeface="ＭＳ Ｐゴシック"/>
            </a:rPr>
            <a:t>円の増となったものの類似団体と比較すると平均を大きく下回っている。人件費については、青森県市町村職員退職手当組合特別負担金の減等により昨年度より減少してはいるものの、海岸漂着物対策推進事業や廃棄物処理手数料の増により物件費が大幅に増えているのが影響の要因であると考えられる。</a:t>
          </a:r>
        </a:p>
        <a:p>
          <a:r>
            <a:rPr kumimoji="1" lang="ja-JP" altLang="en-US" sz="1300">
              <a:latin typeface="ＭＳ Ｐゴシック"/>
            </a:rPr>
            <a:t>   今後も需用費の抑制、事務事業の廃止・縮小に努める。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29555</xdr:rowOff>
    </xdr:from>
    <xdr:to>
      <xdr:col>7</xdr:col>
      <xdr:colOff>152400</xdr:colOff>
      <xdr:row>82</xdr:row>
      <xdr:rowOff>42849</xdr:rowOff>
    </xdr:to>
    <xdr:cxnSp macro="">
      <xdr:nvCxnSpPr>
        <xdr:cNvPr id="196" name="直線コネクタ 195"/>
        <xdr:cNvCxnSpPr/>
      </xdr:nvCxnSpPr>
      <xdr:spPr>
        <a:xfrm>
          <a:off x="4114800" y="14088455"/>
          <a:ext cx="8382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29555</xdr:rowOff>
    </xdr:from>
    <xdr:to>
      <xdr:col>6</xdr:col>
      <xdr:colOff>0</xdr:colOff>
      <xdr:row>82</xdr:row>
      <xdr:rowOff>50474</xdr:rowOff>
    </xdr:to>
    <xdr:cxnSp macro="">
      <xdr:nvCxnSpPr>
        <xdr:cNvPr id="199" name="直線コネクタ 198"/>
        <xdr:cNvCxnSpPr/>
      </xdr:nvCxnSpPr>
      <xdr:spPr>
        <a:xfrm flipV="1">
          <a:off x="3225800" y="14088455"/>
          <a:ext cx="889000" cy="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19858</xdr:rowOff>
    </xdr:from>
    <xdr:to>
      <xdr:col>4</xdr:col>
      <xdr:colOff>482600</xdr:colOff>
      <xdr:row>82</xdr:row>
      <xdr:rowOff>50474</xdr:rowOff>
    </xdr:to>
    <xdr:cxnSp macro="">
      <xdr:nvCxnSpPr>
        <xdr:cNvPr id="202" name="直線コネクタ 201"/>
        <xdr:cNvCxnSpPr/>
      </xdr:nvCxnSpPr>
      <xdr:spPr>
        <a:xfrm>
          <a:off x="2336800" y="14078758"/>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12912</xdr:rowOff>
    </xdr:from>
    <xdr:to>
      <xdr:col>3</xdr:col>
      <xdr:colOff>279400</xdr:colOff>
      <xdr:row>82</xdr:row>
      <xdr:rowOff>19858</xdr:rowOff>
    </xdr:to>
    <xdr:cxnSp macro="">
      <xdr:nvCxnSpPr>
        <xdr:cNvPr id="205" name="直線コネクタ 204"/>
        <xdr:cNvCxnSpPr/>
      </xdr:nvCxnSpPr>
      <xdr:spPr>
        <a:xfrm>
          <a:off x="1447800" y="14071812"/>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163499</xdr:rowOff>
    </xdr:from>
    <xdr:to>
      <xdr:col>7</xdr:col>
      <xdr:colOff>203200</xdr:colOff>
      <xdr:row>82</xdr:row>
      <xdr:rowOff>93649</xdr:rowOff>
    </xdr:to>
    <xdr:sp macro="" textlink="">
      <xdr:nvSpPr>
        <xdr:cNvPr id="215" name="円/楕円 214"/>
        <xdr:cNvSpPr/>
      </xdr:nvSpPr>
      <xdr:spPr>
        <a:xfrm>
          <a:off x="4902200" y="140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84776</xdr:rowOff>
    </xdr:from>
    <xdr:ext cx="762000" cy="259045"/>
    <xdr:sp macro="" textlink="">
      <xdr:nvSpPr>
        <xdr:cNvPr id="216" name="人件費・物件費等の状況該当値テキスト"/>
        <xdr:cNvSpPr txBox="1"/>
      </xdr:nvSpPr>
      <xdr:spPr>
        <a:xfrm>
          <a:off x="5041900" y="1397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224,595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150205</xdr:rowOff>
    </xdr:from>
    <xdr:to>
      <xdr:col>6</xdr:col>
      <xdr:colOff>50800</xdr:colOff>
      <xdr:row>82</xdr:row>
      <xdr:rowOff>80355</xdr:rowOff>
    </xdr:to>
    <xdr:sp macro="" textlink="">
      <xdr:nvSpPr>
        <xdr:cNvPr id="217" name="円/楕円 216"/>
        <xdr:cNvSpPr/>
      </xdr:nvSpPr>
      <xdr:spPr>
        <a:xfrm>
          <a:off x="4064000" y="140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90532</xdr:rowOff>
    </xdr:from>
    <xdr:ext cx="736600" cy="259045"/>
    <xdr:sp macro="" textlink="">
      <xdr:nvSpPr>
        <xdr:cNvPr id="218" name="テキスト ボックス 217"/>
        <xdr:cNvSpPr txBox="1"/>
      </xdr:nvSpPr>
      <xdr:spPr>
        <a:xfrm>
          <a:off x="3733800" y="1380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171124</xdr:rowOff>
    </xdr:from>
    <xdr:to>
      <xdr:col>4</xdr:col>
      <xdr:colOff>533400</xdr:colOff>
      <xdr:row>82</xdr:row>
      <xdr:rowOff>101274</xdr:rowOff>
    </xdr:to>
    <xdr:sp macro="" textlink="">
      <xdr:nvSpPr>
        <xdr:cNvPr id="219" name="円/楕円 218"/>
        <xdr:cNvSpPr/>
      </xdr:nvSpPr>
      <xdr:spPr>
        <a:xfrm>
          <a:off x="3175000" y="140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111451</xdr:rowOff>
    </xdr:from>
    <xdr:ext cx="762000" cy="259045"/>
    <xdr:sp macro="" textlink="">
      <xdr:nvSpPr>
        <xdr:cNvPr id="220" name="テキスト ボックス 219"/>
        <xdr:cNvSpPr txBox="1"/>
      </xdr:nvSpPr>
      <xdr:spPr>
        <a:xfrm>
          <a:off x="2844800" y="1382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140508</xdr:rowOff>
    </xdr:from>
    <xdr:to>
      <xdr:col>3</xdr:col>
      <xdr:colOff>330200</xdr:colOff>
      <xdr:row>82</xdr:row>
      <xdr:rowOff>70658</xdr:rowOff>
    </xdr:to>
    <xdr:sp macro="" textlink="">
      <xdr:nvSpPr>
        <xdr:cNvPr id="221" name="円/楕円 220"/>
        <xdr:cNvSpPr/>
      </xdr:nvSpPr>
      <xdr:spPr>
        <a:xfrm>
          <a:off x="2286000" y="140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80835</xdr:rowOff>
    </xdr:from>
    <xdr:ext cx="762000" cy="259045"/>
    <xdr:sp macro="" textlink="">
      <xdr:nvSpPr>
        <xdr:cNvPr id="222" name="テキスト ボックス 221"/>
        <xdr:cNvSpPr txBox="1"/>
      </xdr:nvSpPr>
      <xdr:spPr>
        <a:xfrm>
          <a:off x="1955800" y="1379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133562</xdr:rowOff>
    </xdr:from>
    <xdr:to>
      <xdr:col>2</xdr:col>
      <xdr:colOff>127000</xdr:colOff>
      <xdr:row>82</xdr:row>
      <xdr:rowOff>63712</xdr:rowOff>
    </xdr:to>
    <xdr:sp macro="" textlink="">
      <xdr:nvSpPr>
        <xdr:cNvPr id="223" name="円/楕円 222"/>
        <xdr:cNvSpPr/>
      </xdr:nvSpPr>
      <xdr:spPr>
        <a:xfrm>
          <a:off x="1397000" y="140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73889</xdr:rowOff>
    </xdr:from>
    <xdr:ext cx="762000" cy="259045"/>
    <xdr:sp macro="" textlink="">
      <xdr:nvSpPr>
        <xdr:cNvPr id="224" name="テキスト ボックス 223"/>
        <xdr:cNvSpPr txBox="1"/>
      </xdr:nvSpPr>
      <xdr:spPr>
        <a:xfrm>
          <a:off x="1066800" y="137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8.0</a:t>
          </a:r>
          <a:r>
            <a:rPr kumimoji="1" lang="ja-JP" altLang="en-US" sz="1300">
              <a:latin typeface="ＭＳ Ｐゴシック"/>
            </a:rPr>
            <a:t>ポイントの減となっているが、類似団体平均比では、</a:t>
          </a:r>
          <a:r>
            <a:rPr kumimoji="1" lang="en-US" altLang="ja-JP" sz="1300">
              <a:latin typeface="ＭＳ Ｐゴシック"/>
            </a:rPr>
            <a:t>4.0</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年度まで、退職者不補充及び職員給与等の独自削減を実施していたが、年齢層の高さと経験年数階層の分布変動により、依然として高い水準である。今後も職員給与等の適正化に努める。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34713</xdr:rowOff>
    </xdr:from>
    <xdr:to>
      <xdr:col>24</xdr:col>
      <xdr:colOff>558800</xdr:colOff>
      <xdr:row>89</xdr:row>
      <xdr:rowOff>13546</xdr:rowOff>
    </xdr:to>
    <xdr:cxnSp macro="">
      <xdr:nvCxnSpPr>
        <xdr:cNvPr id="258" name="直線コネクタ 257"/>
        <xdr:cNvCxnSpPr/>
      </xdr:nvCxnSpPr>
      <xdr:spPr>
        <a:xfrm flipV="1">
          <a:off x="16179800" y="14950863"/>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132714</xdr:rowOff>
    </xdr:from>
    <xdr:to>
      <xdr:col>23</xdr:col>
      <xdr:colOff>406400</xdr:colOff>
      <xdr:row>89</xdr:row>
      <xdr:rowOff>13546</xdr:rowOff>
    </xdr:to>
    <xdr:cxnSp macro="">
      <xdr:nvCxnSpPr>
        <xdr:cNvPr id="261" name="直線コネクタ 260"/>
        <xdr:cNvCxnSpPr/>
      </xdr:nvCxnSpPr>
      <xdr:spPr>
        <a:xfrm>
          <a:off x="15290800" y="152203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34713</xdr:rowOff>
    </xdr:from>
    <xdr:to>
      <xdr:col>22</xdr:col>
      <xdr:colOff>203200</xdr:colOff>
      <xdr:row>88</xdr:row>
      <xdr:rowOff>132714</xdr:rowOff>
    </xdr:to>
    <xdr:cxnSp macro="">
      <xdr:nvCxnSpPr>
        <xdr:cNvPr id="264" name="直線コネクタ 263"/>
        <xdr:cNvCxnSpPr/>
      </xdr:nvCxnSpPr>
      <xdr:spPr>
        <a:xfrm>
          <a:off x="14401800" y="14950863"/>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34713</xdr:rowOff>
    </xdr:from>
    <xdr:to>
      <xdr:col>21</xdr:col>
      <xdr:colOff>0</xdr:colOff>
      <xdr:row>87</xdr:row>
      <xdr:rowOff>38736</xdr:rowOff>
    </xdr:to>
    <xdr:cxnSp macro="">
      <xdr:nvCxnSpPr>
        <xdr:cNvPr id="267" name="直線コネクタ 266"/>
        <xdr:cNvCxnSpPr/>
      </xdr:nvCxnSpPr>
      <xdr:spPr>
        <a:xfrm flipV="1">
          <a:off x="13512800" y="1495086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155363</xdr:rowOff>
    </xdr:from>
    <xdr:to>
      <xdr:col>24</xdr:col>
      <xdr:colOff>609600</xdr:colOff>
      <xdr:row>87</xdr:row>
      <xdr:rowOff>85513</xdr:rowOff>
    </xdr:to>
    <xdr:sp macro="" textlink="">
      <xdr:nvSpPr>
        <xdr:cNvPr id="277" name="円/楕円 276"/>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127440</xdr:rowOff>
    </xdr:from>
    <xdr:ext cx="762000" cy="259045"/>
    <xdr:sp macro="" textlink="">
      <xdr:nvSpPr>
        <xdr:cNvPr id="278"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9" name="円/楕円 278"/>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80" name="テキスト ボックス 279"/>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81914</xdr:rowOff>
    </xdr:from>
    <xdr:to>
      <xdr:col>22</xdr:col>
      <xdr:colOff>254000</xdr:colOff>
      <xdr:row>89</xdr:row>
      <xdr:rowOff>12064</xdr:rowOff>
    </xdr:to>
    <xdr:sp macro="" textlink="">
      <xdr:nvSpPr>
        <xdr:cNvPr id="281" name="円/楕円 280"/>
        <xdr:cNvSpPr/>
      </xdr:nvSpPr>
      <xdr:spPr>
        <a:xfrm>
          <a:off x="15240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168291</xdr:rowOff>
    </xdr:from>
    <xdr:ext cx="762000" cy="259045"/>
    <xdr:sp macro="" textlink="">
      <xdr:nvSpPr>
        <xdr:cNvPr id="282" name="テキスト ボックス 281"/>
        <xdr:cNvSpPr txBox="1"/>
      </xdr:nvSpPr>
      <xdr:spPr>
        <a:xfrm>
          <a:off x="14909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155363</xdr:rowOff>
    </xdr:from>
    <xdr:to>
      <xdr:col>21</xdr:col>
      <xdr:colOff>50800</xdr:colOff>
      <xdr:row>87</xdr:row>
      <xdr:rowOff>85513</xdr:rowOff>
    </xdr:to>
    <xdr:sp macro="" textlink="">
      <xdr:nvSpPr>
        <xdr:cNvPr id="283" name="円/楕円 282"/>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70290</xdr:rowOff>
    </xdr:from>
    <xdr:ext cx="762000" cy="259045"/>
    <xdr:sp macro="" textlink="">
      <xdr:nvSpPr>
        <xdr:cNvPr id="284" name="テキスト ボックス 283"/>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159386</xdr:rowOff>
    </xdr:from>
    <xdr:to>
      <xdr:col>19</xdr:col>
      <xdr:colOff>533400</xdr:colOff>
      <xdr:row>87</xdr:row>
      <xdr:rowOff>89536</xdr:rowOff>
    </xdr:to>
    <xdr:sp macro="" textlink="">
      <xdr:nvSpPr>
        <xdr:cNvPr id="285" name="円/楕円 284"/>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74313</xdr:rowOff>
    </xdr:from>
    <xdr:ext cx="762000" cy="259045"/>
    <xdr:sp macro="" textlink="">
      <xdr:nvSpPr>
        <xdr:cNvPr id="286" name="テキスト ボックス 285"/>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今後も定員適正化計画を基に、少ない人数で効率的な行政運営を行っていく。採用については定員モデル・類似団体の職員数との比較により定員の適正化を行った上で採用計画を立て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32029</xdr:rowOff>
    </xdr:from>
    <xdr:to>
      <xdr:col>24</xdr:col>
      <xdr:colOff>558800</xdr:colOff>
      <xdr:row>61</xdr:row>
      <xdr:rowOff>37821</xdr:rowOff>
    </xdr:to>
    <xdr:cxnSp macro="">
      <xdr:nvCxnSpPr>
        <xdr:cNvPr id="318" name="直線コネクタ 317"/>
        <xdr:cNvCxnSpPr/>
      </xdr:nvCxnSpPr>
      <xdr:spPr>
        <a:xfrm>
          <a:off x="16179800" y="10490479"/>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28893</xdr:rowOff>
    </xdr:from>
    <xdr:to>
      <xdr:col>23</xdr:col>
      <xdr:colOff>406400</xdr:colOff>
      <xdr:row>61</xdr:row>
      <xdr:rowOff>32029</xdr:rowOff>
    </xdr:to>
    <xdr:cxnSp macro="">
      <xdr:nvCxnSpPr>
        <xdr:cNvPr id="321" name="直線コネクタ 320"/>
        <xdr:cNvCxnSpPr/>
      </xdr:nvCxnSpPr>
      <xdr:spPr>
        <a:xfrm>
          <a:off x="15290800" y="1048734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14656</xdr:rowOff>
    </xdr:from>
    <xdr:to>
      <xdr:col>22</xdr:col>
      <xdr:colOff>203200</xdr:colOff>
      <xdr:row>61</xdr:row>
      <xdr:rowOff>28893</xdr:rowOff>
    </xdr:to>
    <xdr:cxnSp macro="">
      <xdr:nvCxnSpPr>
        <xdr:cNvPr id="324" name="直線コネクタ 323"/>
        <xdr:cNvCxnSpPr/>
      </xdr:nvCxnSpPr>
      <xdr:spPr>
        <a:xfrm>
          <a:off x="14401800" y="1047310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7417</xdr:rowOff>
    </xdr:from>
    <xdr:to>
      <xdr:col>21</xdr:col>
      <xdr:colOff>0</xdr:colOff>
      <xdr:row>61</xdr:row>
      <xdr:rowOff>14656</xdr:rowOff>
    </xdr:to>
    <xdr:cxnSp macro="">
      <xdr:nvCxnSpPr>
        <xdr:cNvPr id="327" name="直線コネクタ 326"/>
        <xdr:cNvCxnSpPr/>
      </xdr:nvCxnSpPr>
      <xdr:spPr>
        <a:xfrm>
          <a:off x="13512800" y="1046586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158471</xdr:rowOff>
    </xdr:from>
    <xdr:to>
      <xdr:col>24</xdr:col>
      <xdr:colOff>609600</xdr:colOff>
      <xdr:row>61</xdr:row>
      <xdr:rowOff>88621</xdr:rowOff>
    </xdr:to>
    <xdr:sp macro="" textlink="">
      <xdr:nvSpPr>
        <xdr:cNvPr id="337" name="円/楕円 336"/>
        <xdr:cNvSpPr/>
      </xdr:nvSpPr>
      <xdr:spPr>
        <a:xfrm>
          <a:off x="169672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3548</xdr:rowOff>
    </xdr:from>
    <xdr:ext cx="762000" cy="259045"/>
    <xdr:sp macro="" textlink="">
      <xdr:nvSpPr>
        <xdr:cNvPr id="338" name="定員管理の状況該当値テキスト"/>
        <xdr:cNvSpPr txBox="1"/>
      </xdr:nvSpPr>
      <xdr:spPr>
        <a:xfrm>
          <a:off x="17106900" y="1029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152679</xdr:rowOff>
    </xdr:from>
    <xdr:to>
      <xdr:col>23</xdr:col>
      <xdr:colOff>457200</xdr:colOff>
      <xdr:row>61</xdr:row>
      <xdr:rowOff>82829</xdr:rowOff>
    </xdr:to>
    <xdr:sp macro="" textlink="">
      <xdr:nvSpPr>
        <xdr:cNvPr id="339" name="円/楕円 338"/>
        <xdr:cNvSpPr/>
      </xdr:nvSpPr>
      <xdr:spPr>
        <a:xfrm>
          <a:off x="16129000" y="10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93006</xdr:rowOff>
    </xdr:from>
    <xdr:ext cx="736600" cy="259045"/>
    <xdr:sp macro="" textlink="">
      <xdr:nvSpPr>
        <xdr:cNvPr id="340" name="テキスト ボックス 339"/>
        <xdr:cNvSpPr txBox="1"/>
      </xdr:nvSpPr>
      <xdr:spPr>
        <a:xfrm>
          <a:off x="15798800" y="10208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149543</xdr:rowOff>
    </xdr:from>
    <xdr:to>
      <xdr:col>22</xdr:col>
      <xdr:colOff>254000</xdr:colOff>
      <xdr:row>61</xdr:row>
      <xdr:rowOff>79693</xdr:rowOff>
    </xdr:to>
    <xdr:sp macro="" textlink="">
      <xdr:nvSpPr>
        <xdr:cNvPr id="341" name="円/楕円 340"/>
        <xdr:cNvSpPr/>
      </xdr:nvSpPr>
      <xdr:spPr>
        <a:xfrm>
          <a:off x="15240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89870</xdr:rowOff>
    </xdr:from>
    <xdr:ext cx="762000" cy="259045"/>
    <xdr:sp macro="" textlink="">
      <xdr:nvSpPr>
        <xdr:cNvPr id="342" name="テキスト ボックス 341"/>
        <xdr:cNvSpPr txBox="1"/>
      </xdr:nvSpPr>
      <xdr:spPr>
        <a:xfrm>
          <a:off x="14909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135306</xdr:rowOff>
    </xdr:from>
    <xdr:to>
      <xdr:col>21</xdr:col>
      <xdr:colOff>50800</xdr:colOff>
      <xdr:row>61</xdr:row>
      <xdr:rowOff>65456</xdr:rowOff>
    </xdr:to>
    <xdr:sp macro="" textlink="">
      <xdr:nvSpPr>
        <xdr:cNvPr id="343" name="円/楕円 342"/>
        <xdr:cNvSpPr/>
      </xdr:nvSpPr>
      <xdr:spPr>
        <a:xfrm>
          <a:off x="14351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75633</xdr:rowOff>
    </xdr:from>
    <xdr:ext cx="762000" cy="259045"/>
    <xdr:sp macro="" textlink="">
      <xdr:nvSpPr>
        <xdr:cNvPr id="344" name="テキスト ボックス 343"/>
        <xdr:cNvSpPr txBox="1"/>
      </xdr:nvSpPr>
      <xdr:spPr>
        <a:xfrm>
          <a:off x="14020800" y="101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128067</xdr:rowOff>
    </xdr:from>
    <xdr:to>
      <xdr:col>19</xdr:col>
      <xdr:colOff>533400</xdr:colOff>
      <xdr:row>61</xdr:row>
      <xdr:rowOff>58217</xdr:rowOff>
    </xdr:to>
    <xdr:sp macro="" textlink="">
      <xdr:nvSpPr>
        <xdr:cNvPr id="345" name="円/楕円 344"/>
        <xdr:cNvSpPr/>
      </xdr:nvSpPr>
      <xdr:spPr>
        <a:xfrm>
          <a:off x="13462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68394</xdr:rowOff>
    </xdr:from>
    <xdr:ext cx="762000" cy="259045"/>
    <xdr:sp macro="" textlink="">
      <xdr:nvSpPr>
        <xdr:cNvPr id="346" name="テキスト ボックス 345"/>
        <xdr:cNvSpPr txBox="1"/>
      </xdr:nvSpPr>
      <xdr:spPr>
        <a:xfrm>
          <a:off x="13131800" y="101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7.8</a:t>
          </a:r>
          <a:r>
            <a:rPr kumimoji="1" lang="ja-JP" altLang="en-US" sz="1300">
              <a:latin typeface="ＭＳ Ｐゴシック"/>
            </a:rPr>
            <a:t>％で昨年度と比較すると</a:t>
          </a:r>
          <a:r>
            <a:rPr kumimoji="1" lang="en-US" altLang="ja-JP" sz="1300">
              <a:latin typeface="ＭＳ Ｐゴシック"/>
            </a:rPr>
            <a:t>2.4</a:t>
          </a:r>
          <a:r>
            <a:rPr kumimoji="1" lang="ja-JP" altLang="en-US" sz="1300">
              <a:latin typeface="ＭＳ Ｐゴシック"/>
            </a:rPr>
            <a:t>ポイントの減となり、類維持団体と比較しても</a:t>
          </a:r>
          <a:r>
            <a:rPr kumimoji="1" lang="en-US" altLang="ja-JP" sz="1300">
              <a:latin typeface="ＭＳ Ｐゴシック"/>
            </a:rPr>
            <a:t>1.4</a:t>
          </a:r>
          <a:r>
            <a:rPr kumimoji="1" lang="ja-JP" altLang="en-US" sz="1300">
              <a:latin typeface="ＭＳ Ｐゴシック"/>
            </a:rPr>
            <a:t>ポイント下回っている。要因は、平成</a:t>
          </a:r>
          <a:r>
            <a:rPr kumimoji="1" lang="en-US" altLang="ja-JP" sz="1300">
              <a:latin typeface="ＭＳ Ｐゴシック"/>
            </a:rPr>
            <a:t>10</a:t>
          </a:r>
          <a:r>
            <a:rPr kumimoji="1" lang="ja-JP" altLang="en-US" sz="1300">
              <a:latin typeface="ＭＳ Ｐゴシック"/>
            </a:rPr>
            <a:t>年度実施のライスセンター建設事業（事業費 </a:t>
          </a:r>
          <a:r>
            <a:rPr kumimoji="1" lang="en-US" altLang="ja-JP" sz="1300">
              <a:latin typeface="ＭＳ Ｐゴシック"/>
            </a:rPr>
            <a:t>383,801</a:t>
          </a:r>
          <a:r>
            <a:rPr kumimoji="1" lang="ja-JP" altLang="en-US" sz="1300">
              <a:latin typeface="ＭＳ Ｐゴシック"/>
            </a:rPr>
            <a:t>千円）や、平成</a:t>
          </a:r>
          <a:r>
            <a:rPr kumimoji="1" lang="en-US" altLang="ja-JP" sz="1300">
              <a:latin typeface="ＭＳ Ｐゴシック"/>
            </a:rPr>
            <a:t>15</a:t>
          </a:r>
          <a:r>
            <a:rPr kumimoji="1" lang="ja-JP" altLang="en-US" sz="1300">
              <a:latin typeface="ＭＳ Ｐゴシック"/>
            </a:rPr>
            <a:t>年度～平成</a:t>
          </a:r>
          <a:r>
            <a:rPr kumimoji="1" lang="en-US" altLang="ja-JP" sz="1300">
              <a:latin typeface="ＭＳ Ｐゴシック"/>
            </a:rPr>
            <a:t>18</a:t>
          </a:r>
          <a:r>
            <a:rPr kumimoji="1" lang="ja-JP" altLang="en-US" sz="1300">
              <a:latin typeface="ＭＳ Ｐゴシック"/>
            </a:rPr>
            <a:t>年度実施の蓬田小学校建設事業（事業費 </a:t>
          </a:r>
          <a:r>
            <a:rPr kumimoji="1" lang="en-US" altLang="ja-JP" sz="1300">
              <a:latin typeface="ＭＳ Ｐゴシック"/>
            </a:rPr>
            <a:t>856,120</a:t>
          </a:r>
          <a:r>
            <a:rPr kumimoji="1" lang="ja-JP" altLang="en-US" sz="1300">
              <a:latin typeface="ＭＳ Ｐゴシック"/>
            </a:rPr>
            <a:t>千円）及び簡易水道事業等の大型建設事業の元利償還金である。平成</a:t>
          </a:r>
          <a:r>
            <a:rPr kumimoji="1" lang="en-US" altLang="ja-JP" sz="1300">
              <a:latin typeface="ＭＳ Ｐゴシック"/>
            </a:rPr>
            <a:t>22</a:t>
          </a:r>
          <a:r>
            <a:rPr kumimoji="1" lang="ja-JP" altLang="en-US" sz="1300">
              <a:latin typeface="ＭＳ Ｐゴシック"/>
            </a:rPr>
            <a:t>年度以降は償還額が減少に転じているため、実質公債費比率も減少していき、類似団体の数値を下回った。今後も新規発行債を抑制し、比率の引き下げに努める。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42</xdr:row>
      <xdr:rowOff>35052</xdr:rowOff>
    </xdr:to>
    <xdr:cxnSp macro="">
      <xdr:nvCxnSpPr>
        <xdr:cNvPr id="377" name="直線コネクタ 376"/>
        <xdr:cNvCxnSpPr/>
      </xdr:nvCxnSpPr>
      <xdr:spPr>
        <a:xfrm flipV="1">
          <a:off x="16179800" y="71201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170180</xdr:rowOff>
    </xdr:to>
    <xdr:cxnSp macro="">
      <xdr:nvCxnSpPr>
        <xdr:cNvPr id="380" name="直線コネクタ 379"/>
        <xdr:cNvCxnSpPr/>
      </xdr:nvCxnSpPr>
      <xdr:spPr>
        <a:xfrm flipV="1">
          <a:off x="15290800" y="72359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129032</xdr:rowOff>
    </xdr:to>
    <xdr:cxnSp macro="">
      <xdr:nvCxnSpPr>
        <xdr:cNvPr id="383" name="直線コネクタ 382"/>
        <xdr:cNvCxnSpPr/>
      </xdr:nvCxnSpPr>
      <xdr:spPr>
        <a:xfrm flipV="1">
          <a:off x="14401800" y="737108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129032</xdr:rowOff>
    </xdr:from>
    <xdr:to>
      <xdr:col>21</xdr:col>
      <xdr:colOff>0</xdr:colOff>
      <xdr:row>44</xdr:row>
      <xdr:rowOff>83058</xdr:rowOff>
    </xdr:to>
    <xdr:cxnSp macro="">
      <xdr:nvCxnSpPr>
        <xdr:cNvPr id="386" name="直線コネクタ 385"/>
        <xdr:cNvCxnSpPr/>
      </xdr:nvCxnSpPr>
      <xdr:spPr>
        <a:xfrm flipV="1">
          <a:off x="13512800" y="750138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6" name="円/楕円 395"/>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56405</xdr:rowOff>
    </xdr:from>
    <xdr:ext cx="762000" cy="259045"/>
    <xdr:sp macro="" textlink="">
      <xdr:nvSpPr>
        <xdr:cNvPr id="397"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8" name="円/楕円 397"/>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9" name="テキスト ボックス 398"/>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0" name="円/楕円 399"/>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1" name="テキスト ボックス 400"/>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78232</xdr:rowOff>
    </xdr:from>
    <xdr:to>
      <xdr:col>21</xdr:col>
      <xdr:colOff>50800</xdr:colOff>
      <xdr:row>44</xdr:row>
      <xdr:rowOff>8382</xdr:rowOff>
    </xdr:to>
    <xdr:sp macro="" textlink="">
      <xdr:nvSpPr>
        <xdr:cNvPr id="402" name="円/楕円 401"/>
        <xdr:cNvSpPr/>
      </xdr:nvSpPr>
      <xdr:spPr>
        <a:xfrm>
          <a:off x="14351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164609</xdr:rowOff>
    </xdr:from>
    <xdr:ext cx="762000" cy="259045"/>
    <xdr:sp macro="" textlink="">
      <xdr:nvSpPr>
        <xdr:cNvPr id="403" name="テキスト ボックス 402"/>
        <xdr:cNvSpPr txBox="1"/>
      </xdr:nvSpPr>
      <xdr:spPr>
        <a:xfrm>
          <a:off x="14020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32258</xdr:rowOff>
    </xdr:from>
    <xdr:to>
      <xdr:col>19</xdr:col>
      <xdr:colOff>533400</xdr:colOff>
      <xdr:row>44</xdr:row>
      <xdr:rowOff>133858</xdr:rowOff>
    </xdr:to>
    <xdr:sp macro="" textlink="">
      <xdr:nvSpPr>
        <xdr:cNvPr id="404" name="円/楕円 403"/>
        <xdr:cNvSpPr/>
      </xdr:nvSpPr>
      <xdr:spPr>
        <a:xfrm>
          <a:off x="13462000" y="75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118635</xdr:rowOff>
    </xdr:from>
    <xdr:ext cx="762000" cy="259045"/>
    <xdr:sp macro="" textlink="">
      <xdr:nvSpPr>
        <xdr:cNvPr id="405" name="テキスト ボックス 404"/>
        <xdr:cNvSpPr txBox="1"/>
      </xdr:nvSpPr>
      <xdr:spPr>
        <a:xfrm>
          <a:off x="13131800" y="76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早期健全化基準の</a:t>
          </a:r>
          <a:r>
            <a:rPr kumimoji="1" lang="en-US" altLang="ja-JP" sz="1300">
              <a:latin typeface="ＭＳ Ｐゴシック"/>
            </a:rPr>
            <a:t>350.0</a:t>
          </a:r>
          <a:r>
            <a:rPr kumimoji="1" lang="ja-JP" altLang="en-US" sz="1300">
              <a:latin typeface="ＭＳ Ｐゴシック"/>
            </a:rPr>
            <a:t>％を大きく下回っている。将来負担額の中で大きい負担は簡易水道事業債残高のうち一般会計で負担すべき分であるが、簡易水道事業では大規模な事業は予定されていないため、新たな起債の発行予定もなく、今後順調に減少していく見込みである。また、償還金に充当可能な基金残高も昨年度と比較し</a:t>
          </a:r>
          <a:r>
            <a:rPr kumimoji="1" lang="en-US" altLang="ja-JP" sz="1300">
              <a:latin typeface="ＭＳ Ｐゴシック"/>
            </a:rPr>
            <a:t>246,455</a:t>
          </a:r>
          <a:r>
            <a:rPr kumimoji="1" lang="ja-JP" altLang="en-US" sz="1300">
              <a:latin typeface="ＭＳ Ｐゴシック"/>
            </a:rPr>
            <a:t>千円の増となったことも比率改善の要因である。普通会計においてもできる限り起債の新規発行を抑え、健全な財政運営に努める。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11924</xdr:rowOff>
    </xdr:from>
    <xdr:to>
      <xdr:col>23</xdr:col>
      <xdr:colOff>406400</xdr:colOff>
      <xdr:row>16</xdr:row>
      <xdr:rowOff>22931</xdr:rowOff>
    </xdr:to>
    <xdr:cxnSp macro="">
      <xdr:nvCxnSpPr>
        <xdr:cNvPr id="439" name="直線コネクタ 438"/>
        <xdr:cNvCxnSpPr/>
      </xdr:nvCxnSpPr>
      <xdr:spPr>
        <a:xfrm flipV="1">
          <a:off x="15290800" y="241222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22931</xdr:rowOff>
    </xdr:from>
    <xdr:to>
      <xdr:col>22</xdr:col>
      <xdr:colOff>203200</xdr:colOff>
      <xdr:row>17</xdr:row>
      <xdr:rowOff>141041</xdr:rowOff>
    </xdr:to>
    <xdr:cxnSp macro="">
      <xdr:nvCxnSpPr>
        <xdr:cNvPr id="442" name="直線コネクタ 441"/>
        <xdr:cNvCxnSpPr/>
      </xdr:nvCxnSpPr>
      <xdr:spPr>
        <a:xfrm flipV="1">
          <a:off x="14401800" y="2766131"/>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141041</xdr:rowOff>
    </xdr:from>
    <xdr:to>
      <xdr:col>21</xdr:col>
      <xdr:colOff>0</xdr:colOff>
      <xdr:row>19</xdr:row>
      <xdr:rowOff>131939</xdr:rowOff>
    </xdr:to>
    <xdr:cxnSp macro="">
      <xdr:nvCxnSpPr>
        <xdr:cNvPr id="445" name="直線コネクタ 444"/>
        <xdr:cNvCxnSpPr/>
      </xdr:nvCxnSpPr>
      <xdr:spPr>
        <a:xfrm flipV="1">
          <a:off x="13512800" y="3055691"/>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0" name="フローチャート : 判断 449"/>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1" name="テキスト ボックス 450"/>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132574</xdr:rowOff>
    </xdr:from>
    <xdr:to>
      <xdr:col>23</xdr:col>
      <xdr:colOff>457200</xdr:colOff>
      <xdr:row>14</xdr:row>
      <xdr:rowOff>62724</xdr:rowOff>
    </xdr:to>
    <xdr:sp macro="" textlink="">
      <xdr:nvSpPr>
        <xdr:cNvPr id="457" name="円/楕円 456"/>
        <xdr:cNvSpPr/>
      </xdr:nvSpPr>
      <xdr:spPr>
        <a:xfrm>
          <a:off x="16129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47501</xdr:rowOff>
    </xdr:from>
    <xdr:ext cx="736600" cy="259045"/>
    <xdr:sp macro="" textlink="">
      <xdr:nvSpPr>
        <xdr:cNvPr id="458" name="テキスト ボックス 457"/>
        <xdr:cNvSpPr txBox="1"/>
      </xdr:nvSpPr>
      <xdr:spPr>
        <a:xfrm>
          <a:off x="15798800" y="244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143581</xdr:rowOff>
    </xdr:from>
    <xdr:to>
      <xdr:col>22</xdr:col>
      <xdr:colOff>254000</xdr:colOff>
      <xdr:row>16</xdr:row>
      <xdr:rowOff>73731</xdr:rowOff>
    </xdr:to>
    <xdr:sp macro="" textlink="">
      <xdr:nvSpPr>
        <xdr:cNvPr id="459" name="円/楕円 458"/>
        <xdr:cNvSpPr/>
      </xdr:nvSpPr>
      <xdr:spPr>
        <a:xfrm>
          <a:off x="15240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58508</xdr:rowOff>
    </xdr:from>
    <xdr:ext cx="762000" cy="259045"/>
    <xdr:sp macro="" textlink="">
      <xdr:nvSpPr>
        <xdr:cNvPr id="460" name="テキスト ボックス 459"/>
        <xdr:cNvSpPr txBox="1"/>
      </xdr:nvSpPr>
      <xdr:spPr>
        <a:xfrm>
          <a:off x="14909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90241</xdr:rowOff>
    </xdr:from>
    <xdr:to>
      <xdr:col>21</xdr:col>
      <xdr:colOff>50800</xdr:colOff>
      <xdr:row>18</xdr:row>
      <xdr:rowOff>20391</xdr:rowOff>
    </xdr:to>
    <xdr:sp macro="" textlink="">
      <xdr:nvSpPr>
        <xdr:cNvPr id="461" name="円/楕円 460"/>
        <xdr:cNvSpPr/>
      </xdr:nvSpPr>
      <xdr:spPr>
        <a:xfrm>
          <a:off x="14351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5168</xdr:rowOff>
    </xdr:from>
    <xdr:ext cx="762000" cy="259045"/>
    <xdr:sp macro="" textlink="">
      <xdr:nvSpPr>
        <xdr:cNvPr id="462" name="テキスト ボックス 461"/>
        <xdr:cNvSpPr txBox="1"/>
      </xdr:nvSpPr>
      <xdr:spPr>
        <a:xfrm>
          <a:off x="14020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81139</xdr:rowOff>
    </xdr:from>
    <xdr:to>
      <xdr:col>19</xdr:col>
      <xdr:colOff>533400</xdr:colOff>
      <xdr:row>20</xdr:row>
      <xdr:rowOff>11289</xdr:rowOff>
    </xdr:to>
    <xdr:sp macro="" textlink="">
      <xdr:nvSpPr>
        <xdr:cNvPr id="463" name="円/楕円 462"/>
        <xdr:cNvSpPr/>
      </xdr:nvSpPr>
      <xdr:spPr>
        <a:xfrm>
          <a:off x="13462000" y="33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167516</xdr:rowOff>
    </xdr:from>
    <xdr:ext cx="762000" cy="259045"/>
    <xdr:sp macro="" textlink="">
      <xdr:nvSpPr>
        <xdr:cNvPr id="464" name="テキスト ボックス 463"/>
        <xdr:cNvSpPr txBox="1"/>
      </xdr:nvSpPr>
      <xdr:spPr>
        <a:xfrm>
          <a:off x="13131800" y="342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
3,121
80.63
2,498,896
2,455,825
24,053
1,661,326
1,801,543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普通交付税の減に伴い実額では減少しているものの、経常収支比率では昨年度比で</a:t>
          </a:r>
          <a:r>
            <a:rPr kumimoji="1" lang="en-US" altLang="ja-JP" sz="1300">
              <a:latin typeface="ＭＳ Ｐゴシック"/>
            </a:rPr>
            <a:t>0.2</a:t>
          </a:r>
          <a:r>
            <a:rPr kumimoji="1" lang="ja-JP" altLang="en-US" sz="1300">
              <a:latin typeface="ＭＳ Ｐゴシック"/>
            </a:rPr>
            <a:t>ポイントの増となっている。退職者不補充や職員給・特別職給の削減及び議員報酬・定数の削減等を実施してきてはいるが職員の平均年齢が高いため類似団体平均と比較すると</a:t>
          </a:r>
          <a:r>
            <a:rPr kumimoji="1" lang="en-US" altLang="ja-JP" sz="1300">
              <a:latin typeface="ＭＳ Ｐゴシック"/>
            </a:rPr>
            <a:t>5.0</a:t>
          </a:r>
          <a:r>
            <a:rPr kumimoji="1" lang="ja-JP" altLang="en-US" sz="1300">
              <a:latin typeface="ＭＳ Ｐゴシック"/>
            </a:rPr>
            <a:t>ポイントと大きく上回っている。</a:t>
          </a:r>
        </a:p>
        <a:p>
          <a:r>
            <a:rPr kumimoji="1" lang="ja-JP" altLang="en-US" sz="1300">
              <a:latin typeface="ＭＳ Ｐゴシック"/>
            </a:rPr>
            <a:t>今後も定員の適正化に努める。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36</xdr:row>
      <xdr:rowOff>149860</xdr:rowOff>
    </xdr:to>
    <xdr:cxnSp macro="">
      <xdr:nvCxnSpPr>
        <xdr:cNvPr id="65" name="直線コネクタ 64"/>
        <xdr:cNvCxnSpPr/>
      </xdr:nvCxnSpPr>
      <xdr:spPr>
        <a:xfrm>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168910</xdr:rowOff>
    </xdr:to>
    <xdr:cxnSp macro="">
      <xdr:nvCxnSpPr>
        <xdr:cNvPr id="68" name="直線コネクタ 67"/>
        <xdr:cNvCxnSpPr/>
      </xdr:nvCxnSpPr>
      <xdr:spPr>
        <a:xfrm flipV="1">
          <a:off x="3098800" y="6314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85090</xdr:rowOff>
    </xdr:from>
    <xdr:to>
      <xdr:col>4</xdr:col>
      <xdr:colOff>346075</xdr:colOff>
      <xdr:row>36</xdr:row>
      <xdr:rowOff>168910</xdr:rowOff>
    </xdr:to>
    <xdr:cxnSp macro="">
      <xdr:nvCxnSpPr>
        <xdr:cNvPr id="71" name="直線コネクタ 70"/>
        <xdr:cNvCxnSpPr/>
      </xdr:nvCxnSpPr>
      <xdr:spPr>
        <a:xfrm>
          <a:off x="2209800" y="62572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85090</xdr:rowOff>
    </xdr:from>
    <xdr:to>
      <xdr:col>3</xdr:col>
      <xdr:colOff>142875</xdr:colOff>
      <xdr:row>37</xdr:row>
      <xdr:rowOff>5080</xdr:rowOff>
    </xdr:to>
    <xdr:cxnSp macro="">
      <xdr:nvCxnSpPr>
        <xdr:cNvPr id="74" name="直線コネクタ 73"/>
        <xdr:cNvCxnSpPr/>
      </xdr:nvCxnSpPr>
      <xdr:spPr>
        <a:xfrm flipV="1">
          <a:off x="1320800" y="62572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4" name="円/楕円 83"/>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5"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6" name="円/楕円 85"/>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7" name="テキスト ボックス 86"/>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118110</xdr:rowOff>
    </xdr:from>
    <xdr:to>
      <xdr:col>4</xdr:col>
      <xdr:colOff>396875</xdr:colOff>
      <xdr:row>37</xdr:row>
      <xdr:rowOff>48260</xdr:rowOff>
    </xdr:to>
    <xdr:sp macro="" textlink="">
      <xdr:nvSpPr>
        <xdr:cNvPr id="88" name="円/楕円 87"/>
        <xdr:cNvSpPr/>
      </xdr:nvSpPr>
      <xdr:spPr>
        <a:xfrm>
          <a:off x="3048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33037</xdr:rowOff>
    </xdr:from>
    <xdr:ext cx="762000" cy="259045"/>
    <xdr:sp macro="" textlink="">
      <xdr:nvSpPr>
        <xdr:cNvPr id="89" name="テキスト ボックス 88"/>
        <xdr:cNvSpPr txBox="1"/>
      </xdr:nvSpPr>
      <xdr:spPr>
        <a:xfrm>
          <a:off x="2717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34290</xdr:rowOff>
    </xdr:from>
    <xdr:to>
      <xdr:col>3</xdr:col>
      <xdr:colOff>193675</xdr:colOff>
      <xdr:row>36</xdr:row>
      <xdr:rowOff>135890</xdr:rowOff>
    </xdr:to>
    <xdr:sp macro="" textlink="">
      <xdr:nvSpPr>
        <xdr:cNvPr id="90" name="円/楕円 89"/>
        <xdr:cNvSpPr/>
      </xdr:nvSpPr>
      <xdr:spPr>
        <a:xfrm>
          <a:off x="2159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120667</xdr:rowOff>
    </xdr:from>
    <xdr:ext cx="762000" cy="259045"/>
    <xdr:sp macro="" textlink="">
      <xdr:nvSpPr>
        <xdr:cNvPr id="91" name="テキスト ボックス 90"/>
        <xdr:cNvSpPr txBox="1"/>
      </xdr:nvSpPr>
      <xdr:spPr>
        <a:xfrm>
          <a:off x="1828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125730</xdr:rowOff>
    </xdr:from>
    <xdr:to>
      <xdr:col>1</xdr:col>
      <xdr:colOff>676275</xdr:colOff>
      <xdr:row>37</xdr:row>
      <xdr:rowOff>55880</xdr:rowOff>
    </xdr:to>
    <xdr:sp macro="" textlink="">
      <xdr:nvSpPr>
        <xdr:cNvPr id="92" name="円/楕円 91"/>
        <xdr:cNvSpPr/>
      </xdr:nvSpPr>
      <xdr:spPr>
        <a:xfrm>
          <a:off x="1270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40657</xdr:rowOff>
    </xdr:from>
    <xdr:ext cx="762000" cy="259045"/>
    <xdr:sp macro="" textlink="">
      <xdr:nvSpPr>
        <xdr:cNvPr id="93" name="テキスト ボックス 92"/>
        <xdr:cNvSpPr txBox="1"/>
      </xdr:nvSpPr>
      <xdr:spPr>
        <a:xfrm>
          <a:off x="939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海岸漂着物対策推進事業や廃棄物処理手数料等により、昨年比で</a:t>
          </a:r>
          <a:r>
            <a:rPr kumimoji="1" lang="en-US" altLang="ja-JP" sz="1300">
              <a:latin typeface="ＭＳ Ｐゴシック"/>
            </a:rPr>
            <a:t>1.3</a:t>
          </a:r>
          <a:r>
            <a:rPr kumimoji="1" lang="ja-JP" altLang="en-US" sz="1300">
              <a:latin typeface="ＭＳ Ｐゴシック"/>
            </a:rPr>
            <a:t>ポイントの増となっている。しかし、その他の需用費の抑制、幼稚園の廃止・保育所の民営化、指定管理者制度の導入による委託料の削減等事務事業の再編整理の実施により、類似団体平均を</a:t>
          </a:r>
          <a:r>
            <a:rPr kumimoji="1" lang="en-US" altLang="ja-JP" sz="1300">
              <a:latin typeface="ＭＳ Ｐゴシック"/>
            </a:rPr>
            <a:t>3.8</a:t>
          </a:r>
          <a:r>
            <a:rPr kumimoji="1" lang="ja-JP" altLang="en-US" sz="1300">
              <a:latin typeface="ＭＳ Ｐゴシック"/>
            </a:rPr>
            <a:t>ポイント下回っている。今後も需用費の抑制、事務事業の廃止・縮小を実施し現在の水準を維持できるよう努める。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154432</xdr:rowOff>
    </xdr:from>
    <xdr:to>
      <xdr:col>24</xdr:col>
      <xdr:colOff>31750</xdr:colOff>
      <xdr:row>15</xdr:row>
      <xdr:rowOff>101854</xdr:rowOff>
    </xdr:to>
    <xdr:cxnSp macro="">
      <xdr:nvCxnSpPr>
        <xdr:cNvPr id="124" name="直線コネクタ 123"/>
        <xdr:cNvCxnSpPr/>
      </xdr:nvCxnSpPr>
      <xdr:spPr>
        <a:xfrm>
          <a:off x="15671800" y="25547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14</xdr:row>
      <xdr:rowOff>154432</xdr:rowOff>
    </xdr:to>
    <xdr:cxnSp macro="">
      <xdr:nvCxnSpPr>
        <xdr:cNvPr id="127" name="直線コネクタ 126"/>
        <xdr:cNvCxnSpPr/>
      </xdr:nvCxnSpPr>
      <xdr:spPr>
        <a:xfrm>
          <a:off x="14782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133858</xdr:rowOff>
    </xdr:from>
    <xdr:to>
      <xdr:col>21</xdr:col>
      <xdr:colOff>361950</xdr:colOff>
      <xdr:row>14</xdr:row>
      <xdr:rowOff>145288</xdr:rowOff>
    </xdr:to>
    <xdr:cxnSp macro="">
      <xdr:nvCxnSpPr>
        <xdr:cNvPr id="130" name="直線コネクタ 129"/>
        <xdr:cNvCxnSpPr/>
      </xdr:nvCxnSpPr>
      <xdr:spPr>
        <a:xfrm>
          <a:off x="13893800" y="23627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133858</xdr:rowOff>
    </xdr:from>
    <xdr:to>
      <xdr:col>20</xdr:col>
      <xdr:colOff>158750</xdr:colOff>
      <xdr:row>13</xdr:row>
      <xdr:rowOff>152146</xdr:rowOff>
    </xdr:to>
    <xdr:cxnSp macro="">
      <xdr:nvCxnSpPr>
        <xdr:cNvPr id="133" name="直線コネクタ 132"/>
        <xdr:cNvCxnSpPr/>
      </xdr:nvCxnSpPr>
      <xdr:spPr>
        <a:xfrm flipV="1">
          <a:off x="13004800" y="236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51054</xdr:rowOff>
    </xdr:from>
    <xdr:to>
      <xdr:col>24</xdr:col>
      <xdr:colOff>82550</xdr:colOff>
      <xdr:row>15</xdr:row>
      <xdr:rowOff>152654</xdr:rowOff>
    </xdr:to>
    <xdr:sp macro="" textlink="">
      <xdr:nvSpPr>
        <xdr:cNvPr id="143" name="円/楕円 142"/>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67581</xdr:rowOff>
    </xdr:from>
    <xdr:ext cx="762000" cy="259045"/>
    <xdr:sp macro="" textlink="">
      <xdr:nvSpPr>
        <xdr:cNvPr id="144" name="物件費該当値テキスト"/>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103632</xdr:rowOff>
    </xdr:from>
    <xdr:to>
      <xdr:col>22</xdr:col>
      <xdr:colOff>615950</xdr:colOff>
      <xdr:row>15</xdr:row>
      <xdr:rowOff>33782</xdr:rowOff>
    </xdr:to>
    <xdr:sp macro="" textlink="">
      <xdr:nvSpPr>
        <xdr:cNvPr id="145" name="円/楕円 144"/>
        <xdr:cNvSpPr/>
      </xdr:nvSpPr>
      <xdr:spPr>
        <a:xfrm>
          <a:off x="15621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43959</xdr:rowOff>
    </xdr:from>
    <xdr:ext cx="736600" cy="259045"/>
    <xdr:sp macro="" textlink="">
      <xdr:nvSpPr>
        <xdr:cNvPr id="146" name="テキスト ボックス 145"/>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47" name="円/楕円 146"/>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48" name="テキスト ボックス 147"/>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83058</xdr:rowOff>
    </xdr:from>
    <xdr:to>
      <xdr:col>20</xdr:col>
      <xdr:colOff>209550</xdr:colOff>
      <xdr:row>14</xdr:row>
      <xdr:rowOff>13208</xdr:rowOff>
    </xdr:to>
    <xdr:sp macro="" textlink="">
      <xdr:nvSpPr>
        <xdr:cNvPr id="149" name="円/楕円 148"/>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23385</xdr:rowOff>
    </xdr:from>
    <xdr:ext cx="762000" cy="259045"/>
    <xdr:sp macro="" textlink="">
      <xdr:nvSpPr>
        <xdr:cNvPr id="150" name="テキスト ボックス 149"/>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101346</xdr:rowOff>
    </xdr:from>
    <xdr:to>
      <xdr:col>19</xdr:col>
      <xdr:colOff>6350</xdr:colOff>
      <xdr:row>14</xdr:row>
      <xdr:rowOff>31496</xdr:rowOff>
    </xdr:to>
    <xdr:sp macro="" textlink="">
      <xdr:nvSpPr>
        <xdr:cNvPr id="151" name="円/楕円 150"/>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41673</xdr:rowOff>
    </xdr:from>
    <xdr:ext cx="762000" cy="259045"/>
    <xdr:sp macro="" textlink="">
      <xdr:nvSpPr>
        <xdr:cNvPr id="152" name="テキスト ボックス 151"/>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昨年度比で</a:t>
          </a:r>
          <a:r>
            <a:rPr kumimoji="1" lang="en-US" altLang="ja-JP" sz="1300">
              <a:latin typeface="ＭＳ Ｐゴシック"/>
            </a:rPr>
            <a:t>0.1</a:t>
          </a:r>
          <a:r>
            <a:rPr kumimoji="1" lang="ja-JP" altLang="en-US" sz="1300">
              <a:latin typeface="ＭＳ Ｐゴシック"/>
            </a:rPr>
            <a:t>ポイントの増、類似団体比で</a:t>
          </a:r>
          <a:r>
            <a:rPr kumimoji="1" lang="en-US" altLang="ja-JP" sz="1300">
              <a:latin typeface="ＭＳ Ｐゴシック"/>
            </a:rPr>
            <a:t>1.5</a:t>
          </a:r>
          <a:r>
            <a:rPr kumimoji="1" lang="ja-JP" altLang="en-US" sz="1300">
              <a:latin typeface="ＭＳ Ｐゴシック"/>
            </a:rPr>
            <a:t>ポイント上回っている。平成</a:t>
          </a:r>
          <a:r>
            <a:rPr kumimoji="1" lang="en-US" altLang="ja-JP" sz="1300">
              <a:latin typeface="ＭＳ Ｐゴシック"/>
            </a:rPr>
            <a:t>17</a:t>
          </a:r>
          <a:r>
            <a:rPr kumimoji="1" lang="ja-JP" altLang="en-US" sz="1300">
              <a:latin typeface="ＭＳ Ｐゴシック"/>
            </a:rPr>
            <a:t>年度より保育所を直営から民営化したことで保育所保護措置費の負担増が上昇の要因である。また、障害者自立支援給付費の増により扶助費が伸びている。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6" name="直線コネクタ 185"/>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61685</xdr:rowOff>
    </xdr:to>
    <xdr:cxnSp macro="">
      <xdr:nvCxnSpPr>
        <xdr:cNvPr id="189" name="直線コネクタ 188"/>
        <xdr:cNvCxnSpPr/>
      </xdr:nvCxnSpPr>
      <xdr:spPr>
        <a:xfrm>
          <a:off x="3098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151493</xdr:rowOff>
    </xdr:to>
    <xdr:cxnSp macro="">
      <xdr:nvCxnSpPr>
        <xdr:cNvPr id="192" name="直線コネクタ 191"/>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195" name="直線コネクタ 194"/>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5" name="円/楕円 204"/>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6"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7" name="円/楕円 206"/>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8" name="テキスト ボックス 207"/>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0" name="テキスト ボックス 20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1" name="円/楕円 210"/>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2" name="テキスト ボックス 211"/>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4" name="テキスト ボックス 213"/>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その他の経常収支比率で大部分を占めるのは、簡易水道事業に対する繰出金で、その要因は平成</a:t>
          </a:r>
          <a:r>
            <a:rPr kumimoji="1" lang="en-US" altLang="ja-JP" sz="1200">
              <a:latin typeface="ＭＳ Ｐゴシック"/>
            </a:rPr>
            <a:t>18</a:t>
          </a:r>
          <a:r>
            <a:rPr kumimoji="1" lang="ja-JP" altLang="en-US" sz="1200">
              <a:latin typeface="ＭＳ Ｐゴシック"/>
            </a:rPr>
            <a:t>年度までにすべての簡易水道事業債の元金償還が開始し、平成</a:t>
          </a:r>
          <a:r>
            <a:rPr kumimoji="1" lang="en-US" altLang="ja-JP" sz="1200">
              <a:latin typeface="ＭＳ Ｐゴシック"/>
            </a:rPr>
            <a:t>19</a:t>
          </a:r>
          <a:r>
            <a:rPr kumimoji="1" lang="ja-JP" altLang="en-US" sz="1200">
              <a:latin typeface="ＭＳ Ｐゴシック"/>
            </a:rPr>
            <a:t>年度～平成</a:t>
          </a:r>
          <a:r>
            <a:rPr kumimoji="1" lang="en-US" altLang="ja-JP" sz="1200">
              <a:latin typeface="ＭＳ Ｐゴシック"/>
            </a:rPr>
            <a:t>21</a:t>
          </a:r>
          <a:r>
            <a:rPr kumimoji="1" lang="ja-JP" altLang="en-US" sz="1200">
              <a:latin typeface="ＭＳ Ｐゴシック"/>
            </a:rPr>
            <a:t>年度までが元利償還のピークとなっているためである。繰出金軽減対策として平成</a:t>
          </a:r>
          <a:r>
            <a:rPr kumimoji="1" lang="en-US" altLang="ja-JP" sz="1200">
              <a:latin typeface="ＭＳ Ｐゴシック"/>
            </a:rPr>
            <a:t>16</a:t>
          </a:r>
          <a:r>
            <a:rPr kumimoji="1" lang="ja-JP" altLang="en-US" sz="1200">
              <a:latin typeface="ＭＳ Ｐゴシック"/>
            </a:rPr>
            <a:t>年度～平成</a:t>
          </a:r>
          <a:r>
            <a:rPr kumimoji="1" lang="en-US" altLang="ja-JP" sz="1200">
              <a:latin typeface="ＭＳ Ｐゴシック"/>
            </a:rPr>
            <a:t>20</a:t>
          </a:r>
          <a:r>
            <a:rPr kumimoji="1" lang="ja-JP" altLang="en-US" sz="1200">
              <a:latin typeface="ＭＳ Ｐゴシック"/>
            </a:rPr>
            <a:t>年度にかけて段階的に水道料金の値上げを実施し、現在も継続して繰出金の抑制を図っている。また、国保特別会計への操出金も増となったこともその他の経常収支比率を上昇させた要因である。</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14986</xdr:rowOff>
    </xdr:to>
    <xdr:cxnSp macro="">
      <xdr:nvCxnSpPr>
        <xdr:cNvPr id="244" name="直線コネクタ 243"/>
        <xdr:cNvCxnSpPr/>
      </xdr:nvCxnSpPr>
      <xdr:spPr>
        <a:xfrm flipV="1">
          <a:off x="15671800" y="9778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88138</xdr:rowOff>
    </xdr:to>
    <xdr:cxnSp macro="">
      <xdr:nvCxnSpPr>
        <xdr:cNvPr id="247" name="直線コネクタ 246"/>
        <xdr:cNvCxnSpPr/>
      </xdr:nvCxnSpPr>
      <xdr:spPr>
        <a:xfrm flipV="1">
          <a:off x="14782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88138</xdr:rowOff>
    </xdr:to>
    <xdr:cxnSp macro="">
      <xdr:nvCxnSpPr>
        <xdr:cNvPr id="250" name="直線コネクタ 249"/>
        <xdr:cNvCxnSpPr/>
      </xdr:nvCxnSpPr>
      <xdr:spPr>
        <a:xfrm>
          <a:off x="13893800" y="9764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74422</xdr:rowOff>
    </xdr:to>
    <xdr:cxnSp macro="">
      <xdr:nvCxnSpPr>
        <xdr:cNvPr id="253" name="直線コネクタ 252"/>
        <xdr:cNvCxnSpPr/>
      </xdr:nvCxnSpPr>
      <xdr:spPr>
        <a:xfrm flipV="1">
          <a:off x="13004800" y="9764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3" name="円/楕円 262"/>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4"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5" name="円/楕円 264"/>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50563</xdr:rowOff>
    </xdr:from>
    <xdr:ext cx="736600" cy="259045"/>
    <xdr:sp macro="" textlink="">
      <xdr:nvSpPr>
        <xdr:cNvPr id="266" name="テキスト ボックス 265"/>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37338</xdr:rowOff>
    </xdr:from>
    <xdr:to>
      <xdr:col>21</xdr:col>
      <xdr:colOff>412750</xdr:colOff>
      <xdr:row>57</xdr:row>
      <xdr:rowOff>138938</xdr:rowOff>
    </xdr:to>
    <xdr:sp macro="" textlink="">
      <xdr:nvSpPr>
        <xdr:cNvPr id="267" name="円/楕円 266"/>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123715</xdr:rowOff>
    </xdr:from>
    <xdr:ext cx="762000" cy="259045"/>
    <xdr:sp macro="" textlink="">
      <xdr:nvSpPr>
        <xdr:cNvPr id="268" name="テキスト ボックス 267"/>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9" name="円/楕円 268"/>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70" name="テキスト ボックス 269"/>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71" name="円/楕円 270"/>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72" name="テキスト ボックス 271"/>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年度以降、各種団体に対する補助金の整理合理化を実施している。昨年度比では</a:t>
          </a:r>
          <a:r>
            <a:rPr kumimoji="1" lang="en-US" altLang="ja-JP" sz="1300">
              <a:latin typeface="ＭＳ Ｐゴシック"/>
            </a:rPr>
            <a:t>0.7</a:t>
          </a:r>
          <a:r>
            <a:rPr kumimoji="1" lang="ja-JP" altLang="en-US" sz="1300">
              <a:latin typeface="ＭＳ Ｐゴシック"/>
            </a:rPr>
            <a:t>ポイントの減で、類似団体平均との比較では</a:t>
          </a:r>
          <a:r>
            <a:rPr kumimoji="1" lang="en-US" altLang="ja-JP" sz="1300">
              <a:latin typeface="ＭＳ Ｐゴシック"/>
            </a:rPr>
            <a:t>1.5</a:t>
          </a:r>
          <a:r>
            <a:rPr kumimoji="1" lang="ja-JP" altLang="en-US" sz="1300">
              <a:latin typeface="ＭＳ Ｐゴシック"/>
            </a:rPr>
            <a:t>ポイント下回っている。今後も単独補助金の見直しを検討し、整理合理化を実施し補助費等の抑制を図る。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44704</xdr:rowOff>
    </xdr:to>
    <xdr:cxnSp macro="">
      <xdr:nvCxnSpPr>
        <xdr:cNvPr id="302" name="直線コネクタ 301"/>
        <xdr:cNvCxnSpPr/>
      </xdr:nvCxnSpPr>
      <xdr:spPr>
        <a:xfrm flipV="1">
          <a:off x="15671800" y="6184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85852</xdr:rowOff>
    </xdr:to>
    <xdr:cxnSp macro="">
      <xdr:nvCxnSpPr>
        <xdr:cNvPr id="305" name="直線コネクタ 304"/>
        <xdr:cNvCxnSpPr/>
      </xdr:nvCxnSpPr>
      <xdr:spPr>
        <a:xfrm flipV="1">
          <a:off x="14782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85852</xdr:rowOff>
    </xdr:to>
    <xdr:cxnSp macro="">
      <xdr:nvCxnSpPr>
        <xdr:cNvPr id="308" name="直線コネクタ 307"/>
        <xdr:cNvCxnSpPr/>
      </xdr:nvCxnSpPr>
      <xdr:spPr>
        <a:xfrm>
          <a:off x="13893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40132</xdr:rowOff>
    </xdr:to>
    <xdr:cxnSp macro="">
      <xdr:nvCxnSpPr>
        <xdr:cNvPr id="311" name="直線コネクタ 310"/>
        <xdr:cNvCxnSpPr/>
      </xdr:nvCxnSpPr>
      <xdr:spPr>
        <a:xfrm>
          <a:off x="13004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1" name="円/楕円 320"/>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2"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3" name="円/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5" name="円/楕円 324"/>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26" name="テキスト ボックス 325"/>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7" name="円/楕円 326"/>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8" name="テキスト ボックス 327"/>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9" name="円/楕円 328"/>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0" name="テキスト ボックス 32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公債費は人件費に次いで経常収支比率に占める割合が大きく、平成</a:t>
          </a:r>
          <a:r>
            <a:rPr kumimoji="1" lang="en-US" altLang="ja-JP" sz="1200">
              <a:latin typeface="ＭＳ Ｐゴシック"/>
            </a:rPr>
            <a:t>10</a:t>
          </a:r>
          <a:r>
            <a:rPr kumimoji="1" lang="ja-JP" altLang="en-US" sz="1200">
              <a:latin typeface="ＭＳ Ｐゴシック"/>
            </a:rPr>
            <a:t>年度実施のライスセンター建設事業（事業費 </a:t>
          </a:r>
          <a:r>
            <a:rPr kumimoji="1" lang="en-US" altLang="ja-JP" sz="1200">
              <a:latin typeface="ＭＳ Ｐゴシック"/>
            </a:rPr>
            <a:t>383,801</a:t>
          </a:r>
          <a:r>
            <a:rPr kumimoji="1" lang="ja-JP" altLang="en-US" sz="1200">
              <a:latin typeface="ＭＳ Ｐゴシック"/>
            </a:rPr>
            <a:t>千円）や平成</a:t>
          </a:r>
          <a:r>
            <a:rPr kumimoji="1" lang="en-US" altLang="ja-JP" sz="1200">
              <a:latin typeface="ＭＳ Ｐゴシック"/>
            </a:rPr>
            <a:t>15</a:t>
          </a:r>
          <a:r>
            <a:rPr kumimoji="1" lang="ja-JP" altLang="en-US" sz="1200">
              <a:latin typeface="ＭＳ Ｐゴシック"/>
            </a:rPr>
            <a:t>年度～平成</a:t>
          </a:r>
          <a:r>
            <a:rPr kumimoji="1" lang="en-US" altLang="ja-JP" sz="1200">
              <a:latin typeface="ＭＳ Ｐゴシック"/>
            </a:rPr>
            <a:t>18</a:t>
          </a:r>
          <a:r>
            <a:rPr kumimoji="1" lang="ja-JP" altLang="en-US" sz="1200">
              <a:latin typeface="ＭＳ Ｐゴシック"/>
            </a:rPr>
            <a:t>年度実施の蓬田小学校建設事業（事業費 </a:t>
          </a:r>
          <a:r>
            <a:rPr kumimoji="1" lang="en-US" altLang="ja-JP" sz="1200">
              <a:latin typeface="ＭＳ Ｐゴシック"/>
            </a:rPr>
            <a:t>856,120</a:t>
          </a:r>
          <a:r>
            <a:rPr kumimoji="1" lang="ja-JP" altLang="en-US" sz="1200">
              <a:latin typeface="ＭＳ Ｐゴシック"/>
            </a:rPr>
            <a:t>千円）等の大型建設事業債の元利償還金が主な原因である。新規の起債の発行を抑制している為、平成</a:t>
          </a:r>
          <a:r>
            <a:rPr kumimoji="1" lang="en-US" altLang="ja-JP" sz="1200">
              <a:latin typeface="ＭＳ Ｐゴシック"/>
            </a:rPr>
            <a:t>21</a:t>
          </a:r>
          <a:r>
            <a:rPr kumimoji="1" lang="ja-JP" altLang="en-US" sz="1200">
              <a:latin typeface="ＭＳ Ｐゴシック"/>
            </a:rPr>
            <a:t>年度をピークに元利償還金は年々減少していくので、当年は前年度比で</a:t>
          </a:r>
          <a:r>
            <a:rPr kumimoji="1" lang="en-US" altLang="ja-JP" sz="1200">
              <a:latin typeface="ＭＳ Ｐゴシック"/>
            </a:rPr>
            <a:t>1.5</a:t>
          </a:r>
          <a:r>
            <a:rPr kumimoji="1" lang="ja-JP" altLang="en-US" sz="1200">
              <a:latin typeface="ＭＳ Ｐゴシック"/>
            </a:rPr>
            <a:t>ポイントの減少となっており、今後経常収支比率も改善されていくと考えられる。今後も新規発行債の抑制や繰上償還を検討し、公債費負担の適正化を図る。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131572</xdr:rowOff>
    </xdr:from>
    <xdr:to>
      <xdr:col>7</xdr:col>
      <xdr:colOff>15875</xdr:colOff>
      <xdr:row>75</xdr:row>
      <xdr:rowOff>28702</xdr:rowOff>
    </xdr:to>
    <xdr:cxnSp macro="">
      <xdr:nvCxnSpPr>
        <xdr:cNvPr id="361" name="直線コネクタ 360"/>
        <xdr:cNvCxnSpPr/>
      </xdr:nvCxnSpPr>
      <xdr:spPr>
        <a:xfrm flipV="1">
          <a:off x="3987800" y="128188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170435</xdr:rowOff>
    </xdr:to>
    <xdr:cxnSp macro="">
      <xdr:nvCxnSpPr>
        <xdr:cNvPr id="364" name="直線コネクタ 363"/>
        <xdr:cNvCxnSpPr/>
      </xdr:nvCxnSpPr>
      <xdr:spPr>
        <a:xfrm flipV="1">
          <a:off x="3098800" y="128874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108713</xdr:rowOff>
    </xdr:to>
    <xdr:cxnSp macro="">
      <xdr:nvCxnSpPr>
        <xdr:cNvPr id="367" name="直線コネクタ 366"/>
        <xdr:cNvCxnSpPr/>
      </xdr:nvCxnSpPr>
      <xdr:spPr>
        <a:xfrm flipV="1">
          <a:off x="2209800" y="130291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77</xdr:row>
      <xdr:rowOff>97282</xdr:rowOff>
    </xdr:to>
    <xdr:cxnSp macro="">
      <xdr:nvCxnSpPr>
        <xdr:cNvPr id="370" name="直線コネクタ 369"/>
        <xdr:cNvCxnSpPr/>
      </xdr:nvCxnSpPr>
      <xdr:spPr>
        <a:xfrm flipV="1">
          <a:off x="1320800" y="131389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80772</xdr:rowOff>
    </xdr:from>
    <xdr:to>
      <xdr:col>7</xdr:col>
      <xdr:colOff>66675</xdr:colOff>
      <xdr:row>75</xdr:row>
      <xdr:rowOff>10922</xdr:rowOff>
    </xdr:to>
    <xdr:sp macro="" textlink="">
      <xdr:nvSpPr>
        <xdr:cNvPr id="380" name="円/楕円 379"/>
        <xdr:cNvSpPr/>
      </xdr:nvSpPr>
      <xdr:spPr>
        <a:xfrm>
          <a:off x="4775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97299</xdr:rowOff>
    </xdr:from>
    <xdr:ext cx="762000" cy="259045"/>
    <xdr:sp macro="" textlink="">
      <xdr:nvSpPr>
        <xdr:cNvPr id="381" name="公債費該当値テキスト"/>
        <xdr:cNvSpPr txBox="1"/>
      </xdr:nvSpPr>
      <xdr:spPr>
        <a:xfrm>
          <a:off x="4914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82" name="円/楕円 381"/>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83" name="テキスト ボックス 382"/>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84" name="円/楕円 383"/>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85" name="テキスト ボックス 384"/>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6" name="円/楕円 385"/>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144290</xdr:rowOff>
    </xdr:from>
    <xdr:ext cx="762000" cy="259045"/>
    <xdr:sp macro="" textlink="">
      <xdr:nvSpPr>
        <xdr:cNvPr id="387" name="テキスト ボックス 386"/>
        <xdr:cNvSpPr txBox="1"/>
      </xdr:nvSpPr>
      <xdr:spPr>
        <a:xfrm>
          <a:off x="1828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8" name="円/楕円 387"/>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132859</xdr:rowOff>
    </xdr:from>
    <xdr:ext cx="762000" cy="259045"/>
    <xdr:sp macro="" textlink="">
      <xdr:nvSpPr>
        <xdr:cNvPr id="389" name="テキスト ボックス 388"/>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普通建設事業費は公営住宅建設事業や産地水産業強化支援事業の実施により増となっている。人口１人当たりの決算額が類似団体平均値</a:t>
          </a:r>
          <a:r>
            <a:rPr kumimoji="1" lang="en-US" altLang="ja-JP" sz="1300">
              <a:latin typeface="ＭＳ Ｐゴシック"/>
            </a:rPr>
            <a:t>316,331</a:t>
          </a:r>
          <a:r>
            <a:rPr kumimoji="1" lang="ja-JP" altLang="en-US" sz="1300">
              <a:latin typeface="ＭＳ Ｐゴシック"/>
            </a:rPr>
            <a:t>円に対し当村では</a:t>
          </a:r>
          <a:r>
            <a:rPr kumimoji="1" lang="en-US" altLang="ja-JP" sz="1300">
              <a:latin typeface="ＭＳ Ｐゴシック"/>
            </a:rPr>
            <a:t>127,990</a:t>
          </a:r>
          <a:r>
            <a:rPr kumimoji="1" lang="ja-JP" altLang="en-US" sz="1300">
              <a:latin typeface="ＭＳ Ｐゴシック"/>
            </a:rPr>
            <a:t>円と大きく下回る要因は、歳入の減額及び建設事業を抑制してきたためである。今後も住民にとって必要な事業を厳選し、事業内容の精査に努める。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76</xdr:row>
      <xdr:rowOff>110998</xdr:rowOff>
    </xdr:to>
    <xdr:cxnSp macro="">
      <xdr:nvCxnSpPr>
        <xdr:cNvPr id="420" name="直線コネクタ 419"/>
        <xdr:cNvCxnSpPr/>
      </xdr:nvCxnSpPr>
      <xdr:spPr>
        <a:xfrm>
          <a:off x="15671800" y="131251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76</xdr:row>
      <xdr:rowOff>154432</xdr:rowOff>
    </xdr:to>
    <xdr:cxnSp macro="">
      <xdr:nvCxnSpPr>
        <xdr:cNvPr id="423" name="直線コネクタ 422"/>
        <xdr:cNvCxnSpPr/>
      </xdr:nvCxnSpPr>
      <xdr:spPr>
        <a:xfrm flipV="1">
          <a:off x="14782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154432</xdr:rowOff>
    </xdr:from>
    <xdr:to>
      <xdr:col>21</xdr:col>
      <xdr:colOff>361950</xdr:colOff>
      <xdr:row>76</xdr:row>
      <xdr:rowOff>154432</xdr:rowOff>
    </xdr:to>
    <xdr:cxnSp macro="">
      <xdr:nvCxnSpPr>
        <xdr:cNvPr id="426" name="直線コネクタ 425"/>
        <xdr:cNvCxnSpPr/>
      </xdr:nvCxnSpPr>
      <xdr:spPr>
        <a:xfrm>
          <a:off x="13893800" y="13013182"/>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154432</xdr:rowOff>
    </xdr:from>
    <xdr:to>
      <xdr:col>20</xdr:col>
      <xdr:colOff>158750</xdr:colOff>
      <xdr:row>76</xdr:row>
      <xdr:rowOff>78994</xdr:rowOff>
    </xdr:to>
    <xdr:cxnSp macro="">
      <xdr:nvCxnSpPr>
        <xdr:cNvPr id="429" name="直線コネクタ 428"/>
        <xdr:cNvCxnSpPr/>
      </xdr:nvCxnSpPr>
      <xdr:spPr>
        <a:xfrm flipV="1">
          <a:off x="13004800" y="1301318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60198</xdr:rowOff>
    </xdr:from>
    <xdr:to>
      <xdr:col>24</xdr:col>
      <xdr:colOff>82550</xdr:colOff>
      <xdr:row>76</xdr:row>
      <xdr:rowOff>161798</xdr:rowOff>
    </xdr:to>
    <xdr:sp macro="" textlink="">
      <xdr:nvSpPr>
        <xdr:cNvPr id="439" name="円/楕円 438"/>
        <xdr:cNvSpPr/>
      </xdr:nvSpPr>
      <xdr:spPr>
        <a:xfrm>
          <a:off x="164592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32275</xdr:rowOff>
    </xdr:from>
    <xdr:ext cx="762000" cy="259045"/>
    <xdr:sp macro="" textlink="">
      <xdr:nvSpPr>
        <xdr:cNvPr id="440" name="公債費以外該当値テキスト"/>
        <xdr:cNvSpPr txBox="1"/>
      </xdr:nvSpPr>
      <xdr:spPr>
        <a:xfrm>
          <a:off x="165989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41" name="円/楕円 440"/>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2" name="テキスト ボックス 44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43" name="円/楕円 442"/>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44" name="テキスト ボックス 443"/>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103632</xdr:rowOff>
    </xdr:from>
    <xdr:to>
      <xdr:col>20</xdr:col>
      <xdr:colOff>209550</xdr:colOff>
      <xdr:row>76</xdr:row>
      <xdr:rowOff>33781</xdr:rowOff>
    </xdr:to>
    <xdr:sp macro="" textlink="">
      <xdr:nvSpPr>
        <xdr:cNvPr id="445" name="円/楕円 444"/>
        <xdr:cNvSpPr/>
      </xdr:nvSpPr>
      <xdr:spPr>
        <a:xfrm>
          <a:off x="13843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18559</xdr:rowOff>
    </xdr:from>
    <xdr:ext cx="762000" cy="259045"/>
    <xdr:sp macro="" textlink="">
      <xdr:nvSpPr>
        <xdr:cNvPr id="446" name="テキスト ボックス 445"/>
        <xdr:cNvSpPr txBox="1"/>
      </xdr:nvSpPr>
      <xdr:spPr>
        <a:xfrm>
          <a:off x="13512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28194</xdr:rowOff>
    </xdr:from>
    <xdr:to>
      <xdr:col>19</xdr:col>
      <xdr:colOff>6350</xdr:colOff>
      <xdr:row>76</xdr:row>
      <xdr:rowOff>129794</xdr:rowOff>
    </xdr:to>
    <xdr:sp macro="" textlink="">
      <xdr:nvSpPr>
        <xdr:cNvPr id="447" name="円/楕円 446"/>
        <xdr:cNvSpPr/>
      </xdr:nvSpPr>
      <xdr:spPr>
        <a:xfrm>
          <a:off x="12954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114571</xdr:rowOff>
    </xdr:from>
    <xdr:ext cx="762000" cy="259045"/>
    <xdr:sp macro="" textlink="">
      <xdr:nvSpPr>
        <xdr:cNvPr id="448" name="テキスト ボックス 447"/>
        <xdr:cNvSpPr txBox="1"/>
      </xdr:nvSpPr>
      <xdr:spPr>
        <a:xfrm>
          <a:off x="126238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青森県蓬田村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43510</xdr:rowOff>
    </xdr:from>
    <xdr:to>
      <xdr:col>4</xdr:col>
      <xdr:colOff>1117600</xdr:colOff>
      <xdr:row>19</xdr:row>
      <xdr:rowOff>43716</xdr:rowOff>
    </xdr:to>
    <xdr:cxnSp macro="">
      <xdr:nvCxnSpPr>
        <xdr:cNvPr id="52" name="直線コネクタ 51"/>
        <xdr:cNvCxnSpPr/>
      </xdr:nvCxnSpPr>
      <xdr:spPr bwMode="auto">
        <a:xfrm flipV="1">
          <a:off x="5003800" y="3348685"/>
          <a:ext cx="647700" cy="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7084</xdr:rowOff>
    </xdr:from>
    <xdr:to>
      <xdr:col>4</xdr:col>
      <xdr:colOff>469900</xdr:colOff>
      <xdr:row>19</xdr:row>
      <xdr:rowOff>43716</xdr:rowOff>
    </xdr:to>
    <xdr:cxnSp macro="">
      <xdr:nvCxnSpPr>
        <xdr:cNvPr id="55" name="直線コネクタ 54"/>
        <xdr:cNvCxnSpPr/>
      </xdr:nvCxnSpPr>
      <xdr:spPr bwMode="auto">
        <a:xfrm>
          <a:off x="4305300" y="3312259"/>
          <a:ext cx="698500" cy="3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7084</xdr:rowOff>
    </xdr:from>
    <xdr:to>
      <xdr:col>3</xdr:col>
      <xdr:colOff>904875</xdr:colOff>
      <xdr:row>19</xdr:row>
      <xdr:rowOff>37935</xdr:rowOff>
    </xdr:to>
    <xdr:cxnSp macro="">
      <xdr:nvCxnSpPr>
        <xdr:cNvPr id="58" name="直線コネクタ 57"/>
        <xdr:cNvCxnSpPr/>
      </xdr:nvCxnSpPr>
      <xdr:spPr bwMode="auto">
        <a:xfrm flipV="1">
          <a:off x="3606800" y="3312259"/>
          <a:ext cx="698500" cy="3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37935</xdr:rowOff>
    </xdr:from>
    <xdr:to>
      <xdr:col>3</xdr:col>
      <xdr:colOff>206375</xdr:colOff>
      <xdr:row>19</xdr:row>
      <xdr:rowOff>65384</xdr:rowOff>
    </xdr:to>
    <xdr:cxnSp macro="">
      <xdr:nvCxnSpPr>
        <xdr:cNvPr id="61" name="直線コネクタ 60"/>
        <xdr:cNvCxnSpPr/>
      </xdr:nvCxnSpPr>
      <xdr:spPr bwMode="auto">
        <a:xfrm flipV="1">
          <a:off x="2908300" y="3343110"/>
          <a:ext cx="698500" cy="2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164160</xdr:rowOff>
    </xdr:from>
    <xdr:to>
      <xdr:col>5</xdr:col>
      <xdr:colOff>34925</xdr:colOff>
      <xdr:row>19</xdr:row>
      <xdr:rowOff>94310</xdr:rowOff>
    </xdr:to>
    <xdr:sp macro="" textlink="">
      <xdr:nvSpPr>
        <xdr:cNvPr id="71" name="円/楕円 70"/>
        <xdr:cNvSpPr/>
      </xdr:nvSpPr>
      <xdr:spPr bwMode="auto">
        <a:xfrm>
          <a:off x="5600700" y="329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136237</xdr:rowOff>
    </xdr:from>
    <xdr:ext cx="762000" cy="259045"/>
    <xdr:sp macro="" textlink="">
      <xdr:nvSpPr>
        <xdr:cNvPr id="72" name="人口1人当たり決算額の推移該当値テキスト130"/>
        <xdr:cNvSpPr txBox="1"/>
      </xdr:nvSpPr>
      <xdr:spPr>
        <a:xfrm>
          <a:off x="5740400" y="3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164366</xdr:rowOff>
    </xdr:from>
    <xdr:to>
      <xdr:col>4</xdr:col>
      <xdr:colOff>520700</xdr:colOff>
      <xdr:row>19</xdr:row>
      <xdr:rowOff>94516</xdr:rowOff>
    </xdr:to>
    <xdr:sp macro="" textlink="">
      <xdr:nvSpPr>
        <xdr:cNvPr id="73" name="円/楕円 72"/>
        <xdr:cNvSpPr/>
      </xdr:nvSpPr>
      <xdr:spPr bwMode="auto">
        <a:xfrm>
          <a:off x="4953000" y="329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79293</xdr:rowOff>
    </xdr:from>
    <xdr:ext cx="736600" cy="259045"/>
    <xdr:sp macro="" textlink="">
      <xdr:nvSpPr>
        <xdr:cNvPr id="74" name="テキスト ボックス 73"/>
        <xdr:cNvSpPr txBox="1"/>
      </xdr:nvSpPr>
      <xdr:spPr>
        <a:xfrm>
          <a:off x="4622800" y="3384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127734</xdr:rowOff>
    </xdr:from>
    <xdr:to>
      <xdr:col>3</xdr:col>
      <xdr:colOff>955675</xdr:colOff>
      <xdr:row>19</xdr:row>
      <xdr:rowOff>57884</xdr:rowOff>
    </xdr:to>
    <xdr:sp macro="" textlink="">
      <xdr:nvSpPr>
        <xdr:cNvPr id="75" name="円/楕円 74"/>
        <xdr:cNvSpPr/>
      </xdr:nvSpPr>
      <xdr:spPr bwMode="auto">
        <a:xfrm>
          <a:off x="4254500" y="326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42661</xdr:rowOff>
    </xdr:from>
    <xdr:ext cx="762000" cy="259045"/>
    <xdr:sp macro="" textlink="">
      <xdr:nvSpPr>
        <xdr:cNvPr id="76" name="テキスト ボックス 75"/>
        <xdr:cNvSpPr txBox="1"/>
      </xdr:nvSpPr>
      <xdr:spPr>
        <a:xfrm>
          <a:off x="3924300" y="334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158585</xdr:rowOff>
    </xdr:from>
    <xdr:to>
      <xdr:col>3</xdr:col>
      <xdr:colOff>257175</xdr:colOff>
      <xdr:row>19</xdr:row>
      <xdr:rowOff>88735</xdr:rowOff>
    </xdr:to>
    <xdr:sp macro="" textlink="">
      <xdr:nvSpPr>
        <xdr:cNvPr id="77" name="円/楕円 76"/>
        <xdr:cNvSpPr/>
      </xdr:nvSpPr>
      <xdr:spPr bwMode="auto">
        <a:xfrm>
          <a:off x="3556000" y="329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73512</xdr:rowOff>
    </xdr:from>
    <xdr:ext cx="762000" cy="259045"/>
    <xdr:sp macro="" textlink="">
      <xdr:nvSpPr>
        <xdr:cNvPr id="78" name="テキスト ボックス 77"/>
        <xdr:cNvSpPr txBox="1"/>
      </xdr:nvSpPr>
      <xdr:spPr>
        <a:xfrm>
          <a:off x="3225800" y="337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181,856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14584</xdr:rowOff>
    </xdr:from>
    <xdr:to>
      <xdr:col>2</xdr:col>
      <xdr:colOff>692150</xdr:colOff>
      <xdr:row>19</xdr:row>
      <xdr:rowOff>116184</xdr:rowOff>
    </xdr:to>
    <xdr:sp macro="" textlink="">
      <xdr:nvSpPr>
        <xdr:cNvPr id="79" name="円/楕円 78"/>
        <xdr:cNvSpPr/>
      </xdr:nvSpPr>
      <xdr:spPr bwMode="auto">
        <a:xfrm>
          <a:off x="2857500" y="331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100961</xdr:rowOff>
    </xdr:from>
    <xdr:ext cx="762000" cy="259045"/>
    <xdr:sp macro="" textlink="">
      <xdr:nvSpPr>
        <xdr:cNvPr id="80" name="テキスト ボックス 79"/>
        <xdr:cNvSpPr txBox="1"/>
      </xdr:nvSpPr>
      <xdr:spPr>
        <a:xfrm>
          <a:off x="2527300" y="340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43252</xdr:rowOff>
    </xdr:from>
    <xdr:to>
      <xdr:col>4</xdr:col>
      <xdr:colOff>1117600</xdr:colOff>
      <xdr:row>37</xdr:row>
      <xdr:rowOff>97482</xdr:rowOff>
    </xdr:to>
    <xdr:cxnSp macro="">
      <xdr:nvCxnSpPr>
        <xdr:cNvPr id="110" name="直線コネクタ 109"/>
        <xdr:cNvCxnSpPr/>
      </xdr:nvCxnSpPr>
      <xdr:spPr bwMode="auto">
        <a:xfrm>
          <a:off x="5003800" y="7167952"/>
          <a:ext cx="647700" cy="54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155146</xdr:rowOff>
    </xdr:from>
    <xdr:to>
      <xdr:col>4</xdr:col>
      <xdr:colOff>469900</xdr:colOff>
      <xdr:row>37</xdr:row>
      <xdr:rowOff>43252</xdr:rowOff>
    </xdr:to>
    <xdr:cxnSp macro="">
      <xdr:nvCxnSpPr>
        <xdr:cNvPr id="113" name="直線コネクタ 112"/>
        <xdr:cNvCxnSpPr/>
      </xdr:nvCxnSpPr>
      <xdr:spPr bwMode="auto">
        <a:xfrm>
          <a:off x="4305300" y="7108396"/>
          <a:ext cx="698500" cy="5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78566</xdr:rowOff>
    </xdr:from>
    <xdr:to>
      <xdr:col>3</xdr:col>
      <xdr:colOff>904875</xdr:colOff>
      <xdr:row>36</xdr:row>
      <xdr:rowOff>155146</xdr:rowOff>
    </xdr:to>
    <xdr:cxnSp macro="">
      <xdr:nvCxnSpPr>
        <xdr:cNvPr id="116" name="直線コネクタ 115"/>
        <xdr:cNvCxnSpPr/>
      </xdr:nvCxnSpPr>
      <xdr:spPr bwMode="auto">
        <a:xfrm>
          <a:off x="3606800" y="7031816"/>
          <a:ext cx="698500" cy="7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37886</xdr:rowOff>
    </xdr:from>
    <xdr:to>
      <xdr:col>3</xdr:col>
      <xdr:colOff>206375</xdr:colOff>
      <xdr:row>36</xdr:row>
      <xdr:rowOff>78566</xdr:rowOff>
    </xdr:to>
    <xdr:cxnSp macro="">
      <xdr:nvCxnSpPr>
        <xdr:cNvPr id="119" name="直線コネクタ 118"/>
        <xdr:cNvCxnSpPr/>
      </xdr:nvCxnSpPr>
      <xdr:spPr bwMode="auto">
        <a:xfrm>
          <a:off x="2908300" y="6991136"/>
          <a:ext cx="698500" cy="40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46682</xdr:rowOff>
    </xdr:from>
    <xdr:to>
      <xdr:col>5</xdr:col>
      <xdr:colOff>34925</xdr:colOff>
      <xdr:row>37</xdr:row>
      <xdr:rowOff>148282</xdr:rowOff>
    </xdr:to>
    <xdr:sp macro="" textlink="">
      <xdr:nvSpPr>
        <xdr:cNvPr id="129" name="円/楕円 128"/>
        <xdr:cNvSpPr/>
      </xdr:nvSpPr>
      <xdr:spPr bwMode="auto">
        <a:xfrm>
          <a:off x="5600700" y="717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18759</xdr:rowOff>
    </xdr:from>
    <xdr:ext cx="762000" cy="259045"/>
    <xdr:sp macro="" textlink="">
      <xdr:nvSpPr>
        <xdr:cNvPr id="130" name="人口1人当たり決算額の推移該当値テキスト445"/>
        <xdr:cNvSpPr txBox="1"/>
      </xdr:nvSpPr>
      <xdr:spPr>
        <a:xfrm>
          <a:off x="5740400" y="71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163902</xdr:rowOff>
    </xdr:from>
    <xdr:to>
      <xdr:col>4</xdr:col>
      <xdr:colOff>520700</xdr:colOff>
      <xdr:row>37</xdr:row>
      <xdr:rowOff>94052</xdr:rowOff>
    </xdr:to>
    <xdr:sp macro="" textlink="">
      <xdr:nvSpPr>
        <xdr:cNvPr id="131" name="円/楕円 130"/>
        <xdr:cNvSpPr/>
      </xdr:nvSpPr>
      <xdr:spPr bwMode="auto">
        <a:xfrm>
          <a:off x="4953000" y="71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78829</xdr:rowOff>
    </xdr:from>
    <xdr:ext cx="736600" cy="259045"/>
    <xdr:sp macro="" textlink="">
      <xdr:nvSpPr>
        <xdr:cNvPr id="132" name="テキスト ボックス 131"/>
        <xdr:cNvSpPr txBox="1"/>
      </xdr:nvSpPr>
      <xdr:spPr>
        <a:xfrm>
          <a:off x="4622800" y="7203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104346</xdr:rowOff>
    </xdr:from>
    <xdr:to>
      <xdr:col>3</xdr:col>
      <xdr:colOff>955675</xdr:colOff>
      <xdr:row>37</xdr:row>
      <xdr:rowOff>34496</xdr:rowOff>
    </xdr:to>
    <xdr:sp macro="" textlink="">
      <xdr:nvSpPr>
        <xdr:cNvPr id="133" name="円/楕円 132"/>
        <xdr:cNvSpPr/>
      </xdr:nvSpPr>
      <xdr:spPr bwMode="auto">
        <a:xfrm>
          <a:off x="4254500" y="705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19273</xdr:rowOff>
    </xdr:from>
    <xdr:ext cx="762000" cy="259045"/>
    <xdr:sp macro="" textlink="">
      <xdr:nvSpPr>
        <xdr:cNvPr id="134" name="テキスト ボックス 133"/>
        <xdr:cNvSpPr txBox="1"/>
      </xdr:nvSpPr>
      <xdr:spPr>
        <a:xfrm>
          <a:off x="3924300" y="7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27766</xdr:rowOff>
    </xdr:from>
    <xdr:to>
      <xdr:col>3</xdr:col>
      <xdr:colOff>257175</xdr:colOff>
      <xdr:row>36</xdr:row>
      <xdr:rowOff>129366</xdr:rowOff>
    </xdr:to>
    <xdr:sp macro="" textlink="">
      <xdr:nvSpPr>
        <xdr:cNvPr id="135" name="円/楕円 134"/>
        <xdr:cNvSpPr/>
      </xdr:nvSpPr>
      <xdr:spPr bwMode="auto">
        <a:xfrm>
          <a:off x="3556000" y="698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114143</xdr:rowOff>
    </xdr:from>
    <xdr:ext cx="762000" cy="259045"/>
    <xdr:sp macro="" textlink="">
      <xdr:nvSpPr>
        <xdr:cNvPr id="136" name="テキスト ボックス 135"/>
        <xdr:cNvSpPr txBox="1"/>
      </xdr:nvSpPr>
      <xdr:spPr>
        <a:xfrm>
          <a:off x="3225800" y="706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329986</xdr:rowOff>
    </xdr:from>
    <xdr:to>
      <xdr:col>2</xdr:col>
      <xdr:colOff>692150</xdr:colOff>
      <xdr:row>36</xdr:row>
      <xdr:rowOff>88686</xdr:rowOff>
    </xdr:to>
    <xdr:sp macro="" textlink="">
      <xdr:nvSpPr>
        <xdr:cNvPr id="137" name="円/楕円 136"/>
        <xdr:cNvSpPr/>
      </xdr:nvSpPr>
      <xdr:spPr bwMode="auto">
        <a:xfrm>
          <a:off x="2857500" y="694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73463</xdr:rowOff>
    </xdr:from>
    <xdr:ext cx="762000" cy="259045"/>
    <xdr:sp macro="" textlink="">
      <xdr:nvSpPr>
        <xdr:cNvPr id="138" name="テキスト ボックス 137"/>
        <xdr:cNvSpPr txBox="1"/>
      </xdr:nvSpPr>
      <xdr:spPr>
        <a:xfrm>
          <a:off x="2527300" y="70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普通交付税、臨時財政財政対策債発行可能額の減の為、標準財政規模比では </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ポイント下がっている。建設事業費も公営住宅建設事業や産地水産業強化支援事業などが実施され支出も増えている。</a:t>
          </a:r>
        </a:p>
        <a:p>
          <a:r>
            <a:rPr kumimoji="1" lang="ja-JP" altLang="en-US" sz="1400">
              <a:latin typeface="ＭＳ ゴシック" pitchFamily="49" charset="-128"/>
              <a:ea typeface="ＭＳ ゴシック" pitchFamily="49" charset="-128"/>
            </a:rPr>
            <a:t>　今後数年にわたる事業もあるため、先を見据えた基金の積立等の財源の確保に努める。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現在当村では赤字会計は存在していない。</a:t>
          </a:r>
        </a:p>
        <a:p>
          <a:r>
            <a:rPr kumimoji="1" lang="ja-JP" altLang="en-US" sz="1400">
              <a:latin typeface="ＭＳ ゴシック" pitchFamily="49" charset="-128"/>
              <a:ea typeface="ＭＳ ゴシック" pitchFamily="49" charset="-128"/>
            </a:rPr>
            <a:t>今後も行政サービスの質をおとさず、業務内容を精査しながら適切な運営に努める。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ポイントの減となっている。平成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年度から比較すると確実に毎年減少してきている。今まで平成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年度実施のライスセンター建設事業や平成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年度実施の蓬田小学校建設事業及び簡易水道事業等の大型建設事業の元利償還金が比率を上げている原因であったが平成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年度以降、償還額が減少しているため、実質公債費比率も減少していく見込みである。今後も新規発行債を抑制し、比率の引き下げに努める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大きく下回っている。将来負担額の中で大きい負担は簡易水道事業債残高のうち一般会計で負担すべき分であるが、簡易水道事業では大規模な事業は予定されていないため、順調に減少していく見込みとなる。また、償還金に充当可能な基金残高も昨年度と比較して</a:t>
          </a:r>
          <a:r>
            <a:rPr kumimoji="1" lang="en-US" altLang="ja-JP" sz="1400">
              <a:latin typeface="ＭＳ ゴシック" pitchFamily="49" charset="-128"/>
              <a:ea typeface="ＭＳ ゴシック" pitchFamily="49" charset="-128"/>
            </a:rPr>
            <a:t>246,455</a:t>
          </a:r>
          <a:r>
            <a:rPr kumimoji="1" lang="ja-JP" altLang="en-US" sz="1400">
              <a:latin typeface="ＭＳ ゴシック" pitchFamily="49" charset="-128"/>
              <a:ea typeface="ＭＳ ゴシック" pitchFamily="49" charset="-128"/>
            </a:rPr>
            <a:t>千円の増となったことも比率改善の大きな要因である。</a:t>
          </a:r>
        </a:p>
        <a:p>
          <a:r>
            <a:rPr kumimoji="1" lang="ja-JP" altLang="en-US" sz="1400">
              <a:latin typeface="ＭＳ ゴシック" pitchFamily="49" charset="-128"/>
              <a:ea typeface="ＭＳ ゴシック" pitchFamily="49" charset="-128"/>
            </a:rPr>
            <a:t>　 普通会計においてもできる限り起債の新規発行を抑え、維持できるように努める。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2498896</v>
      </c>
      <c r="BO4" s="349"/>
      <c r="BP4" s="349"/>
      <c r="BQ4" s="349"/>
      <c r="BR4" s="349"/>
      <c r="BS4" s="349"/>
      <c r="BT4" s="349"/>
      <c r="BU4" s="350"/>
      <c r="BV4" s="348">
        <v>2580847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2455825</v>
      </c>
      <c r="BO5" s="386"/>
      <c r="BP5" s="386"/>
      <c r="BQ5" s="386"/>
      <c r="BR5" s="386"/>
      <c r="BS5" s="386"/>
      <c r="BT5" s="386"/>
      <c r="BU5" s="387"/>
      <c r="BV5" s="385">
        <v>2519256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79.400000000000006</v>
      </c>
      <c r="CU5" s="383"/>
      <c r="CV5" s="383"/>
      <c r="CW5" s="383"/>
      <c r="CX5" s="383"/>
      <c r="CY5" s="383"/>
      <c r="CZ5" s="383"/>
      <c r="DA5" s="384"/>
      <c r="DB5" s="382">
        <v>80.2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43071</v>
      </c>
      <c r="BO6" s="386"/>
      <c r="BP6" s="386"/>
      <c r="BQ6" s="386"/>
      <c r="BR6" s="386"/>
      <c r="BS6" s="386"/>
      <c r="BT6" s="386"/>
      <c r="BU6" s="387"/>
      <c r="BV6" s="385">
        <v>61591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83.6</v>
      </c>
      <c r="CU6" s="423"/>
      <c r="CV6" s="423"/>
      <c r="CW6" s="423"/>
      <c r="CX6" s="423"/>
      <c r="CY6" s="423"/>
      <c r="CZ6" s="423"/>
      <c r="DA6" s="424"/>
      <c r="DB6" s="422">
        <v>84.9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19018</v>
      </c>
      <c r="BO7" s="386"/>
      <c r="BP7" s="386"/>
      <c r="BQ7" s="386"/>
      <c r="BR7" s="386"/>
      <c r="BS7" s="386"/>
      <c r="BT7" s="386"/>
      <c r="BU7" s="387"/>
      <c r="BV7" s="385">
        <v>7363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1661326</v>
      </c>
      <c r="CU7" s="386"/>
      <c r="CV7" s="386"/>
      <c r="CW7" s="386"/>
      <c r="CX7" s="386"/>
      <c r="CY7" s="386"/>
      <c r="CZ7" s="386"/>
      <c r="DA7" s="387"/>
      <c r="DB7" s="385">
        <v>1668601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24053</v>
      </c>
      <c r="BO8" s="386"/>
      <c r="BP8" s="386"/>
      <c r="BQ8" s="386"/>
      <c r="BR8" s="386"/>
      <c r="BS8" s="386"/>
      <c r="BT8" s="386"/>
      <c r="BU8" s="387"/>
      <c r="BV8" s="385">
        <v>54228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3271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-30175</v>
      </c>
      <c r="BO9" s="386"/>
      <c r="BP9" s="386"/>
      <c r="BQ9" s="386"/>
      <c r="BR9" s="386"/>
      <c r="BS9" s="386"/>
      <c r="BT9" s="386"/>
      <c r="BU9" s="387"/>
      <c r="BV9" s="385">
        <v>-1923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3405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32869</v>
      </c>
      <c r="BO10" s="386"/>
      <c r="BP10" s="386"/>
      <c r="BQ10" s="386"/>
      <c r="BR10" s="386"/>
      <c r="BS10" s="386"/>
      <c r="BT10" s="386"/>
      <c r="BU10" s="387"/>
      <c r="BV10" s="385">
        <v>148169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3122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v>132700</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3121</v>
      </c>
      <c r="S13" s="467"/>
      <c r="T13" s="467"/>
      <c r="U13" s="467"/>
      <c r="V13" s="468"/>
      <c r="W13" s="401" t="s">
        <v>125</v>
      </c>
      <c r="X13" s="402"/>
      <c r="Y13" s="402"/>
      <c r="Z13" s="402"/>
      <c r="AA13" s="402"/>
      <c r="AB13" s="392"/>
      <c r="AC13" s="436">
        <v>469</v>
      </c>
      <c r="AD13" s="437"/>
      <c r="AE13" s="437"/>
      <c r="AF13" s="437"/>
      <c r="AG13" s="476"/>
      <c r="AH13" s="436">
        <v>537</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2694</v>
      </c>
      <c r="BO13" s="386"/>
      <c r="BP13" s="386"/>
      <c r="BQ13" s="386"/>
      <c r="BR13" s="386"/>
      <c r="BS13" s="386"/>
      <c r="BT13" s="386"/>
      <c r="BU13" s="387"/>
      <c r="BV13" s="385">
        <v>13546</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3164</v>
      </c>
      <c r="S14" s="467"/>
      <c r="T14" s="467"/>
      <c r="U14" s="467"/>
      <c r="V14" s="468"/>
      <c r="W14" s="375"/>
      <c r="X14" s="376"/>
      <c r="Y14" s="376"/>
      <c r="Z14" s="376"/>
      <c r="AA14" s="376"/>
      <c r="AB14" s="365"/>
      <c r="AC14" s="469">
        <v>29.1</v>
      </c>
      <c r="AD14" s="470"/>
      <c r="AE14" s="470"/>
      <c r="AF14" s="470"/>
      <c r="AG14" s="471"/>
      <c r="AH14" s="469">
        <v>32.6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v>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3163</v>
      </c>
      <c r="S15" s="467"/>
      <c r="T15" s="467"/>
      <c r="U15" s="467"/>
      <c r="V15" s="468"/>
      <c r="W15" s="401" t="s">
        <v>132</v>
      </c>
      <c r="X15" s="402"/>
      <c r="Y15" s="402"/>
      <c r="Z15" s="402"/>
      <c r="AA15" s="402"/>
      <c r="AB15" s="392"/>
      <c r="AC15" s="436">
        <v>423</v>
      </c>
      <c r="AD15" s="437"/>
      <c r="AE15" s="437"/>
      <c r="AF15" s="437"/>
      <c r="AG15" s="476"/>
      <c r="AH15" s="436">
        <v>393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243356</v>
      </c>
      <c r="BO15" s="349"/>
      <c r="BP15" s="349"/>
      <c r="BQ15" s="349"/>
      <c r="BR15" s="349"/>
      <c r="BS15" s="349"/>
      <c r="BT15" s="349"/>
      <c r="BU15" s="350"/>
      <c r="BV15" s="348">
        <v>226559</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26.3</v>
      </c>
      <c r="AD16" s="470"/>
      <c r="AE16" s="470"/>
      <c r="AF16" s="470"/>
      <c r="AG16" s="471"/>
      <c r="AH16" s="469">
        <v>23.9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1513412</v>
      </c>
      <c r="BO16" s="386"/>
      <c r="BP16" s="386"/>
      <c r="BQ16" s="386"/>
      <c r="BR16" s="386"/>
      <c r="BS16" s="386"/>
      <c r="BT16" s="386"/>
      <c r="BU16" s="387"/>
      <c r="BV16" s="385">
        <v>1521218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717</v>
      </c>
      <c r="AD17" s="437"/>
      <c r="AE17" s="437"/>
      <c r="AF17" s="437"/>
      <c r="AG17" s="476"/>
      <c r="AH17" s="436">
        <v>717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307900</v>
      </c>
      <c r="BO17" s="386"/>
      <c r="BP17" s="386"/>
      <c r="BQ17" s="386"/>
      <c r="BR17" s="386"/>
      <c r="BS17" s="386"/>
      <c r="BT17" s="386"/>
      <c r="BU17" s="387"/>
      <c r="BV17" s="385">
        <v>281859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80.63</v>
      </c>
      <c r="M18" s="498"/>
      <c r="N18" s="498"/>
      <c r="O18" s="498"/>
      <c r="P18" s="498"/>
      <c r="Q18" s="498"/>
      <c r="R18" s="499"/>
      <c r="S18" s="499"/>
      <c r="T18" s="499"/>
      <c r="U18" s="499"/>
      <c r="V18" s="500"/>
      <c r="W18" s="403"/>
      <c r="X18" s="404"/>
      <c r="Y18" s="404"/>
      <c r="Z18" s="404"/>
      <c r="AA18" s="404"/>
      <c r="AB18" s="395"/>
      <c r="AC18" s="501">
        <v>44.6</v>
      </c>
      <c r="AD18" s="502"/>
      <c r="AE18" s="502"/>
      <c r="AF18" s="502"/>
      <c r="AG18" s="503"/>
      <c r="AH18" s="501">
        <v>43.5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1314057</v>
      </c>
      <c r="BO18" s="386"/>
      <c r="BP18" s="386"/>
      <c r="BQ18" s="386"/>
      <c r="BR18" s="386"/>
      <c r="BS18" s="386"/>
      <c r="BT18" s="386"/>
      <c r="BU18" s="387"/>
      <c r="BV18" s="385">
        <v>1354932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1853195</v>
      </c>
      <c r="BO19" s="386"/>
      <c r="BP19" s="386"/>
      <c r="BQ19" s="386"/>
      <c r="BR19" s="386"/>
      <c r="BS19" s="386"/>
      <c r="BT19" s="386"/>
      <c r="BU19" s="387"/>
      <c r="BV19" s="385">
        <v>2017148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1070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39" t="s">
        <v>151</v>
      </c>
      <c r="AI22" s="402"/>
      <c r="AJ22" s="402"/>
      <c r="AK22" s="402"/>
      <c r="AL22" s="392"/>
      <c r="AM22" s="539" t="s">
        <v>152</v>
      </c>
      <c r="AN22" s="540"/>
      <c r="AO22" s="540"/>
      <c r="AP22" s="540"/>
      <c r="AQ22" s="540"/>
      <c r="AR22" s="541"/>
      <c r="AS22" s="524" t="s">
        <v>149</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153</v>
      </c>
      <c r="AZ23" s="346"/>
      <c r="BA23" s="346"/>
      <c r="BB23" s="346"/>
      <c r="BC23" s="346"/>
      <c r="BD23" s="346"/>
      <c r="BE23" s="346"/>
      <c r="BF23" s="346"/>
      <c r="BG23" s="346"/>
      <c r="BH23" s="346"/>
      <c r="BI23" s="346"/>
      <c r="BJ23" s="346"/>
      <c r="BK23" s="346"/>
      <c r="BL23" s="346"/>
      <c r="BM23" s="347"/>
      <c r="BN23" s="385">
        <v>1801543</v>
      </c>
      <c r="BO23" s="386"/>
      <c r="BP23" s="386"/>
      <c r="BQ23" s="386"/>
      <c r="BR23" s="386"/>
      <c r="BS23" s="386"/>
      <c r="BT23" s="386"/>
      <c r="BU23" s="387"/>
      <c r="BV23" s="385">
        <v>1940705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6300</v>
      </c>
      <c r="R24" s="437"/>
      <c r="S24" s="437"/>
      <c r="T24" s="437"/>
      <c r="U24" s="437"/>
      <c r="V24" s="476"/>
      <c r="W24" s="531"/>
      <c r="X24" s="519"/>
      <c r="Y24" s="520"/>
      <c r="Z24" s="435" t="s">
        <v>155</v>
      </c>
      <c r="AA24" s="415"/>
      <c r="AB24" s="415"/>
      <c r="AC24" s="415"/>
      <c r="AD24" s="415"/>
      <c r="AE24" s="415"/>
      <c r="AF24" s="415"/>
      <c r="AG24" s="416"/>
      <c r="AH24" s="436">
        <v>55</v>
      </c>
      <c r="AI24" s="437"/>
      <c r="AJ24" s="437"/>
      <c r="AK24" s="437"/>
      <c r="AL24" s="476"/>
      <c r="AM24" s="436">
        <v>169950</v>
      </c>
      <c r="AN24" s="437"/>
      <c r="AO24" s="437"/>
      <c r="AP24" s="437"/>
      <c r="AQ24" s="437"/>
      <c r="AR24" s="476"/>
      <c r="AS24" s="436">
        <v>3090</v>
      </c>
      <c r="AT24" s="437"/>
      <c r="AU24" s="437"/>
      <c r="AV24" s="437"/>
      <c r="AW24" s="437"/>
      <c r="AX24" s="438"/>
      <c r="AY24" s="547" t="s">
        <v>156</v>
      </c>
      <c r="AZ24" s="548"/>
      <c r="BA24" s="548"/>
      <c r="BB24" s="548"/>
      <c r="BC24" s="548"/>
      <c r="BD24" s="548"/>
      <c r="BE24" s="548"/>
      <c r="BF24" s="548"/>
      <c r="BG24" s="548"/>
      <c r="BH24" s="548"/>
      <c r="BI24" s="548"/>
      <c r="BJ24" s="548"/>
      <c r="BK24" s="548"/>
      <c r="BL24" s="548"/>
      <c r="BM24" s="549"/>
      <c r="BN24" s="385">
        <v>1312489</v>
      </c>
      <c r="BO24" s="386"/>
      <c r="BP24" s="386"/>
      <c r="BQ24" s="386"/>
      <c r="BR24" s="386"/>
      <c r="BS24" s="386"/>
      <c r="BT24" s="386"/>
      <c r="BU24" s="387"/>
      <c r="BV24" s="385">
        <v>1415834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4950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88825</v>
      </c>
      <c r="BO25" s="349"/>
      <c r="BP25" s="349"/>
      <c r="BQ25" s="349"/>
      <c r="BR25" s="349"/>
      <c r="BS25" s="349"/>
      <c r="BT25" s="349"/>
      <c r="BU25" s="350"/>
      <c r="BV25" s="348">
        <v>116430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4320</v>
      </c>
      <c r="R26" s="437"/>
      <c r="S26" s="437"/>
      <c r="T26" s="437"/>
      <c r="U26" s="437"/>
      <c r="V26" s="476"/>
      <c r="W26" s="531"/>
      <c r="X26" s="519"/>
      <c r="Y26" s="520"/>
      <c r="Z26" s="435" t="s">
        <v>161</v>
      </c>
      <c r="AA26" s="553"/>
      <c r="AB26" s="553"/>
      <c r="AC26" s="553"/>
      <c r="AD26" s="553"/>
      <c r="AE26" s="553"/>
      <c r="AF26" s="553"/>
      <c r="AG26" s="554"/>
      <c r="AH26" s="436">
        <v>5</v>
      </c>
      <c r="AI26" s="437"/>
      <c r="AJ26" s="437"/>
      <c r="AK26" s="437"/>
      <c r="AL26" s="476"/>
      <c r="AM26" s="436">
        <v>19005</v>
      </c>
      <c r="AN26" s="437"/>
      <c r="AO26" s="437"/>
      <c r="AP26" s="437"/>
      <c r="AQ26" s="437"/>
      <c r="AR26" s="476"/>
      <c r="AS26" s="436">
        <v>3801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2538</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0">
        <v>1000</v>
      </c>
      <c r="BO27" s="551"/>
      <c r="BP27" s="551"/>
      <c r="BQ27" s="551"/>
      <c r="BR27" s="551"/>
      <c r="BS27" s="551"/>
      <c r="BT27" s="551"/>
      <c r="BU27" s="552"/>
      <c r="BV27" s="550">
        <v>1000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2124</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556142</v>
      </c>
      <c r="BO28" s="349"/>
      <c r="BP28" s="349"/>
      <c r="BQ28" s="349"/>
      <c r="BR28" s="349"/>
      <c r="BS28" s="349"/>
      <c r="BT28" s="349"/>
      <c r="BU28" s="350"/>
      <c r="BV28" s="348">
        <v>490273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2025</v>
      </c>
      <c r="R29" s="437"/>
      <c r="S29" s="437"/>
      <c r="T29" s="437"/>
      <c r="U29" s="437"/>
      <c r="V29" s="476"/>
      <c r="W29" s="531"/>
      <c r="X29" s="519"/>
      <c r="Y29" s="520"/>
      <c r="Z29" s="435" t="s">
        <v>171</v>
      </c>
      <c r="AA29" s="415"/>
      <c r="AB29" s="415"/>
      <c r="AC29" s="415"/>
      <c r="AD29" s="415"/>
      <c r="AE29" s="415"/>
      <c r="AF29" s="415"/>
      <c r="AG29" s="416"/>
      <c r="AH29" s="436">
        <v>55</v>
      </c>
      <c r="AI29" s="437"/>
      <c r="AJ29" s="437"/>
      <c r="AK29" s="437"/>
      <c r="AL29" s="476"/>
      <c r="AM29" s="436">
        <v>169950</v>
      </c>
      <c r="AN29" s="437"/>
      <c r="AO29" s="437"/>
      <c r="AP29" s="437"/>
      <c r="AQ29" s="437"/>
      <c r="AR29" s="476"/>
      <c r="AS29" s="436">
        <v>3090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85000</v>
      </c>
      <c r="BO29" s="386"/>
      <c r="BP29" s="386"/>
      <c r="BQ29" s="386"/>
      <c r="BR29" s="386"/>
      <c r="BS29" s="386"/>
      <c r="BT29" s="386"/>
      <c r="BU29" s="387"/>
      <c r="BV29" s="385">
        <v>75000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98.6</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174</v>
      </c>
      <c r="BD30" s="548"/>
      <c r="BE30" s="548"/>
      <c r="BF30" s="548"/>
      <c r="BG30" s="548"/>
      <c r="BH30" s="548"/>
      <c r="BI30" s="548"/>
      <c r="BJ30" s="548"/>
      <c r="BK30" s="548"/>
      <c r="BL30" s="548"/>
      <c r="BM30" s="549"/>
      <c r="BN30" s="550">
        <v>758380</v>
      </c>
      <c r="BO30" s="551"/>
      <c r="BP30" s="551"/>
      <c r="BQ30" s="551"/>
      <c r="BR30" s="551"/>
      <c r="BS30" s="551"/>
      <c r="BT30" s="551"/>
      <c r="BU30" s="552"/>
      <c r="BV30" s="550">
        <v>594280</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蓬田村国民健康保険特別会計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蓬田村簡易水道事業特別会計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青森地域広域消防事務組合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よもぎたアシスト</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学校給食センター特別会計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蓬田村介護保険特別会計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蓬田村宅地造成事業特別会計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青森地域広域事務組合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蓬田紳装</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蓬田村後期高齢者医療特別会計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青森県市町村総合事務組合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青森県後期高齢者医療広域連合（一般会計）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青森県後期高齢者医療広域連合（特別会計）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青森県交通災害共済組合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青森県市町村職員退職手当組合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2488</v>
      </c>
      <c r="J41" s="83">
        <v>2270</v>
      </c>
      <c r="K41" s="83">
        <v>2072</v>
      </c>
      <c r="L41" s="83">
        <v>1941</v>
      </c>
      <c r="M41" s="84">
        <v>1802</v>
      </c>
    </row>
    <row r="42" spans="2:13" ht="27.75" customHeight="1">
      <c r="B42" s="1169"/>
      <c r="C42" s="1170"/>
      <c r="D42" s="85"/>
      <c r="E42" s="1175" t="s">
        <v>26</v>
      </c>
      <c r="F42" s="1175"/>
      <c r="G42" s="1175"/>
      <c r="H42" s="1176"/>
      <c r="I42" s="86" t="s">
        <v>474</v>
      </c>
      <c r="J42" s="87" t="s">
        <v>474</v>
      </c>
      <c r="K42" s="87" t="s">
        <v>474</v>
      </c>
      <c r="L42" s="87" t="s">
        <v>474</v>
      </c>
      <c r="M42" s="88" t="s">
        <v>474</v>
      </c>
    </row>
    <row r="43" spans="2:13" ht="27.75" customHeight="1">
      <c r="B43" s="1169"/>
      <c r="C43" s="1170"/>
      <c r="D43" s="85"/>
      <c r="E43" s="1175" t="s">
        <v>27</v>
      </c>
      <c r="F43" s="1175"/>
      <c r="G43" s="1175"/>
      <c r="H43" s="1176"/>
      <c r="I43" s="86">
        <v>874</v>
      </c>
      <c r="J43" s="87">
        <v>811</v>
      </c>
      <c r="K43" s="87">
        <v>744</v>
      </c>
      <c r="L43" s="87">
        <v>646</v>
      </c>
      <c r="M43" s="88">
        <v>566</v>
      </c>
    </row>
    <row r="44" spans="2:13" ht="27.75" customHeight="1">
      <c r="B44" s="1169"/>
      <c r="C44" s="1170"/>
      <c r="D44" s="85"/>
      <c r="E44" s="1175" t="s">
        <v>28</v>
      </c>
      <c r="F44" s="1175"/>
      <c r="G44" s="1175"/>
      <c r="H44" s="1176"/>
      <c r="I44" s="86">
        <v>125</v>
      </c>
      <c r="J44" s="87">
        <v>93</v>
      </c>
      <c r="K44" s="87">
        <v>62</v>
      </c>
      <c r="L44" s="87">
        <v>38</v>
      </c>
      <c r="M44" s="88">
        <v>12</v>
      </c>
    </row>
    <row r="45" spans="2:13" ht="27.75" customHeight="1">
      <c r="B45" s="1169"/>
      <c r="C45" s="1170"/>
      <c r="D45" s="85"/>
      <c r="E45" s="1175" t="s">
        <v>29</v>
      </c>
      <c r="F45" s="1175"/>
      <c r="G45" s="1175"/>
      <c r="H45" s="1176"/>
      <c r="I45" s="86">
        <v>739</v>
      </c>
      <c r="J45" s="87">
        <v>697</v>
      </c>
      <c r="K45" s="87">
        <v>642</v>
      </c>
      <c r="L45" s="87">
        <v>678</v>
      </c>
      <c r="M45" s="88">
        <v>593</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742</v>
      </c>
      <c r="J49" s="87">
        <v>804</v>
      </c>
      <c r="K49" s="87">
        <v>941</v>
      </c>
      <c r="L49" s="87">
        <v>1205</v>
      </c>
      <c r="M49" s="88">
        <v>1452</v>
      </c>
    </row>
    <row r="50" spans="2:13" ht="27.75" customHeight="1">
      <c r="B50" s="1169"/>
      <c r="C50" s="1170"/>
      <c r="D50" s="85"/>
      <c r="E50" s="1175" t="s">
        <v>35</v>
      </c>
      <c r="F50" s="1175"/>
      <c r="G50" s="1175"/>
      <c r="H50" s="1176"/>
      <c r="I50" s="86" t="s">
        <v>474</v>
      </c>
      <c r="J50" s="87" t="s">
        <v>474</v>
      </c>
      <c r="K50" s="87" t="s">
        <v>474</v>
      </c>
      <c r="L50" s="87" t="s">
        <v>474</v>
      </c>
      <c r="M50" s="88" t="s">
        <v>474</v>
      </c>
    </row>
    <row r="51" spans="2:13" ht="27.75" customHeight="1">
      <c r="B51" s="1171"/>
      <c r="C51" s="1172"/>
      <c r="D51" s="85"/>
      <c r="E51" s="1175" t="s">
        <v>36</v>
      </c>
      <c r="F51" s="1175"/>
      <c r="G51" s="1175"/>
      <c r="H51" s="1176"/>
      <c r="I51" s="86">
        <v>2457</v>
      </c>
      <c r="J51" s="87">
        <v>2311</v>
      </c>
      <c r="K51" s="87">
        <v>2166</v>
      </c>
      <c r="L51" s="87">
        <v>2054</v>
      </c>
      <c r="M51" s="88">
        <v>1947</v>
      </c>
    </row>
    <row r="52" spans="2:13" ht="27.75" customHeight="1" thickBot="1">
      <c r="B52" s="1179" t="s">
        <v>37</v>
      </c>
      <c r="C52" s="1180"/>
      <c r="D52" s="90"/>
      <c r="E52" s="1181" t="s">
        <v>38</v>
      </c>
      <c r="F52" s="1181"/>
      <c r="G52" s="1181"/>
      <c r="H52" s="1182"/>
      <c r="I52" s="91">
        <v>1026</v>
      </c>
      <c r="J52" s="92">
        <v>756</v>
      </c>
      <c r="K52" s="92">
        <v>413</v>
      </c>
      <c r="L52" s="92">
        <v>44</v>
      </c>
      <c r="M52" s="93">
        <v>-424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81672</v>
      </c>
      <c r="E3" s="116"/>
      <c r="F3" s="117">
        <v>262834</v>
      </c>
      <c r="G3" s="118"/>
      <c r="H3" s="119"/>
    </row>
    <row r="4" spans="1:8">
      <c r="A4" s="120"/>
      <c r="B4" s="121"/>
      <c r="C4" s="122"/>
      <c r="D4" s="123">
        <v>77744</v>
      </c>
      <c r="E4" s="124"/>
      <c r="F4" s="125">
        <v>147509</v>
      </c>
      <c r="G4" s="126"/>
      <c r="H4" s="127"/>
    </row>
    <row r="5" spans="1:8">
      <c r="A5" s="108" t="s">
        <v>508</v>
      </c>
      <c r="B5" s="113"/>
      <c r="C5" s="114"/>
      <c r="D5" s="115">
        <v>128877</v>
      </c>
      <c r="E5" s="116"/>
      <c r="F5" s="117">
        <v>334234</v>
      </c>
      <c r="G5" s="118"/>
      <c r="H5" s="119"/>
    </row>
    <row r="6" spans="1:8">
      <c r="A6" s="120"/>
      <c r="B6" s="121"/>
      <c r="C6" s="122"/>
      <c r="D6" s="123">
        <v>99385</v>
      </c>
      <c r="E6" s="124"/>
      <c r="F6" s="125">
        <v>135366</v>
      </c>
      <c r="G6" s="126"/>
      <c r="H6" s="127"/>
    </row>
    <row r="7" spans="1:8">
      <c r="A7" s="108" t="s">
        <v>509</v>
      </c>
      <c r="B7" s="113"/>
      <c r="C7" s="114"/>
      <c r="D7" s="115">
        <v>173506</v>
      </c>
      <c r="E7" s="116"/>
      <c r="F7" s="117">
        <v>216155</v>
      </c>
      <c r="G7" s="118"/>
      <c r="H7" s="119"/>
    </row>
    <row r="8" spans="1:8">
      <c r="A8" s="120"/>
      <c r="B8" s="121"/>
      <c r="C8" s="122"/>
      <c r="D8" s="123">
        <v>52073</v>
      </c>
      <c r="E8" s="124"/>
      <c r="F8" s="125">
        <v>108827</v>
      </c>
      <c r="G8" s="126"/>
      <c r="H8" s="127"/>
    </row>
    <row r="9" spans="1:8">
      <c r="A9" s="108" t="s">
        <v>510</v>
      </c>
      <c r="B9" s="113"/>
      <c r="C9" s="114"/>
      <c r="D9" s="115">
        <v>118838</v>
      </c>
      <c r="E9" s="116"/>
      <c r="F9" s="117">
        <v>228305</v>
      </c>
      <c r="G9" s="118"/>
      <c r="H9" s="119"/>
    </row>
    <row r="10" spans="1:8">
      <c r="A10" s="120"/>
      <c r="B10" s="121"/>
      <c r="C10" s="122"/>
      <c r="D10" s="123">
        <v>37089</v>
      </c>
      <c r="E10" s="124"/>
      <c r="F10" s="125">
        <v>86611</v>
      </c>
      <c r="G10" s="126"/>
      <c r="H10" s="127"/>
    </row>
    <row r="11" spans="1:8">
      <c r="A11" s="108" t="s">
        <v>511</v>
      </c>
      <c r="B11" s="113"/>
      <c r="C11" s="114"/>
      <c r="D11" s="115">
        <v>127990</v>
      </c>
      <c r="E11" s="116"/>
      <c r="F11" s="117">
        <v>316331</v>
      </c>
      <c r="G11" s="118"/>
      <c r="H11" s="119"/>
    </row>
    <row r="12" spans="1:8">
      <c r="A12" s="120"/>
      <c r="B12" s="121"/>
      <c r="C12" s="128"/>
      <c r="D12" s="123">
        <v>27905</v>
      </c>
      <c r="E12" s="124"/>
      <c r="F12" s="125">
        <v>106387</v>
      </c>
      <c r="G12" s="126"/>
      <c r="H12" s="127"/>
    </row>
    <row r="13" spans="1:8">
      <c r="A13" s="108"/>
      <c r="B13" s="113"/>
      <c r="C13" s="129"/>
      <c r="D13" s="130">
        <v>126177</v>
      </c>
      <c r="E13" s="131"/>
      <c r="F13" s="132">
        <v>271572</v>
      </c>
      <c r="G13" s="133"/>
      <c r="H13" s="119"/>
    </row>
    <row r="14" spans="1:8">
      <c r="A14" s="120"/>
      <c r="B14" s="121"/>
      <c r="C14" s="122"/>
      <c r="D14" s="123">
        <v>58839</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3.81</v>
      </c>
      <c r="C19" s="134">
        <f>ROUND(VALUE(SUBSTITUTE(実質収支比率等に係る経年分析!G$48,"▲","-")),2)</f>
        <v>3.79</v>
      </c>
      <c r="D19" s="134">
        <f>ROUND(VALUE(SUBSTITUTE(実質収支比率等に係る経年分析!H$48,"▲","-")),2)</f>
        <v>3.34</v>
      </c>
      <c r="E19" s="134">
        <f>ROUND(VALUE(SUBSTITUTE(実質収支比率等に係る経年分析!I$48,"▲","-")),2)</f>
        <v>3.25</v>
      </c>
      <c r="F19" s="134">
        <f>ROUND(VALUE(SUBSTITUTE(実質収支比率等に係る経年分析!J$48,"▲","-")),2)</f>
        <v>1.45</v>
      </c>
    </row>
    <row r="20" spans="1:11">
      <c r="A20" s="134" t="s">
        <v>43</v>
      </c>
      <c r="B20" s="134">
        <f>ROUND(VALUE(SUBSTITUTE(実質収支比率等に係る経年分析!F$47,"▲","-")),2)</f>
        <v>24.06</v>
      </c>
      <c r="C20" s="134">
        <f>ROUND(VALUE(SUBSTITUTE(実質収支比率等に係る経年分析!G$47,"▲","-")),2)</f>
        <v>27.3</v>
      </c>
      <c r="D20" s="134">
        <f>ROUND(VALUE(SUBSTITUTE(実質収支比率等に係る経年分析!H$47,"▲","-")),2)</f>
        <v>25.83</v>
      </c>
      <c r="E20" s="134">
        <f>ROUND(VALUE(SUBSTITUTE(実質収支比率等に係る経年分析!I$47,"▲","-")),2)</f>
        <v>29.38</v>
      </c>
      <c r="F20" s="134">
        <f>ROUND(VALUE(SUBSTITUTE(実質収支比率等に係る経年分析!J$47,"▲","-")),2)</f>
        <v>33.479999999999997</v>
      </c>
    </row>
    <row r="21" spans="1:11">
      <c r="A21" s="134" t="s">
        <v>44</v>
      </c>
      <c r="B21" s="134">
        <f>IF(ISNUMBER(VALUE(SUBSTITUTE(実質収支比率等に係る経年分析!F$49,"▲","-"))),ROUND(VALUE(SUBSTITUTE(実質収支比率等に係る経年分析!F$49,"▲","-")),2),NA())</f>
        <v>-4.12</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-6.51</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0.16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蓬田村簡易水道事業特別会計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蓬田村後期高齢者医療特別会計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蓬田村国民健康保険特別会計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蓬田村介護保険特別会計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0.72</v>
      </c>
    </row>
    <row r="35" spans="1:16">
      <c r="A35" s="135" t="str">
        <f>IF(連結実質赤字比率に係る赤字・黒字の構成分析!C$35="",NA(),連結実質赤字比率に係る赤字・黒字の構成分析!C$35)</f>
        <v>蓬田村宅地造成事業特別会計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345</v>
      </c>
      <c r="E42" s="136"/>
      <c r="F42" s="136"/>
      <c r="G42" s="136">
        <f>'実質公債費比率（分子）の構造'!L$52</f>
        <v>330</v>
      </c>
      <c r="H42" s="136"/>
      <c r="I42" s="136"/>
      <c r="J42" s="136">
        <f>'実質公債費比率（分子）の構造'!M$52</f>
        <v>285</v>
      </c>
      <c r="K42" s="136"/>
      <c r="L42" s="136"/>
      <c r="M42" s="136">
        <f>'実質公債費比率（分子）の構造'!N$52</f>
        <v>256</v>
      </c>
      <c r="N42" s="136"/>
      <c r="O42" s="136"/>
      <c r="P42" s="136">
        <f>'実質公債費比率（分子）の構造'!O$52</f>
        <v>249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34</v>
      </c>
      <c r="C45" s="136"/>
      <c r="D45" s="136"/>
      <c r="E45" s="136">
        <f>'実質公債費比率（分子）の構造'!L$49</f>
        <v>34</v>
      </c>
      <c r="F45" s="136"/>
      <c r="G45" s="136"/>
      <c r="H45" s="136">
        <f>'実質公債費比率（分子）の構造'!M$49</f>
        <v>32</v>
      </c>
      <c r="I45" s="136"/>
      <c r="J45" s="136"/>
      <c r="K45" s="136">
        <f>'実質公債費比率（分子）の構造'!N$49</f>
        <v>31</v>
      </c>
      <c r="L45" s="136"/>
      <c r="M45" s="136"/>
      <c r="N45" s="136">
        <f>'実質公債費比率（分子）の構造'!O$49</f>
        <v>26</v>
      </c>
      <c r="O45" s="136"/>
      <c r="P45" s="136"/>
    </row>
    <row r="46" spans="1:16">
      <c r="A46" s="136" t="s">
        <v>55</v>
      </c>
      <c r="B46" s="136">
        <f>'実質公債費比率（分子）の構造'!K$48</f>
        <v>93</v>
      </c>
      <c r="C46" s="136"/>
      <c r="D46" s="136"/>
      <c r="E46" s="136">
        <f>'実質公債費比率（分子）の構造'!L$48</f>
        <v>84</v>
      </c>
      <c r="F46" s="136"/>
      <c r="G46" s="136"/>
      <c r="H46" s="136">
        <f>'実質公債費比率（分子）の構造'!M$48</f>
        <v>64</v>
      </c>
      <c r="I46" s="136"/>
      <c r="J46" s="136"/>
      <c r="K46" s="136">
        <f>'実質公債費比率（分子）の構造'!N$48</f>
        <v>53</v>
      </c>
      <c r="L46" s="136"/>
      <c r="M46" s="136"/>
      <c r="N46" s="136">
        <f>'実質公債費比率（分子）の構造'!O$48</f>
        <v>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435</v>
      </c>
      <c r="C49" s="136"/>
      <c r="D49" s="136"/>
      <c r="E49" s="136">
        <f>'実質公債費比率（分子）の構造'!L$45</f>
        <v>401</v>
      </c>
      <c r="F49" s="136"/>
      <c r="G49" s="136"/>
      <c r="H49" s="136">
        <f>'実質公債費比率（分子）の構造'!M$45</f>
        <v>331</v>
      </c>
      <c r="I49" s="136"/>
      <c r="J49" s="136"/>
      <c r="K49" s="136">
        <f>'実質公債費比率（分子）の構造'!N$45</f>
        <v>281</v>
      </c>
      <c r="L49" s="136"/>
      <c r="M49" s="136"/>
      <c r="N49" s="136">
        <f>'実質公債費比率（分子）の構造'!O$45</f>
        <v>250</v>
      </c>
      <c r="O49" s="136"/>
      <c r="P49" s="136"/>
    </row>
    <row r="50" spans="1:16">
      <c r="A50" s="136" t="s">
        <v>59</v>
      </c>
      <c r="B50" s="136" t="e">
        <f>NA()</f>
        <v>#N/A</v>
      </c>
      <c r="C50" s="136">
        <f>IF(ISNUMBER('実質公債費比率（分子）の構造'!K$53),'実質公債費比率（分子）の構造'!K$53,NA())</f>
        <v>218</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143</v>
      </c>
      <c r="J50" s="136" t="e">
        <f>NA()</f>
        <v>#N/A</v>
      </c>
      <c r="K50" s="136" t="e">
        <f>NA()</f>
        <v>#N/A</v>
      </c>
      <c r="L50" s="136">
        <f>IF(ISNUMBER('実質公債費比率（分子）の構造'!N$53),'実質公債費比率（分子）の構造'!N$53,NA())</f>
        <v>110</v>
      </c>
      <c r="M50" s="136" t="e">
        <f>NA()</f>
        <v>#N/A</v>
      </c>
      <c r="N50" s="136" t="e">
        <f>NA()</f>
        <v>#N/A</v>
      </c>
      <c r="O50" s="136">
        <f>IF(ISNUMBER('実質公債費比率（分子）の構造'!O$53),'実質公債費比率（分子）の構造'!O$53,NA())</f>
        <v>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2457</v>
      </c>
      <c r="E56" s="135"/>
      <c r="F56" s="135"/>
      <c r="G56" s="135">
        <f>'将来負担比率（分子）の構造'!J$51</f>
        <v>2311</v>
      </c>
      <c r="H56" s="135"/>
      <c r="I56" s="135"/>
      <c r="J56" s="135">
        <f>'将来負担比率（分子）の構造'!K$51</f>
        <v>2166</v>
      </c>
      <c r="K56" s="135"/>
      <c r="L56" s="135"/>
      <c r="M56" s="135">
        <f>'将来負担比率（分子）の構造'!L$51</f>
        <v>2054</v>
      </c>
      <c r="N56" s="135"/>
      <c r="O56" s="135"/>
      <c r="P56" s="135">
        <f>'将来負担比率（分子）の構造'!M$51</f>
        <v>1947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742</v>
      </c>
      <c r="E58" s="135"/>
      <c r="F58" s="135"/>
      <c r="G58" s="135">
        <f>'将来負担比率（分子）の構造'!J$49</f>
        <v>804</v>
      </c>
      <c r="H58" s="135"/>
      <c r="I58" s="135"/>
      <c r="J58" s="135">
        <f>'将来負担比率（分子）の構造'!K$49</f>
        <v>941</v>
      </c>
      <c r="K58" s="135"/>
      <c r="L58" s="135"/>
      <c r="M58" s="135">
        <f>'将来負担比率（分子）の構造'!L$49</f>
        <v>1205</v>
      </c>
      <c r="N58" s="135"/>
      <c r="O58" s="135"/>
      <c r="P58" s="135">
        <f>'将来負担比率（分子）の構造'!M$49</f>
        <v>1452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739</v>
      </c>
      <c r="C62" s="135"/>
      <c r="D62" s="135"/>
      <c r="E62" s="135">
        <f>'将来負担比率（分子）の構造'!J$45</f>
        <v>697</v>
      </c>
      <c r="F62" s="135"/>
      <c r="G62" s="135"/>
      <c r="H62" s="135">
        <f>'将来負担比率（分子）の構造'!K$45</f>
        <v>642</v>
      </c>
      <c r="I62" s="135"/>
      <c r="J62" s="135"/>
      <c r="K62" s="135">
        <f>'将来負担比率（分子）の構造'!L$45</f>
        <v>678</v>
      </c>
      <c r="L62" s="135"/>
      <c r="M62" s="135"/>
      <c r="N62" s="135">
        <f>'将来負担比率（分子）の構造'!M$45</f>
        <v>593</v>
      </c>
      <c r="O62" s="135"/>
      <c r="P62" s="135"/>
    </row>
    <row r="63" spans="1:16">
      <c r="A63" s="135" t="s">
        <v>28</v>
      </c>
      <c r="B63" s="135">
        <f>'将来負担比率（分子）の構造'!I$44</f>
        <v>125</v>
      </c>
      <c r="C63" s="135"/>
      <c r="D63" s="135"/>
      <c r="E63" s="135">
        <f>'将来負担比率（分子）の構造'!J$44</f>
        <v>93</v>
      </c>
      <c r="F63" s="135"/>
      <c r="G63" s="135"/>
      <c r="H63" s="135">
        <f>'将来負担比率（分子）の構造'!K$44</f>
        <v>62</v>
      </c>
      <c r="I63" s="135"/>
      <c r="J63" s="135"/>
      <c r="K63" s="135">
        <f>'将来負担比率（分子）の構造'!L$44</f>
        <v>38</v>
      </c>
      <c r="L63" s="135"/>
      <c r="M63" s="135"/>
      <c r="N63" s="135">
        <f>'将来負担比率（分子）の構造'!M$44</f>
        <v>12</v>
      </c>
      <c r="O63" s="135"/>
      <c r="P63" s="135"/>
    </row>
    <row r="64" spans="1:16">
      <c r="A64" s="135" t="s">
        <v>27</v>
      </c>
      <c r="B64" s="135">
        <f>'将来負担比率（分子）の構造'!I$43</f>
        <v>874</v>
      </c>
      <c r="C64" s="135"/>
      <c r="D64" s="135"/>
      <c r="E64" s="135">
        <f>'将来負担比率（分子）の構造'!J$43</f>
        <v>811</v>
      </c>
      <c r="F64" s="135"/>
      <c r="G64" s="135"/>
      <c r="H64" s="135">
        <f>'将来負担比率（分子）の構造'!K$43</f>
        <v>744</v>
      </c>
      <c r="I64" s="135"/>
      <c r="J64" s="135"/>
      <c r="K64" s="135">
        <f>'将来負担比率（分子）の構造'!L$43</f>
        <v>646</v>
      </c>
      <c r="L64" s="135"/>
      <c r="M64" s="135"/>
      <c r="N64" s="135">
        <f>'将来負担比率（分子）の構造'!M$43</f>
        <v>566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2488</v>
      </c>
      <c r="C66" s="135"/>
      <c r="D66" s="135"/>
      <c r="E66" s="135">
        <f>'将来負担比率（分子）の構造'!J$41</f>
        <v>2270</v>
      </c>
      <c r="F66" s="135"/>
      <c r="G66" s="135"/>
      <c r="H66" s="135">
        <f>'将来負担比率（分子）の構造'!K$41</f>
        <v>2072</v>
      </c>
      <c r="I66" s="135"/>
      <c r="J66" s="135"/>
      <c r="K66" s="135">
        <f>'将来負担比率（分子）の構造'!L$41</f>
        <v>1941</v>
      </c>
      <c r="L66" s="135"/>
      <c r="M66" s="135"/>
      <c r="N66" s="135">
        <f>'将来負担比率（分子）の構造'!M$41</f>
        <v>1802</v>
      </c>
      <c r="O66" s="135"/>
      <c r="P66" s="135"/>
    </row>
    <row r="67" spans="1:16">
      <c r="A67" s="135" t="s">
        <v>63</v>
      </c>
      <c r="B67" s="135" t="e">
        <f>NA()</f>
        <v>#N/A</v>
      </c>
      <c r="C67" s="135">
        <f>IF(ISNUMBER('将来負担比率（分子）の構造'!I$52), IF('将来負担比率（分子）の構造'!I$52 &lt; 0, 0, '将来負担比率（分子）の構造'!I$52), NA())</f>
        <v>1026</v>
      </c>
      <c r="D67" s="135" t="e">
        <f>NA()</f>
        <v>#N/A</v>
      </c>
      <c r="E67" s="135" t="e">
        <f>NA()</f>
        <v>#N/A</v>
      </c>
      <c r="F67" s="135">
        <f>IF(ISNUMBER('将来負担比率（分子）の構造'!J$52), IF('将来負担比率（分子）の構造'!J$52 &lt; 0, 0, '将来負担比率（分子）の構造'!J$52), NA())</f>
        <v>756</v>
      </c>
      <c r="G67" s="135" t="e">
        <f>NA()</f>
        <v>#N/A</v>
      </c>
      <c r="H67" s="135" t="e">
        <f>NA()</f>
        <v>#N/A</v>
      </c>
      <c r="I67" s="135">
        <f>IF(ISNUMBER('将来負担比率（分子）の構造'!K$52), IF('将来負担比率（分子）の構造'!K$52 &lt; 0, 0, '将来負担比率（分子）の構造'!K$52), NA())</f>
        <v>413</v>
      </c>
      <c r="J67" s="135" t="e">
        <f>NA()</f>
        <v>#N/A</v>
      </c>
      <c r="K67" s="135" t="e">
        <f>NA()</f>
        <v>#N/A</v>
      </c>
      <c r="L67" s="135">
        <f>IF(ISNUMBER('将来負担比率（分子）の構造'!L$52), IF('将来負担比率（分子）の構造'!L$52 &lt; 0, 0, '将来負担比率（分子）の構造'!L$52), NA())</f>
        <v>44</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232086</v>
      </c>
      <c r="S5" s="581"/>
      <c r="T5" s="581"/>
      <c r="U5" s="581"/>
      <c r="V5" s="581"/>
      <c r="W5" s="581"/>
      <c r="X5" s="581"/>
      <c r="Y5" s="582"/>
      <c r="Z5" s="583">
        <v>9.3000000000000007</v>
      </c>
      <c r="AA5" s="583"/>
      <c r="AB5" s="583"/>
      <c r="AC5" s="583"/>
      <c r="AD5" s="584">
        <v>232086</v>
      </c>
      <c r="AE5" s="584"/>
      <c r="AF5" s="584"/>
      <c r="AG5" s="584"/>
      <c r="AH5" s="584"/>
      <c r="AI5" s="584"/>
      <c r="AJ5" s="584"/>
      <c r="AK5" s="584"/>
      <c r="AL5" s="585">
        <v>14.8</v>
      </c>
      <c r="AM5" s="586"/>
      <c r="AN5" s="586"/>
      <c r="AO5" s="587"/>
      <c r="AP5" s="577" t="s">
        <v>209</v>
      </c>
      <c r="AQ5" s="578"/>
      <c r="AR5" s="578"/>
      <c r="AS5" s="578"/>
      <c r="AT5" s="578"/>
      <c r="AU5" s="578"/>
      <c r="AV5" s="578"/>
      <c r="AW5" s="578"/>
      <c r="AX5" s="578"/>
      <c r="AY5" s="578"/>
      <c r="AZ5" s="578"/>
      <c r="BA5" s="578"/>
      <c r="BB5" s="578"/>
      <c r="BC5" s="578"/>
      <c r="BD5" s="578"/>
      <c r="BE5" s="578"/>
      <c r="BF5" s="579"/>
      <c r="BG5" s="591">
        <v>232086</v>
      </c>
      <c r="BH5" s="592"/>
      <c r="BI5" s="592"/>
      <c r="BJ5" s="592"/>
      <c r="BK5" s="592"/>
      <c r="BL5" s="592"/>
      <c r="BM5" s="592"/>
      <c r="BN5" s="593"/>
      <c r="BO5" s="594">
        <v>100</v>
      </c>
      <c r="BP5" s="594"/>
      <c r="BQ5" s="594"/>
      <c r="BR5" s="594"/>
      <c r="BS5" s="595">
        <v>1614</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31866</v>
      </c>
      <c r="S6" s="592"/>
      <c r="T6" s="592"/>
      <c r="U6" s="592"/>
      <c r="V6" s="592"/>
      <c r="W6" s="592"/>
      <c r="X6" s="592"/>
      <c r="Y6" s="593"/>
      <c r="Z6" s="594">
        <v>1.3</v>
      </c>
      <c r="AA6" s="594"/>
      <c r="AB6" s="594"/>
      <c r="AC6" s="594"/>
      <c r="AD6" s="595">
        <v>31866</v>
      </c>
      <c r="AE6" s="595"/>
      <c r="AF6" s="595"/>
      <c r="AG6" s="595"/>
      <c r="AH6" s="595"/>
      <c r="AI6" s="595"/>
      <c r="AJ6" s="595"/>
      <c r="AK6" s="595"/>
      <c r="AL6" s="596">
        <v>2</v>
      </c>
      <c r="AM6" s="597"/>
      <c r="AN6" s="597"/>
      <c r="AO6" s="598"/>
      <c r="AP6" s="588" t="s">
        <v>214</v>
      </c>
      <c r="AQ6" s="589"/>
      <c r="AR6" s="589"/>
      <c r="AS6" s="589"/>
      <c r="AT6" s="589"/>
      <c r="AU6" s="589"/>
      <c r="AV6" s="589"/>
      <c r="AW6" s="589"/>
      <c r="AX6" s="589"/>
      <c r="AY6" s="589"/>
      <c r="AZ6" s="589"/>
      <c r="BA6" s="589"/>
      <c r="BB6" s="589"/>
      <c r="BC6" s="589"/>
      <c r="BD6" s="589"/>
      <c r="BE6" s="589"/>
      <c r="BF6" s="590"/>
      <c r="BG6" s="591">
        <v>232086</v>
      </c>
      <c r="BH6" s="592"/>
      <c r="BI6" s="592"/>
      <c r="BJ6" s="592"/>
      <c r="BK6" s="592"/>
      <c r="BL6" s="592"/>
      <c r="BM6" s="592"/>
      <c r="BN6" s="593"/>
      <c r="BO6" s="594">
        <v>100</v>
      </c>
      <c r="BP6" s="594"/>
      <c r="BQ6" s="594"/>
      <c r="BR6" s="594"/>
      <c r="BS6" s="595">
        <v>1614</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55169</v>
      </c>
      <c r="CS6" s="592"/>
      <c r="CT6" s="592"/>
      <c r="CU6" s="592"/>
      <c r="CV6" s="592"/>
      <c r="CW6" s="592"/>
      <c r="CX6" s="592"/>
      <c r="CY6" s="593"/>
      <c r="CZ6" s="594">
        <v>2.2000000000000002</v>
      </c>
      <c r="DA6" s="594"/>
      <c r="DB6" s="594"/>
      <c r="DC6" s="594"/>
      <c r="DD6" s="600" t="s">
        <v>216</v>
      </c>
      <c r="DE6" s="592"/>
      <c r="DF6" s="592"/>
      <c r="DG6" s="592"/>
      <c r="DH6" s="592"/>
      <c r="DI6" s="592"/>
      <c r="DJ6" s="592"/>
      <c r="DK6" s="592"/>
      <c r="DL6" s="592"/>
      <c r="DM6" s="592"/>
      <c r="DN6" s="592"/>
      <c r="DO6" s="592"/>
      <c r="DP6" s="593"/>
      <c r="DQ6" s="600">
        <v>55169</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414</v>
      </c>
      <c r="S7" s="592"/>
      <c r="T7" s="592"/>
      <c r="U7" s="592"/>
      <c r="V7" s="592"/>
      <c r="W7" s="592"/>
      <c r="X7" s="592"/>
      <c r="Y7" s="593"/>
      <c r="Z7" s="594">
        <v>0</v>
      </c>
      <c r="AA7" s="594"/>
      <c r="AB7" s="594"/>
      <c r="AC7" s="594"/>
      <c r="AD7" s="595">
        <v>414</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85339</v>
      </c>
      <c r="BH7" s="592"/>
      <c r="BI7" s="592"/>
      <c r="BJ7" s="592"/>
      <c r="BK7" s="592"/>
      <c r="BL7" s="592"/>
      <c r="BM7" s="592"/>
      <c r="BN7" s="593"/>
      <c r="BO7" s="594">
        <v>36.799999999999997</v>
      </c>
      <c r="BP7" s="594"/>
      <c r="BQ7" s="594"/>
      <c r="BR7" s="594"/>
      <c r="BS7" s="595">
        <v>1614</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639754</v>
      </c>
      <c r="CS7" s="592"/>
      <c r="CT7" s="592"/>
      <c r="CU7" s="592"/>
      <c r="CV7" s="592"/>
      <c r="CW7" s="592"/>
      <c r="CX7" s="592"/>
      <c r="CY7" s="593"/>
      <c r="CZ7" s="594">
        <v>26.1</v>
      </c>
      <c r="DA7" s="594"/>
      <c r="DB7" s="594"/>
      <c r="DC7" s="594"/>
      <c r="DD7" s="600">
        <v>779</v>
      </c>
      <c r="DE7" s="592"/>
      <c r="DF7" s="592"/>
      <c r="DG7" s="592"/>
      <c r="DH7" s="592"/>
      <c r="DI7" s="592"/>
      <c r="DJ7" s="592"/>
      <c r="DK7" s="592"/>
      <c r="DL7" s="592"/>
      <c r="DM7" s="592"/>
      <c r="DN7" s="592"/>
      <c r="DO7" s="592"/>
      <c r="DP7" s="593"/>
      <c r="DQ7" s="600">
        <v>564538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429</v>
      </c>
      <c r="S8" s="592"/>
      <c r="T8" s="592"/>
      <c r="U8" s="592"/>
      <c r="V8" s="592"/>
      <c r="W8" s="592"/>
      <c r="X8" s="592"/>
      <c r="Y8" s="593"/>
      <c r="Z8" s="594">
        <v>0</v>
      </c>
      <c r="AA8" s="594"/>
      <c r="AB8" s="594"/>
      <c r="AC8" s="594"/>
      <c r="AD8" s="595">
        <v>429</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3900</v>
      </c>
      <c r="BH8" s="592"/>
      <c r="BI8" s="592"/>
      <c r="BJ8" s="592"/>
      <c r="BK8" s="592"/>
      <c r="BL8" s="592"/>
      <c r="BM8" s="592"/>
      <c r="BN8" s="593"/>
      <c r="BO8" s="594">
        <v>1.7</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458612</v>
      </c>
      <c r="CS8" s="592"/>
      <c r="CT8" s="592"/>
      <c r="CU8" s="592"/>
      <c r="CV8" s="592"/>
      <c r="CW8" s="592"/>
      <c r="CX8" s="592"/>
      <c r="CY8" s="593"/>
      <c r="CZ8" s="594">
        <v>18.7</v>
      </c>
      <c r="DA8" s="594"/>
      <c r="DB8" s="594"/>
      <c r="DC8" s="594"/>
      <c r="DD8" s="600" t="s">
        <v>216</v>
      </c>
      <c r="DE8" s="592"/>
      <c r="DF8" s="592"/>
      <c r="DG8" s="592"/>
      <c r="DH8" s="592"/>
      <c r="DI8" s="592"/>
      <c r="DJ8" s="592"/>
      <c r="DK8" s="592"/>
      <c r="DL8" s="592"/>
      <c r="DM8" s="592"/>
      <c r="DN8" s="592"/>
      <c r="DO8" s="592"/>
      <c r="DP8" s="593"/>
      <c r="DQ8" s="600">
        <v>283850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467</v>
      </c>
      <c r="S9" s="592"/>
      <c r="T9" s="592"/>
      <c r="U9" s="592"/>
      <c r="V9" s="592"/>
      <c r="W9" s="592"/>
      <c r="X9" s="592"/>
      <c r="Y9" s="593"/>
      <c r="Z9" s="594">
        <v>0</v>
      </c>
      <c r="AA9" s="594"/>
      <c r="AB9" s="594"/>
      <c r="AC9" s="594"/>
      <c r="AD9" s="595">
        <v>467</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71685</v>
      </c>
      <c r="BH9" s="592"/>
      <c r="BI9" s="592"/>
      <c r="BJ9" s="592"/>
      <c r="BK9" s="592"/>
      <c r="BL9" s="592"/>
      <c r="BM9" s="592"/>
      <c r="BN9" s="593"/>
      <c r="BO9" s="594">
        <v>30.9</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240322</v>
      </c>
      <c r="CS9" s="592"/>
      <c r="CT9" s="592"/>
      <c r="CU9" s="592"/>
      <c r="CV9" s="592"/>
      <c r="CW9" s="592"/>
      <c r="CX9" s="592"/>
      <c r="CY9" s="593"/>
      <c r="CZ9" s="594">
        <v>9.8000000000000007</v>
      </c>
      <c r="DA9" s="594"/>
      <c r="DB9" s="594"/>
      <c r="DC9" s="594"/>
      <c r="DD9" s="600">
        <v>17699</v>
      </c>
      <c r="DE9" s="592"/>
      <c r="DF9" s="592"/>
      <c r="DG9" s="592"/>
      <c r="DH9" s="592"/>
      <c r="DI9" s="592"/>
      <c r="DJ9" s="592"/>
      <c r="DK9" s="592"/>
      <c r="DL9" s="592"/>
      <c r="DM9" s="592"/>
      <c r="DN9" s="592"/>
      <c r="DO9" s="592"/>
      <c r="DP9" s="593"/>
      <c r="DQ9" s="600">
        <v>230249</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24848</v>
      </c>
      <c r="S10" s="592"/>
      <c r="T10" s="592"/>
      <c r="U10" s="592"/>
      <c r="V10" s="592"/>
      <c r="W10" s="592"/>
      <c r="X10" s="592"/>
      <c r="Y10" s="593"/>
      <c r="Z10" s="594">
        <v>1</v>
      </c>
      <c r="AA10" s="594"/>
      <c r="AB10" s="594"/>
      <c r="AC10" s="594"/>
      <c r="AD10" s="595">
        <v>24848</v>
      </c>
      <c r="AE10" s="595"/>
      <c r="AF10" s="595"/>
      <c r="AG10" s="595"/>
      <c r="AH10" s="595"/>
      <c r="AI10" s="595"/>
      <c r="AJ10" s="595"/>
      <c r="AK10" s="595"/>
      <c r="AL10" s="596">
        <v>1.6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6141</v>
      </c>
      <c r="BH10" s="592"/>
      <c r="BI10" s="592"/>
      <c r="BJ10" s="592"/>
      <c r="BK10" s="592"/>
      <c r="BL10" s="592"/>
      <c r="BM10" s="592"/>
      <c r="BN10" s="593"/>
      <c r="BO10" s="594">
        <v>2.6</v>
      </c>
      <c r="BP10" s="594"/>
      <c r="BQ10" s="594"/>
      <c r="BR10" s="594"/>
      <c r="BS10" s="600">
        <v>1024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113</v>
      </c>
      <c r="CS10" s="592"/>
      <c r="CT10" s="592"/>
      <c r="CU10" s="592"/>
      <c r="CV10" s="592"/>
      <c r="CW10" s="592"/>
      <c r="CX10" s="592"/>
      <c r="CY10" s="593"/>
      <c r="CZ10" s="594" t="s">
        <v>113</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3613</v>
      </c>
      <c r="BH11" s="592"/>
      <c r="BI11" s="592"/>
      <c r="BJ11" s="592"/>
      <c r="BK11" s="592"/>
      <c r="BL11" s="592"/>
      <c r="BM11" s="592"/>
      <c r="BN11" s="593"/>
      <c r="BO11" s="594">
        <v>1.6</v>
      </c>
      <c r="BP11" s="594"/>
      <c r="BQ11" s="594"/>
      <c r="BR11" s="594"/>
      <c r="BS11" s="600">
        <v>590</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192841</v>
      </c>
      <c r="CS11" s="592"/>
      <c r="CT11" s="592"/>
      <c r="CU11" s="592"/>
      <c r="CV11" s="592"/>
      <c r="CW11" s="592"/>
      <c r="CX11" s="592"/>
      <c r="CY11" s="593"/>
      <c r="CZ11" s="594">
        <v>7.9</v>
      </c>
      <c r="DA11" s="594"/>
      <c r="DB11" s="594"/>
      <c r="DC11" s="594"/>
      <c r="DD11" s="600">
        <v>63203</v>
      </c>
      <c r="DE11" s="592"/>
      <c r="DF11" s="592"/>
      <c r="DG11" s="592"/>
      <c r="DH11" s="592"/>
      <c r="DI11" s="592"/>
      <c r="DJ11" s="592"/>
      <c r="DK11" s="592"/>
      <c r="DL11" s="592"/>
      <c r="DM11" s="592"/>
      <c r="DN11" s="592"/>
      <c r="DO11" s="592"/>
      <c r="DP11" s="593"/>
      <c r="DQ11" s="600">
        <v>101195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102159</v>
      </c>
      <c r="BH12" s="592"/>
      <c r="BI12" s="592"/>
      <c r="BJ12" s="592"/>
      <c r="BK12" s="592"/>
      <c r="BL12" s="592"/>
      <c r="BM12" s="592"/>
      <c r="BN12" s="593"/>
      <c r="BO12" s="594">
        <v>44</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13238</v>
      </c>
      <c r="CS12" s="592"/>
      <c r="CT12" s="592"/>
      <c r="CU12" s="592"/>
      <c r="CV12" s="592"/>
      <c r="CW12" s="592"/>
      <c r="CX12" s="592"/>
      <c r="CY12" s="593"/>
      <c r="CZ12" s="594">
        <v>0.5</v>
      </c>
      <c r="DA12" s="594"/>
      <c r="DB12" s="594"/>
      <c r="DC12" s="594"/>
      <c r="DD12" s="600">
        <v>5602</v>
      </c>
      <c r="DE12" s="592"/>
      <c r="DF12" s="592"/>
      <c r="DG12" s="592"/>
      <c r="DH12" s="592"/>
      <c r="DI12" s="592"/>
      <c r="DJ12" s="592"/>
      <c r="DK12" s="592"/>
      <c r="DL12" s="592"/>
      <c r="DM12" s="592"/>
      <c r="DN12" s="592"/>
      <c r="DO12" s="592"/>
      <c r="DP12" s="593"/>
      <c r="DQ12" s="600">
        <v>6503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9537</v>
      </c>
      <c r="S13" s="592"/>
      <c r="T13" s="592"/>
      <c r="U13" s="592"/>
      <c r="V13" s="592"/>
      <c r="W13" s="592"/>
      <c r="X13" s="592"/>
      <c r="Y13" s="593"/>
      <c r="Z13" s="594">
        <v>0.4</v>
      </c>
      <c r="AA13" s="594"/>
      <c r="AB13" s="594"/>
      <c r="AC13" s="594"/>
      <c r="AD13" s="595">
        <v>9537</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96640</v>
      </c>
      <c r="BH13" s="592"/>
      <c r="BI13" s="592"/>
      <c r="BJ13" s="592"/>
      <c r="BK13" s="592"/>
      <c r="BL13" s="592"/>
      <c r="BM13" s="592"/>
      <c r="BN13" s="593"/>
      <c r="BO13" s="594">
        <v>41.6</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330324</v>
      </c>
      <c r="CS13" s="592"/>
      <c r="CT13" s="592"/>
      <c r="CU13" s="592"/>
      <c r="CV13" s="592"/>
      <c r="CW13" s="592"/>
      <c r="CX13" s="592"/>
      <c r="CY13" s="593"/>
      <c r="CZ13" s="594">
        <v>13.5</v>
      </c>
      <c r="DA13" s="594"/>
      <c r="DB13" s="594"/>
      <c r="DC13" s="594"/>
      <c r="DD13" s="600">
        <v>293562</v>
      </c>
      <c r="DE13" s="592"/>
      <c r="DF13" s="592"/>
      <c r="DG13" s="592"/>
      <c r="DH13" s="592"/>
      <c r="DI13" s="592"/>
      <c r="DJ13" s="592"/>
      <c r="DK13" s="592"/>
      <c r="DL13" s="592"/>
      <c r="DM13" s="592"/>
      <c r="DN13" s="592"/>
      <c r="DO13" s="592"/>
      <c r="DP13" s="593"/>
      <c r="DQ13" s="600">
        <v>61051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7514</v>
      </c>
      <c r="BH14" s="592"/>
      <c r="BI14" s="592"/>
      <c r="BJ14" s="592"/>
      <c r="BK14" s="592"/>
      <c r="BL14" s="592"/>
      <c r="BM14" s="592"/>
      <c r="BN14" s="593"/>
      <c r="BO14" s="594">
        <v>3.2</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86006</v>
      </c>
      <c r="CS14" s="592"/>
      <c r="CT14" s="592"/>
      <c r="CU14" s="592"/>
      <c r="CV14" s="592"/>
      <c r="CW14" s="592"/>
      <c r="CX14" s="592"/>
      <c r="CY14" s="593"/>
      <c r="CZ14" s="594">
        <v>3.5</v>
      </c>
      <c r="DA14" s="594"/>
      <c r="DB14" s="594"/>
      <c r="DC14" s="594"/>
      <c r="DD14" s="600">
        <v>7521</v>
      </c>
      <c r="DE14" s="592"/>
      <c r="DF14" s="592"/>
      <c r="DG14" s="592"/>
      <c r="DH14" s="592"/>
      <c r="DI14" s="592"/>
      <c r="DJ14" s="592"/>
      <c r="DK14" s="592"/>
      <c r="DL14" s="592"/>
      <c r="DM14" s="592"/>
      <c r="DN14" s="592"/>
      <c r="DO14" s="592"/>
      <c r="DP14" s="593"/>
      <c r="DQ14" s="600">
        <v>82342</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535</v>
      </c>
      <c r="S15" s="592"/>
      <c r="T15" s="592"/>
      <c r="U15" s="592"/>
      <c r="V15" s="592"/>
      <c r="W15" s="592"/>
      <c r="X15" s="592"/>
      <c r="Y15" s="593"/>
      <c r="Z15" s="594">
        <v>0</v>
      </c>
      <c r="AA15" s="594"/>
      <c r="AB15" s="594"/>
      <c r="AC15" s="594"/>
      <c r="AD15" s="595">
        <v>535</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37074</v>
      </c>
      <c r="BH15" s="592"/>
      <c r="BI15" s="592"/>
      <c r="BJ15" s="592"/>
      <c r="BK15" s="592"/>
      <c r="BL15" s="592"/>
      <c r="BM15" s="592"/>
      <c r="BN15" s="593"/>
      <c r="BO15" s="594">
        <v>16</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169379</v>
      </c>
      <c r="CS15" s="592"/>
      <c r="CT15" s="592"/>
      <c r="CU15" s="592"/>
      <c r="CV15" s="592"/>
      <c r="CW15" s="592"/>
      <c r="CX15" s="592"/>
      <c r="CY15" s="593"/>
      <c r="CZ15" s="594">
        <v>6.9</v>
      </c>
      <c r="DA15" s="594"/>
      <c r="DB15" s="594"/>
      <c r="DC15" s="594"/>
      <c r="DD15" s="600">
        <v>11220</v>
      </c>
      <c r="DE15" s="592"/>
      <c r="DF15" s="592"/>
      <c r="DG15" s="592"/>
      <c r="DH15" s="592"/>
      <c r="DI15" s="592"/>
      <c r="DJ15" s="592"/>
      <c r="DK15" s="592"/>
      <c r="DL15" s="592"/>
      <c r="DM15" s="592"/>
      <c r="DN15" s="592"/>
      <c r="DO15" s="592"/>
      <c r="DP15" s="593"/>
      <c r="DQ15" s="600">
        <v>156509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1408893</v>
      </c>
      <c r="S16" s="592"/>
      <c r="T16" s="592"/>
      <c r="U16" s="592"/>
      <c r="V16" s="592"/>
      <c r="W16" s="592"/>
      <c r="X16" s="592"/>
      <c r="Y16" s="593"/>
      <c r="Z16" s="594">
        <v>56.4</v>
      </c>
      <c r="AA16" s="594"/>
      <c r="AB16" s="594"/>
      <c r="AC16" s="594"/>
      <c r="AD16" s="595">
        <v>1270056</v>
      </c>
      <c r="AE16" s="595"/>
      <c r="AF16" s="595"/>
      <c r="AG16" s="595"/>
      <c r="AH16" s="595"/>
      <c r="AI16" s="595"/>
      <c r="AJ16" s="595"/>
      <c r="AK16" s="595"/>
      <c r="AL16" s="596">
        <v>80.8</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20680</v>
      </c>
      <c r="CS16" s="592"/>
      <c r="CT16" s="592"/>
      <c r="CU16" s="592"/>
      <c r="CV16" s="592"/>
      <c r="CW16" s="592"/>
      <c r="CX16" s="592"/>
      <c r="CY16" s="593"/>
      <c r="CZ16" s="594">
        <v>0.8</v>
      </c>
      <c r="DA16" s="594"/>
      <c r="DB16" s="594"/>
      <c r="DC16" s="594"/>
      <c r="DD16" s="600" t="s">
        <v>113</v>
      </c>
      <c r="DE16" s="592"/>
      <c r="DF16" s="592"/>
      <c r="DG16" s="592"/>
      <c r="DH16" s="592"/>
      <c r="DI16" s="592"/>
      <c r="DJ16" s="592"/>
      <c r="DK16" s="592"/>
      <c r="DL16" s="592"/>
      <c r="DM16" s="592"/>
      <c r="DN16" s="592"/>
      <c r="DO16" s="592"/>
      <c r="DP16" s="593"/>
      <c r="DQ16" s="600">
        <v>19218</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1270056</v>
      </c>
      <c r="S17" s="592"/>
      <c r="T17" s="592"/>
      <c r="U17" s="592"/>
      <c r="V17" s="592"/>
      <c r="W17" s="592"/>
      <c r="X17" s="592"/>
      <c r="Y17" s="593"/>
      <c r="Z17" s="594">
        <v>50.8</v>
      </c>
      <c r="AA17" s="594"/>
      <c r="AB17" s="594"/>
      <c r="AC17" s="594"/>
      <c r="AD17" s="595">
        <v>1270056</v>
      </c>
      <c r="AE17" s="595"/>
      <c r="AF17" s="595"/>
      <c r="AG17" s="595"/>
      <c r="AH17" s="595"/>
      <c r="AI17" s="595"/>
      <c r="AJ17" s="595"/>
      <c r="AK17" s="595"/>
      <c r="AL17" s="596">
        <v>80.8</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249500</v>
      </c>
      <c r="CS17" s="592"/>
      <c r="CT17" s="592"/>
      <c r="CU17" s="592"/>
      <c r="CV17" s="592"/>
      <c r="CW17" s="592"/>
      <c r="CX17" s="592"/>
      <c r="CY17" s="593"/>
      <c r="CZ17" s="594">
        <v>10.199999999999999</v>
      </c>
      <c r="DA17" s="594"/>
      <c r="DB17" s="594"/>
      <c r="DC17" s="594"/>
      <c r="DD17" s="600" t="s">
        <v>113</v>
      </c>
      <c r="DE17" s="592"/>
      <c r="DF17" s="592"/>
      <c r="DG17" s="592"/>
      <c r="DH17" s="592"/>
      <c r="DI17" s="592"/>
      <c r="DJ17" s="592"/>
      <c r="DK17" s="592"/>
      <c r="DL17" s="592"/>
      <c r="DM17" s="592"/>
      <c r="DN17" s="592"/>
      <c r="DO17" s="592"/>
      <c r="DP17" s="593"/>
      <c r="DQ17" s="600">
        <v>249500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138672</v>
      </c>
      <c r="S18" s="592"/>
      <c r="T18" s="592"/>
      <c r="U18" s="592"/>
      <c r="V18" s="592"/>
      <c r="W18" s="592"/>
      <c r="X18" s="592"/>
      <c r="Y18" s="593"/>
      <c r="Z18" s="594">
        <v>5.5</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165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1709075</v>
      </c>
      <c r="S20" s="592"/>
      <c r="T20" s="592"/>
      <c r="U20" s="592"/>
      <c r="V20" s="592"/>
      <c r="W20" s="592"/>
      <c r="X20" s="592"/>
      <c r="Y20" s="593"/>
      <c r="Z20" s="594">
        <v>68.400000000000006</v>
      </c>
      <c r="AA20" s="594"/>
      <c r="AB20" s="594"/>
      <c r="AC20" s="594"/>
      <c r="AD20" s="595">
        <v>1570238</v>
      </c>
      <c r="AE20" s="595"/>
      <c r="AF20" s="595"/>
      <c r="AG20" s="595"/>
      <c r="AH20" s="595"/>
      <c r="AI20" s="595"/>
      <c r="AJ20" s="595"/>
      <c r="AK20" s="595"/>
      <c r="AL20" s="596">
        <v>99.9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2455825</v>
      </c>
      <c r="CS20" s="592"/>
      <c r="CT20" s="592"/>
      <c r="CU20" s="592"/>
      <c r="CV20" s="592"/>
      <c r="CW20" s="592"/>
      <c r="CX20" s="592"/>
      <c r="CY20" s="593"/>
      <c r="CZ20" s="594">
        <v>100</v>
      </c>
      <c r="DA20" s="594"/>
      <c r="DB20" s="594"/>
      <c r="DC20" s="594"/>
      <c r="DD20" s="600">
        <v>399586</v>
      </c>
      <c r="DE20" s="592"/>
      <c r="DF20" s="592"/>
      <c r="DG20" s="592"/>
      <c r="DH20" s="592"/>
      <c r="DI20" s="592"/>
      <c r="DJ20" s="592"/>
      <c r="DK20" s="592"/>
      <c r="DL20" s="592"/>
      <c r="DM20" s="592"/>
      <c r="DN20" s="592"/>
      <c r="DO20" s="592"/>
      <c r="DP20" s="593"/>
      <c r="DQ20" s="600">
        <v>1810124</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741</v>
      </c>
      <c r="S21" s="592"/>
      <c r="T21" s="592"/>
      <c r="U21" s="592"/>
      <c r="V21" s="592"/>
      <c r="W21" s="592"/>
      <c r="X21" s="592"/>
      <c r="Y21" s="593"/>
      <c r="Z21" s="594">
        <v>0</v>
      </c>
      <c r="AA21" s="594"/>
      <c r="AB21" s="594"/>
      <c r="AC21" s="594"/>
      <c r="AD21" s="595">
        <v>741</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13753</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13559</v>
      </c>
      <c r="S23" s="592"/>
      <c r="T23" s="592"/>
      <c r="U23" s="592"/>
      <c r="V23" s="592"/>
      <c r="W23" s="592"/>
      <c r="X23" s="592"/>
      <c r="Y23" s="593"/>
      <c r="Z23" s="594">
        <v>0.5</v>
      </c>
      <c r="AA23" s="594"/>
      <c r="AB23" s="594"/>
      <c r="AC23" s="594"/>
      <c r="AD23" s="595">
        <v>876</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5807</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944184</v>
      </c>
      <c r="CS24" s="581"/>
      <c r="CT24" s="581"/>
      <c r="CU24" s="581"/>
      <c r="CV24" s="581"/>
      <c r="CW24" s="581"/>
      <c r="CX24" s="581"/>
      <c r="CY24" s="582"/>
      <c r="CZ24" s="622">
        <v>38.4</v>
      </c>
      <c r="DA24" s="623"/>
      <c r="DB24" s="623"/>
      <c r="DC24" s="624"/>
      <c r="DD24" s="621">
        <v>785601</v>
      </c>
      <c r="DE24" s="581"/>
      <c r="DF24" s="581"/>
      <c r="DG24" s="581"/>
      <c r="DH24" s="581"/>
      <c r="DI24" s="581"/>
      <c r="DJ24" s="581"/>
      <c r="DK24" s="582"/>
      <c r="DL24" s="621">
        <v>771679</v>
      </c>
      <c r="DM24" s="581"/>
      <c r="DN24" s="581"/>
      <c r="DO24" s="581"/>
      <c r="DP24" s="581"/>
      <c r="DQ24" s="581"/>
      <c r="DR24" s="581"/>
      <c r="DS24" s="581"/>
      <c r="DT24" s="581"/>
      <c r="DU24" s="581"/>
      <c r="DV24" s="582"/>
      <c r="DW24" s="585">
        <v>46.6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328169</v>
      </c>
      <c r="S25" s="592"/>
      <c r="T25" s="592"/>
      <c r="U25" s="592"/>
      <c r="V25" s="592"/>
      <c r="W25" s="592"/>
      <c r="X25" s="592"/>
      <c r="Y25" s="593"/>
      <c r="Z25" s="594">
        <v>13.1</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480159</v>
      </c>
      <c r="CS25" s="617"/>
      <c r="CT25" s="617"/>
      <c r="CU25" s="617"/>
      <c r="CV25" s="617"/>
      <c r="CW25" s="617"/>
      <c r="CX25" s="617"/>
      <c r="CY25" s="618"/>
      <c r="CZ25" s="625">
        <v>19.600000000000001</v>
      </c>
      <c r="DA25" s="626"/>
      <c r="DB25" s="626"/>
      <c r="DC25" s="627"/>
      <c r="DD25" s="600">
        <v>470267</v>
      </c>
      <c r="DE25" s="617"/>
      <c r="DF25" s="617"/>
      <c r="DG25" s="617"/>
      <c r="DH25" s="617"/>
      <c r="DI25" s="617"/>
      <c r="DJ25" s="617"/>
      <c r="DK25" s="618"/>
      <c r="DL25" s="600">
        <v>456345</v>
      </c>
      <c r="DM25" s="617"/>
      <c r="DN25" s="617"/>
      <c r="DO25" s="617"/>
      <c r="DP25" s="617"/>
      <c r="DQ25" s="617"/>
      <c r="DR25" s="617"/>
      <c r="DS25" s="617"/>
      <c r="DT25" s="617"/>
      <c r="DU25" s="617"/>
      <c r="DV25" s="618"/>
      <c r="DW25" s="596">
        <v>27.6</v>
      </c>
      <c r="DX25" s="619"/>
      <c r="DY25" s="619"/>
      <c r="DZ25" s="619"/>
      <c r="EA25" s="619"/>
      <c r="EB25" s="619"/>
      <c r="EC25" s="620"/>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286917</v>
      </c>
      <c r="CS26" s="592"/>
      <c r="CT26" s="592"/>
      <c r="CU26" s="592"/>
      <c r="CV26" s="592"/>
      <c r="CW26" s="592"/>
      <c r="CX26" s="592"/>
      <c r="CY26" s="593"/>
      <c r="CZ26" s="625">
        <v>11.7</v>
      </c>
      <c r="DA26" s="626"/>
      <c r="DB26" s="626"/>
      <c r="DC26" s="627"/>
      <c r="DD26" s="600">
        <v>280019</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9"/>
      <c r="DY26" s="619"/>
      <c r="DZ26" s="619"/>
      <c r="EA26" s="619"/>
      <c r="EB26" s="619"/>
      <c r="EC26" s="620"/>
    </row>
    <row r="27" spans="2:133" ht="11.25" customHeight="1">
      <c r="B27" s="588" t="s">
        <v>280</v>
      </c>
      <c r="C27" s="589"/>
      <c r="D27" s="589"/>
      <c r="E27" s="589"/>
      <c r="F27" s="589"/>
      <c r="G27" s="589"/>
      <c r="H27" s="589"/>
      <c r="I27" s="589"/>
      <c r="J27" s="589"/>
      <c r="K27" s="589"/>
      <c r="L27" s="589"/>
      <c r="M27" s="589"/>
      <c r="N27" s="589"/>
      <c r="O27" s="589"/>
      <c r="P27" s="589"/>
      <c r="Q27" s="590"/>
      <c r="R27" s="591">
        <v>127262</v>
      </c>
      <c r="S27" s="592"/>
      <c r="T27" s="592"/>
      <c r="U27" s="592"/>
      <c r="V27" s="592"/>
      <c r="W27" s="592"/>
      <c r="X27" s="592"/>
      <c r="Y27" s="593"/>
      <c r="Z27" s="594">
        <v>5.0999999999999996</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232086</v>
      </c>
      <c r="BH27" s="592"/>
      <c r="BI27" s="592"/>
      <c r="BJ27" s="592"/>
      <c r="BK27" s="592"/>
      <c r="BL27" s="592"/>
      <c r="BM27" s="592"/>
      <c r="BN27" s="593"/>
      <c r="BO27" s="594">
        <v>100</v>
      </c>
      <c r="BP27" s="594"/>
      <c r="BQ27" s="594"/>
      <c r="BR27" s="594"/>
      <c r="BS27" s="600">
        <v>1614</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214525</v>
      </c>
      <c r="CS27" s="617"/>
      <c r="CT27" s="617"/>
      <c r="CU27" s="617"/>
      <c r="CV27" s="617"/>
      <c r="CW27" s="617"/>
      <c r="CX27" s="617"/>
      <c r="CY27" s="618"/>
      <c r="CZ27" s="625">
        <v>8.6999999999999993</v>
      </c>
      <c r="DA27" s="626"/>
      <c r="DB27" s="626"/>
      <c r="DC27" s="627"/>
      <c r="DD27" s="600">
        <v>65834</v>
      </c>
      <c r="DE27" s="617"/>
      <c r="DF27" s="617"/>
      <c r="DG27" s="617"/>
      <c r="DH27" s="617"/>
      <c r="DI27" s="617"/>
      <c r="DJ27" s="617"/>
      <c r="DK27" s="618"/>
      <c r="DL27" s="600">
        <v>65834</v>
      </c>
      <c r="DM27" s="617"/>
      <c r="DN27" s="617"/>
      <c r="DO27" s="617"/>
      <c r="DP27" s="617"/>
      <c r="DQ27" s="617"/>
      <c r="DR27" s="617"/>
      <c r="DS27" s="617"/>
      <c r="DT27" s="617"/>
      <c r="DU27" s="617"/>
      <c r="DV27" s="618"/>
      <c r="DW27" s="596">
        <v>4</v>
      </c>
      <c r="DX27" s="619"/>
      <c r="DY27" s="619"/>
      <c r="DZ27" s="619"/>
      <c r="EA27" s="619"/>
      <c r="EB27" s="619"/>
      <c r="EC27" s="620"/>
    </row>
    <row r="28" spans="2:133" ht="11.25" customHeight="1">
      <c r="B28" s="588" t="s">
        <v>283</v>
      </c>
      <c r="C28" s="589"/>
      <c r="D28" s="589"/>
      <c r="E28" s="589"/>
      <c r="F28" s="589"/>
      <c r="G28" s="589"/>
      <c r="H28" s="589"/>
      <c r="I28" s="589"/>
      <c r="J28" s="589"/>
      <c r="K28" s="589"/>
      <c r="L28" s="589"/>
      <c r="M28" s="589"/>
      <c r="N28" s="589"/>
      <c r="O28" s="589"/>
      <c r="P28" s="589"/>
      <c r="Q28" s="590"/>
      <c r="R28" s="591">
        <v>25598</v>
      </c>
      <c r="S28" s="592"/>
      <c r="T28" s="592"/>
      <c r="U28" s="592"/>
      <c r="V28" s="592"/>
      <c r="W28" s="592"/>
      <c r="X28" s="592"/>
      <c r="Y28" s="593"/>
      <c r="Z28" s="594">
        <v>1</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249500</v>
      </c>
      <c r="CS28" s="592"/>
      <c r="CT28" s="592"/>
      <c r="CU28" s="592"/>
      <c r="CV28" s="592"/>
      <c r="CW28" s="592"/>
      <c r="CX28" s="592"/>
      <c r="CY28" s="593"/>
      <c r="CZ28" s="625">
        <v>10.199999999999999</v>
      </c>
      <c r="DA28" s="626"/>
      <c r="DB28" s="626"/>
      <c r="DC28" s="627"/>
      <c r="DD28" s="600">
        <v>249500</v>
      </c>
      <c r="DE28" s="592"/>
      <c r="DF28" s="592"/>
      <c r="DG28" s="592"/>
      <c r="DH28" s="592"/>
      <c r="DI28" s="592"/>
      <c r="DJ28" s="592"/>
      <c r="DK28" s="593"/>
      <c r="DL28" s="600">
        <v>249500</v>
      </c>
      <c r="DM28" s="592"/>
      <c r="DN28" s="592"/>
      <c r="DO28" s="592"/>
      <c r="DP28" s="592"/>
      <c r="DQ28" s="592"/>
      <c r="DR28" s="592"/>
      <c r="DS28" s="592"/>
      <c r="DT28" s="592"/>
      <c r="DU28" s="592"/>
      <c r="DV28" s="593"/>
      <c r="DW28" s="596">
        <v>15.1</v>
      </c>
      <c r="DX28" s="619"/>
      <c r="DY28" s="619"/>
      <c r="DZ28" s="619"/>
      <c r="EA28" s="619"/>
      <c r="EB28" s="619"/>
      <c r="EC28" s="620"/>
    </row>
    <row r="29" spans="2:133" ht="11.25" customHeight="1">
      <c r="B29" s="588" t="s">
        <v>285</v>
      </c>
      <c r="C29" s="589"/>
      <c r="D29" s="589"/>
      <c r="E29" s="589"/>
      <c r="F29" s="589"/>
      <c r="G29" s="589"/>
      <c r="H29" s="589"/>
      <c r="I29" s="589"/>
      <c r="J29" s="589"/>
      <c r="K29" s="589"/>
      <c r="L29" s="589"/>
      <c r="M29" s="589"/>
      <c r="N29" s="589"/>
      <c r="O29" s="589"/>
      <c r="P29" s="589"/>
      <c r="Q29" s="590"/>
      <c r="R29" s="591">
        <v>20</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249500</v>
      </c>
      <c r="CS29" s="617"/>
      <c r="CT29" s="617"/>
      <c r="CU29" s="617"/>
      <c r="CV29" s="617"/>
      <c r="CW29" s="617"/>
      <c r="CX29" s="617"/>
      <c r="CY29" s="618"/>
      <c r="CZ29" s="625">
        <v>10.199999999999999</v>
      </c>
      <c r="DA29" s="626"/>
      <c r="DB29" s="626"/>
      <c r="DC29" s="627"/>
      <c r="DD29" s="600">
        <v>249500</v>
      </c>
      <c r="DE29" s="617"/>
      <c r="DF29" s="617"/>
      <c r="DG29" s="617"/>
      <c r="DH29" s="617"/>
      <c r="DI29" s="617"/>
      <c r="DJ29" s="617"/>
      <c r="DK29" s="618"/>
      <c r="DL29" s="600">
        <v>249500</v>
      </c>
      <c r="DM29" s="617"/>
      <c r="DN29" s="617"/>
      <c r="DO29" s="617"/>
      <c r="DP29" s="617"/>
      <c r="DQ29" s="617"/>
      <c r="DR29" s="617"/>
      <c r="DS29" s="617"/>
      <c r="DT29" s="617"/>
      <c r="DU29" s="617"/>
      <c r="DV29" s="618"/>
      <c r="DW29" s="596">
        <v>15.1</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110973</v>
      </c>
      <c r="S30" s="592"/>
      <c r="T30" s="592"/>
      <c r="U30" s="592"/>
      <c r="V30" s="592"/>
      <c r="W30" s="592"/>
      <c r="X30" s="592"/>
      <c r="Y30" s="593"/>
      <c r="Z30" s="594">
        <v>4.4000000000000004</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98.1</v>
      </c>
      <c r="BH30" s="650"/>
      <c r="BI30" s="650"/>
      <c r="BJ30" s="650"/>
      <c r="BK30" s="650"/>
      <c r="BL30" s="650"/>
      <c r="BM30" s="586">
        <v>93.7</v>
      </c>
      <c r="BN30" s="650"/>
      <c r="BO30" s="650"/>
      <c r="BP30" s="650"/>
      <c r="BQ30" s="651"/>
      <c r="BR30" s="649">
        <v>98.4</v>
      </c>
      <c r="BS30" s="650"/>
      <c r="BT30" s="650"/>
      <c r="BU30" s="650"/>
      <c r="BV30" s="650"/>
      <c r="BW30" s="650"/>
      <c r="BX30" s="586">
        <v>93.9</v>
      </c>
      <c r="BY30" s="650"/>
      <c r="BZ30" s="650"/>
      <c r="CA30" s="650"/>
      <c r="CB30" s="651"/>
      <c r="CD30" s="654"/>
      <c r="CE30" s="655"/>
      <c r="CF30" s="605" t="s">
        <v>292</v>
      </c>
      <c r="CG30" s="606"/>
      <c r="CH30" s="606"/>
      <c r="CI30" s="606"/>
      <c r="CJ30" s="606"/>
      <c r="CK30" s="606"/>
      <c r="CL30" s="606"/>
      <c r="CM30" s="606"/>
      <c r="CN30" s="606"/>
      <c r="CO30" s="606"/>
      <c r="CP30" s="606"/>
      <c r="CQ30" s="607"/>
      <c r="CR30" s="591">
        <v>227532</v>
      </c>
      <c r="CS30" s="592"/>
      <c r="CT30" s="592"/>
      <c r="CU30" s="592"/>
      <c r="CV30" s="592"/>
      <c r="CW30" s="592"/>
      <c r="CX30" s="592"/>
      <c r="CY30" s="593"/>
      <c r="CZ30" s="625">
        <v>9.3000000000000007</v>
      </c>
      <c r="DA30" s="626"/>
      <c r="DB30" s="626"/>
      <c r="DC30" s="627"/>
      <c r="DD30" s="600">
        <v>227532</v>
      </c>
      <c r="DE30" s="592"/>
      <c r="DF30" s="592"/>
      <c r="DG30" s="592"/>
      <c r="DH30" s="592"/>
      <c r="DI30" s="592"/>
      <c r="DJ30" s="592"/>
      <c r="DK30" s="593"/>
      <c r="DL30" s="600">
        <v>227532</v>
      </c>
      <c r="DM30" s="592"/>
      <c r="DN30" s="592"/>
      <c r="DO30" s="592"/>
      <c r="DP30" s="592"/>
      <c r="DQ30" s="592"/>
      <c r="DR30" s="592"/>
      <c r="DS30" s="592"/>
      <c r="DT30" s="592"/>
      <c r="DU30" s="592"/>
      <c r="DV30" s="593"/>
      <c r="DW30" s="596">
        <v>13.7</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18591</v>
      </c>
      <c r="S31" s="592"/>
      <c r="T31" s="592"/>
      <c r="U31" s="592"/>
      <c r="V31" s="592"/>
      <c r="W31" s="592"/>
      <c r="X31" s="592"/>
      <c r="Y31" s="593"/>
      <c r="Z31" s="594">
        <v>0.7</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97.5</v>
      </c>
      <c r="BH31" s="617"/>
      <c r="BI31" s="617"/>
      <c r="BJ31" s="617"/>
      <c r="BK31" s="617"/>
      <c r="BL31" s="617"/>
      <c r="BM31" s="597">
        <v>91.3</v>
      </c>
      <c r="BN31" s="647"/>
      <c r="BO31" s="647"/>
      <c r="BP31" s="647"/>
      <c r="BQ31" s="648"/>
      <c r="BR31" s="646">
        <v>98.2</v>
      </c>
      <c r="BS31" s="617"/>
      <c r="BT31" s="617"/>
      <c r="BU31" s="617"/>
      <c r="BV31" s="617"/>
      <c r="BW31" s="617"/>
      <c r="BX31" s="597">
        <v>91.9</v>
      </c>
      <c r="BY31" s="647"/>
      <c r="BZ31" s="647"/>
      <c r="CA31" s="647"/>
      <c r="CB31" s="648"/>
      <c r="CD31" s="654"/>
      <c r="CE31" s="655"/>
      <c r="CF31" s="605" t="s">
        <v>296</v>
      </c>
      <c r="CG31" s="606"/>
      <c r="CH31" s="606"/>
      <c r="CI31" s="606"/>
      <c r="CJ31" s="606"/>
      <c r="CK31" s="606"/>
      <c r="CL31" s="606"/>
      <c r="CM31" s="606"/>
      <c r="CN31" s="606"/>
      <c r="CO31" s="606"/>
      <c r="CP31" s="606"/>
      <c r="CQ31" s="607"/>
      <c r="CR31" s="591">
        <v>21968</v>
      </c>
      <c r="CS31" s="617"/>
      <c r="CT31" s="617"/>
      <c r="CU31" s="617"/>
      <c r="CV31" s="617"/>
      <c r="CW31" s="617"/>
      <c r="CX31" s="617"/>
      <c r="CY31" s="618"/>
      <c r="CZ31" s="625">
        <v>0.9</v>
      </c>
      <c r="DA31" s="626"/>
      <c r="DB31" s="626"/>
      <c r="DC31" s="627"/>
      <c r="DD31" s="600">
        <v>21968</v>
      </c>
      <c r="DE31" s="617"/>
      <c r="DF31" s="617"/>
      <c r="DG31" s="617"/>
      <c r="DH31" s="617"/>
      <c r="DI31" s="617"/>
      <c r="DJ31" s="617"/>
      <c r="DK31" s="618"/>
      <c r="DL31" s="600">
        <v>21968</v>
      </c>
      <c r="DM31" s="617"/>
      <c r="DN31" s="617"/>
      <c r="DO31" s="617"/>
      <c r="DP31" s="617"/>
      <c r="DQ31" s="617"/>
      <c r="DR31" s="617"/>
      <c r="DS31" s="617"/>
      <c r="DT31" s="617"/>
      <c r="DU31" s="617"/>
      <c r="DV31" s="618"/>
      <c r="DW31" s="596">
        <v>1.3</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56978</v>
      </c>
      <c r="S32" s="592"/>
      <c r="T32" s="592"/>
      <c r="U32" s="592"/>
      <c r="V32" s="592"/>
      <c r="W32" s="592"/>
      <c r="X32" s="592"/>
      <c r="Y32" s="593"/>
      <c r="Z32" s="594">
        <v>2.2999999999999998</v>
      </c>
      <c r="AA32" s="594"/>
      <c r="AB32" s="594"/>
      <c r="AC32" s="594"/>
      <c r="AD32" s="595">
        <v>96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97.9</v>
      </c>
      <c r="BH32" s="659"/>
      <c r="BI32" s="659"/>
      <c r="BJ32" s="659"/>
      <c r="BK32" s="659"/>
      <c r="BL32" s="659"/>
      <c r="BM32" s="660">
        <v>93.1</v>
      </c>
      <c r="BN32" s="659"/>
      <c r="BO32" s="659"/>
      <c r="BP32" s="659"/>
      <c r="BQ32" s="661"/>
      <c r="BR32" s="658">
        <v>97.9</v>
      </c>
      <c r="BS32" s="659"/>
      <c r="BT32" s="659"/>
      <c r="BU32" s="659"/>
      <c r="BV32" s="659"/>
      <c r="BW32" s="659"/>
      <c r="BX32" s="660">
        <v>93.2</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88370</v>
      </c>
      <c r="S33" s="592"/>
      <c r="T33" s="592"/>
      <c r="U33" s="592"/>
      <c r="V33" s="592"/>
      <c r="W33" s="592"/>
      <c r="X33" s="592"/>
      <c r="Y33" s="593"/>
      <c r="Z33" s="594">
        <v>3.5</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1091375</v>
      </c>
      <c r="CS33" s="617"/>
      <c r="CT33" s="617"/>
      <c r="CU33" s="617"/>
      <c r="CV33" s="617"/>
      <c r="CW33" s="617"/>
      <c r="CX33" s="617"/>
      <c r="CY33" s="618"/>
      <c r="CZ33" s="625">
        <v>44.4</v>
      </c>
      <c r="DA33" s="626"/>
      <c r="DB33" s="626"/>
      <c r="DC33" s="627"/>
      <c r="DD33" s="600">
        <v>921671</v>
      </c>
      <c r="DE33" s="617"/>
      <c r="DF33" s="617"/>
      <c r="DG33" s="617"/>
      <c r="DH33" s="617"/>
      <c r="DI33" s="617"/>
      <c r="DJ33" s="617"/>
      <c r="DK33" s="618"/>
      <c r="DL33" s="600">
        <v>542378</v>
      </c>
      <c r="DM33" s="617"/>
      <c r="DN33" s="617"/>
      <c r="DO33" s="617"/>
      <c r="DP33" s="617"/>
      <c r="DQ33" s="617"/>
      <c r="DR33" s="617"/>
      <c r="DS33" s="617"/>
      <c r="DT33" s="617"/>
      <c r="DU33" s="617"/>
      <c r="DV33" s="618"/>
      <c r="DW33" s="596">
        <v>32.799999999999997</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253986</v>
      </c>
      <c r="CS34" s="592"/>
      <c r="CT34" s="592"/>
      <c r="CU34" s="592"/>
      <c r="CV34" s="592"/>
      <c r="CW34" s="592"/>
      <c r="CX34" s="592"/>
      <c r="CY34" s="593"/>
      <c r="CZ34" s="625">
        <v>10.3</v>
      </c>
      <c r="DA34" s="626"/>
      <c r="DB34" s="626"/>
      <c r="DC34" s="627"/>
      <c r="DD34" s="600">
        <v>204342</v>
      </c>
      <c r="DE34" s="592"/>
      <c r="DF34" s="592"/>
      <c r="DG34" s="592"/>
      <c r="DH34" s="592"/>
      <c r="DI34" s="592"/>
      <c r="DJ34" s="592"/>
      <c r="DK34" s="593"/>
      <c r="DL34" s="600">
        <v>150012</v>
      </c>
      <c r="DM34" s="592"/>
      <c r="DN34" s="592"/>
      <c r="DO34" s="592"/>
      <c r="DP34" s="592"/>
      <c r="DQ34" s="592"/>
      <c r="DR34" s="592"/>
      <c r="DS34" s="592"/>
      <c r="DT34" s="592"/>
      <c r="DU34" s="592"/>
      <c r="DV34" s="593"/>
      <c r="DW34" s="596">
        <v>9.1</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83370</v>
      </c>
      <c r="S35" s="592"/>
      <c r="T35" s="592"/>
      <c r="U35" s="592"/>
      <c r="V35" s="592"/>
      <c r="W35" s="592"/>
      <c r="X35" s="592"/>
      <c r="Y35" s="593"/>
      <c r="Z35" s="594">
        <v>3.3</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249594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1118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30207</v>
      </c>
      <c r="CS35" s="617"/>
      <c r="CT35" s="617"/>
      <c r="CU35" s="617"/>
      <c r="CV35" s="617"/>
      <c r="CW35" s="617"/>
      <c r="CX35" s="617"/>
      <c r="CY35" s="618"/>
      <c r="CZ35" s="625">
        <v>1.2</v>
      </c>
      <c r="DA35" s="626"/>
      <c r="DB35" s="626"/>
      <c r="DC35" s="627"/>
      <c r="DD35" s="600">
        <v>29709</v>
      </c>
      <c r="DE35" s="617"/>
      <c r="DF35" s="617"/>
      <c r="DG35" s="617"/>
      <c r="DH35" s="617"/>
      <c r="DI35" s="617"/>
      <c r="DJ35" s="617"/>
      <c r="DK35" s="618"/>
      <c r="DL35" s="600">
        <v>29709</v>
      </c>
      <c r="DM35" s="617"/>
      <c r="DN35" s="617"/>
      <c r="DO35" s="617"/>
      <c r="DP35" s="617"/>
      <c r="DQ35" s="617"/>
      <c r="DR35" s="617"/>
      <c r="DS35" s="617"/>
      <c r="DT35" s="617"/>
      <c r="DU35" s="617"/>
      <c r="DV35" s="618"/>
      <c r="DW35" s="596">
        <v>1.8</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2498896</v>
      </c>
      <c r="S36" s="664"/>
      <c r="T36" s="664"/>
      <c r="U36" s="664"/>
      <c r="V36" s="664"/>
      <c r="W36" s="664"/>
      <c r="X36" s="664"/>
      <c r="Y36" s="665"/>
      <c r="Z36" s="666">
        <v>100</v>
      </c>
      <c r="AA36" s="666"/>
      <c r="AB36" s="666"/>
      <c r="AC36" s="666"/>
      <c r="AD36" s="667">
        <v>1571951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50767</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-33632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225309</v>
      </c>
      <c r="CS36" s="592"/>
      <c r="CT36" s="592"/>
      <c r="CU36" s="592"/>
      <c r="CV36" s="592"/>
      <c r="CW36" s="592"/>
      <c r="CX36" s="592"/>
      <c r="CY36" s="593"/>
      <c r="CZ36" s="625">
        <v>9.1999999999999993</v>
      </c>
      <c r="DA36" s="626"/>
      <c r="DB36" s="626"/>
      <c r="DC36" s="627"/>
      <c r="DD36" s="600">
        <v>186312</v>
      </c>
      <c r="DE36" s="592"/>
      <c r="DF36" s="592"/>
      <c r="DG36" s="592"/>
      <c r="DH36" s="592"/>
      <c r="DI36" s="592"/>
      <c r="DJ36" s="592"/>
      <c r="DK36" s="593"/>
      <c r="DL36" s="600">
        <v>165375</v>
      </c>
      <c r="DM36" s="592"/>
      <c r="DN36" s="592"/>
      <c r="DO36" s="592"/>
      <c r="DP36" s="592"/>
      <c r="DQ36" s="592"/>
      <c r="DR36" s="592"/>
      <c r="DS36" s="592"/>
      <c r="DT36" s="592"/>
      <c r="DU36" s="592"/>
      <c r="DV36" s="593"/>
      <c r="DW36" s="596">
        <v>10</v>
      </c>
      <c r="DX36" s="619"/>
      <c r="DY36" s="619"/>
      <c r="DZ36" s="619"/>
      <c r="EA36" s="619"/>
      <c r="EB36" s="619"/>
      <c r="EC36" s="620"/>
    </row>
    <row r="37" spans="2:133" ht="11.25" customHeight="1">
      <c r="AQ37" s="670" t="s">
        <v>314</v>
      </c>
      <c r="AR37" s="671"/>
      <c r="AS37" s="671"/>
      <c r="AT37" s="671"/>
      <c r="AU37" s="671"/>
      <c r="AV37" s="671"/>
      <c r="AW37" s="671"/>
      <c r="AX37" s="671"/>
      <c r="AY37" s="672"/>
      <c r="AZ37" s="591" t="s">
        <v>315</v>
      </c>
      <c r="BA37" s="592"/>
      <c r="BB37" s="592"/>
      <c r="BC37" s="592"/>
      <c r="BD37" s="617"/>
      <c r="BE37" s="617"/>
      <c r="BF37" s="648"/>
      <c r="BG37" s="605" t="s">
        <v>316</v>
      </c>
      <c r="BH37" s="606"/>
      <c r="BI37" s="606"/>
      <c r="BJ37" s="606"/>
      <c r="BK37" s="606"/>
      <c r="BL37" s="606"/>
      <c r="BM37" s="606"/>
      <c r="BN37" s="606"/>
      <c r="BO37" s="606"/>
      <c r="BP37" s="606"/>
      <c r="BQ37" s="606"/>
      <c r="BR37" s="606"/>
      <c r="BS37" s="606"/>
      <c r="BT37" s="606"/>
      <c r="BU37" s="607"/>
      <c r="BV37" s="591">
        <v>548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130525</v>
      </c>
      <c r="CS37" s="617"/>
      <c r="CT37" s="617"/>
      <c r="CU37" s="617"/>
      <c r="CV37" s="617"/>
      <c r="CW37" s="617"/>
      <c r="CX37" s="617"/>
      <c r="CY37" s="618"/>
      <c r="CZ37" s="625">
        <v>5.3</v>
      </c>
      <c r="DA37" s="626"/>
      <c r="DB37" s="626"/>
      <c r="DC37" s="627"/>
      <c r="DD37" s="600">
        <v>130525</v>
      </c>
      <c r="DE37" s="617"/>
      <c r="DF37" s="617"/>
      <c r="DG37" s="617"/>
      <c r="DH37" s="617"/>
      <c r="DI37" s="617"/>
      <c r="DJ37" s="617"/>
      <c r="DK37" s="618"/>
      <c r="DL37" s="600">
        <v>125830</v>
      </c>
      <c r="DM37" s="617"/>
      <c r="DN37" s="617"/>
      <c r="DO37" s="617"/>
      <c r="DP37" s="617"/>
      <c r="DQ37" s="617"/>
      <c r="DR37" s="617"/>
      <c r="DS37" s="617"/>
      <c r="DT37" s="617"/>
      <c r="DU37" s="617"/>
      <c r="DV37" s="618"/>
      <c r="DW37" s="596">
        <v>7.6</v>
      </c>
      <c r="DX37" s="619"/>
      <c r="DY37" s="619"/>
      <c r="DZ37" s="619"/>
      <c r="EA37" s="619"/>
      <c r="EB37" s="619"/>
      <c r="EC37" s="620"/>
    </row>
    <row r="38" spans="2:133" ht="11.25" customHeight="1">
      <c r="AQ38" s="670" t="s">
        <v>318</v>
      </c>
      <c r="AR38" s="671"/>
      <c r="AS38" s="671"/>
      <c r="AT38" s="671"/>
      <c r="AU38" s="671"/>
      <c r="AV38" s="671"/>
      <c r="AW38" s="671"/>
      <c r="AX38" s="671"/>
      <c r="AY38" s="672"/>
      <c r="AZ38" s="591" t="s">
        <v>319</v>
      </c>
      <c r="BA38" s="592"/>
      <c r="BB38" s="592"/>
      <c r="BC38" s="592"/>
      <c r="BD38" s="617"/>
      <c r="BE38" s="617"/>
      <c r="BF38" s="648"/>
      <c r="BG38" s="605" t="s">
        <v>320</v>
      </c>
      <c r="BH38" s="606"/>
      <c r="BI38" s="606"/>
      <c r="BJ38" s="606"/>
      <c r="BK38" s="606"/>
      <c r="BL38" s="606"/>
      <c r="BM38" s="606"/>
      <c r="BN38" s="606"/>
      <c r="BO38" s="606"/>
      <c r="BP38" s="606"/>
      <c r="BQ38" s="606"/>
      <c r="BR38" s="606"/>
      <c r="BS38" s="606"/>
      <c r="BT38" s="606"/>
      <c r="BU38" s="607"/>
      <c r="BV38" s="591">
        <v>1044</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249594</v>
      </c>
      <c r="CS38" s="592"/>
      <c r="CT38" s="592"/>
      <c r="CU38" s="592"/>
      <c r="CV38" s="592"/>
      <c r="CW38" s="592"/>
      <c r="CX38" s="592"/>
      <c r="CY38" s="593"/>
      <c r="CZ38" s="625">
        <v>10.199999999999999</v>
      </c>
      <c r="DA38" s="626"/>
      <c r="DB38" s="626"/>
      <c r="DC38" s="627"/>
      <c r="DD38" s="600">
        <v>230660</v>
      </c>
      <c r="DE38" s="592"/>
      <c r="DF38" s="592"/>
      <c r="DG38" s="592"/>
      <c r="DH38" s="592"/>
      <c r="DI38" s="592"/>
      <c r="DJ38" s="592"/>
      <c r="DK38" s="593"/>
      <c r="DL38" s="600">
        <v>197282</v>
      </c>
      <c r="DM38" s="592"/>
      <c r="DN38" s="592"/>
      <c r="DO38" s="592"/>
      <c r="DP38" s="592"/>
      <c r="DQ38" s="592"/>
      <c r="DR38" s="592"/>
      <c r="DS38" s="592"/>
      <c r="DT38" s="592"/>
      <c r="DU38" s="592"/>
      <c r="DV38" s="593"/>
      <c r="DW38" s="596">
        <v>11.9</v>
      </c>
      <c r="DX38" s="619"/>
      <c r="DY38" s="619"/>
      <c r="DZ38" s="619"/>
      <c r="EA38" s="619"/>
      <c r="EB38" s="619"/>
      <c r="EC38" s="620"/>
    </row>
    <row r="39" spans="2:133" ht="11.25" customHeight="1">
      <c r="AQ39" s="670" t="s">
        <v>322</v>
      </c>
      <c r="AR39" s="671"/>
      <c r="AS39" s="671"/>
      <c r="AT39" s="671"/>
      <c r="AU39" s="671"/>
      <c r="AV39" s="671"/>
      <c r="AW39" s="671"/>
      <c r="AX39" s="671"/>
      <c r="AY39" s="672"/>
      <c r="AZ39" s="591" t="s">
        <v>319</v>
      </c>
      <c r="BA39" s="592"/>
      <c r="BB39" s="592"/>
      <c r="BC39" s="592"/>
      <c r="BD39" s="617"/>
      <c r="BE39" s="617"/>
      <c r="BF39" s="648"/>
      <c r="BG39" s="674" t="s">
        <v>323</v>
      </c>
      <c r="BH39" s="675"/>
      <c r="BI39" s="675"/>
      <c r="BJ39" s="675"/>
      <c r="BK39" s="675"/>
      <c r="BL39" s="187"/>
      <c r="BM39" s="606" t="s">
        <v>324</v>
      </c>
      <c r="BN39" s="606"/>
      <c r="BO39" s="606"/>
      <c r="BP39" s="606"/>
      <c r="BQ39" s="606"/>
      <c r="BR39" s="606"/>
      <c r="BS39" s="606"/>
      <c r="BT39" s="606"/>
      <c r="BU39" s="607"/>
      <c r="BV39" s="591">
        <v>94</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301969</v>
      </c>
      <c r="CS39" s="617"/>
      <c r="CT39" s="617"/>
      <c r="CU39" s="617"/>
      <c r="CV39" s="617"/>
      <c r="CW39" s="617"/>
      <c r="CX39" s="617"/>
      <c r="CY39" s="618"/>
      <c r="CZ39" s="625">
        <v>12.3</v>
      </c>
      <c r="DA39" s="626"/>
      <c r="DB39" s="626"/>
      <c r="DC39" s="627"/>
      <c r="DD39" s="600">
        <v>270338</v>
      </c>
      <c r="DE39" s="617"/>
      <c r="DF39" s="617"/>
      <c r="DG39" s="617"/>
      <c r="DH39" s="617"/>
      <c r="DI39" s="617"/>
      <c r="DJ39" s="617"/>
      <c r="DK39" s="618"/>
      <c r="DL39" s="600" t="s">
        <v>319</v>
      </c>
      <c r="DM39" s="617"/>
      <c r="DN39" s="617"/>
      <c r="DO39" s="617"/>
      <c r="DP39" s="617"/>
      <c r="DQ39" s="617"/>
      <c r="DR39" s="617"/>
      <c r="DS39" s="617"/>
      <c r="DT39" s="617"/>
      <c r="DU39" s="617"/>
      <c r="DV39" s="618"/>
      <c r="DW39" s="596"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64550</v>
      </c>
      <c r="BA40" s="592"/>
      <c r="BB40" s="592"/>
      <c r="BC40" s="592"/>
      <c r="BD40" s="617"/>
      <c r="BE40" s="617"/>
      <c r="BF40" s="648"/>
      <c r="BG40" s="674"/>
      <c r="BH40" s="675"/>
      <c r="BI40" s="675"/>
      <c r="BJ40" s="675"/>
      <c r="BK40" s="675"/>
      <c r="BL40" s="187"/>
      <c r="BM40" s="606" t="s">
        <v>327</v>
      </c>
      <c r="BN40" s="606"/>
      <c r="BO40" s="606"/>
      <c r="BP40" s="606"/>
      <c r="BQ40" s="606"/>
      <c r="BR40" s="606"/>
      <c r="BS40" s="606"/>
      <c r="BT40" s="606"/>
      <c r="BU40" s="607"/>
      <c r="BV40" s="591">
        <v>101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30310</v>
      </c>
      <c r="CS40" s="592"/>
      <c r="CT40" s="592"/>
      <c r="CU40" s="592"/>
      <c r="CV40" s="592"/>
      <c r="CW40" s="592"/>
      <c r="CX40" s="592"/>
      <c r="CY40" s="593"/>
      <c r="CZ40" s="625">
        <v>1.2</v>
      </c>
      <c r="DA40" s="626"/>
      <c r="DB40" s="626"/>
      <c r="DC40" s="627"/>
      <c r="DD40" s="600">
        <v>310</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134277</v>
      </c>
      <c r="BA41" s="664"/>
      <c r="BB41" s="664"/>
      <c r="BC41" s="664"/>
      <c r="BD41" s="659"/>
      <c r="BE41" s="659"/>
      <c r="BF41" s="661"/>
      <c r="BG41" s="676"/>
      <c r="BH41" s="677"/>
      <c r="BI41" s="677"/>
      <c r="BJ41" s="677"/>
      <c r="BK41" s="677"/>
      <c r="BL41" s="189"/>
      <c r="BM41" s="612" t="s">
        <v>330</v>
      </c>
      <c r="BN41" s="612"/>
      <c r="BO41" s="612"/>
      <c r="BP41" s="612"/>
      <c r="BQ41" s="612"/>
      <c r="BR41" s="612"/>
      <c r="BS41" s="612"/>
      <c r="BT41" s="612"/>
      <c r="BU41" s="613"/>
      <c r="BV41" s="663">
        <v>293</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315</v>
      </c>
      <c r="CS41" s="617"/>
      <c r="CT41" s="617"/>
      <c r="CU41" s="617"/>
      <c r="CV41" s="617"/>
      <c r="CW41" s="617"/>
      <c r="CX41" s="617"/>
      <c r="CY41" s="618"/>
      <c r="CZ41" s="625" t="s">
        <v>315</v>
      </c>
      <c r="DA41" s="626"/>
      <c r="DB41" s="626"/>
      <c r="DC41" s="627"/>
      <c r="DD41" s="600" t="s">
        <v>315</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420266</v>
      </c>
      <c r="CS42" s="592"/>
      <c r="CT42" s="592"/>
      <c r="CU42" s="592"/>
      <c r="CV42" s="592"/>
      <c r="CW42" s="592"/>
      <c r="CX42" s="592"/>
      <c r="CY42" s="593"/>
      <c r="CZ42" s="625">
        <v>17.100000000000001</v>
      </c>
      <c r="DA42" s="684"/>
      <c r="DB42" s="684"/>
      <c r="DC42" s="685"/>
      <c r="DD42" s="600">
        <v>102852</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10509</v>
      </c>
      <c r="CS43" s="617"/>
      <c r="CT43" s="617"/>
      <c r="CU43" s="617"/>
      <c r="CV43" s="617"/>
      <c r="CW43" s="617"/>
      <c r="CX43" s="617"/>
      <c r="CY43" s="618"/>
      <c r="CZ43" s="625">
        <v>0.4</v>
      </c>
      <c r="DA43" s="626"/>
      <c r="DB43" s="626"/>
      <c r="DC43" s="627"/>
      <c r="DD43" s="600">
        <v>27</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399586</v>
      </c>
      <c r="CS44" s="592"/>
      <c r="CT44" s="592"/>
      <c r="CU44" s="592"/>
      <c r="CV44" s="592"/>
      <c r="CW44" s="592"/>
      <c r="CX44" s="592"/>
      <c r="CY44" s="593"/>
      <c r="CZ44" s="625">
        <v>16.3</v>
      </c>
      <c r="DA44" s="684"/>
      <c r="DB44" s="684"/>
      <c r="DC44" s="685"/>
      <c r="DD44" s="600">
        <v>83634</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307417</v>
      </c>
      <c r="CS45" s="617"/>
      <c r="CT45" s="617"/>
      <c r="CU45" s="617"/>
      <c r="CV45" s="617"/>
      <c r="CW45" s="617"/>
      <c r="CX45" s="617"/>
      <c r="CY45" s="618"/>
      <c r="CZ45" s="625">
        <v>12.5</v>
      </c>
      <c r="DA45" s="626"/>
      <c r="DB45" s="626"/>
      <c r="DC45" s="627"/>
      <c r="DD45" s="600">
        <v>11702</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87119</v>
      </c>
      <c r="CS46" s="592"/>
      <c r="CT46" s="592"/>
      <c r="CU46" s="592"/>
      <c r="CV46" s="592"/>
      <c r="CW46" s="592"/>
      <c r="CX46" s="592"/>
      <c r="CY46" s="593"/>
      <c r="CZ46" s="625">
        <v>3.5</v>
      </c>
      <c r="DA46" s="684"/>
      <c r="DB46" s="684"/>
      <c r="DC46" s="685"/>
      <c r="DD46" s="600">
        <v>66882</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20680</v>
      </c>
      <c r="CS47" s="617"/>
      <c r="CT47" s="617"/>
      <c r="CU47" s="617"/>
      <c r="CV47" s="617"/>
      <c r="CW47" s="617"/>
      <c r="CX47" s="617"/>
      <c r="CY47" s="618"/>
      <c r="CZ47" s="625">
        <v>0.8</v>
      </c>
      <c r="DA47" s="626"/>
      <c r="DB47" s="626"/>
      <c r="DC47" s="627"/>
      <c r="DD47" s="600">
        <v>19218</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84"/>
      <c r="DB48" s="684"/>
      <c r="DC48" s="685"/>
      <c r="DD48" s="600" t="s">
        <v>319</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2455825</v>
      </c>
      <c r="CS49" s="659"/>
      <c r="CT49" s="659"/>
      <c r="CU49" s="659"/>
      <c r="CV49" s="659"/>
      <c r="CW49" s="659"/>
      <c r="CX49" s="659"/>
      <c r="CY49" s="686"/>
      <c r="CZ49" s="687">
        <v>100</v>
      </c>
      <c r="DA49" s="688"/>
      <c r="DB49" s="688"/>
      <c r="DC49" s="689"/>
      <c r="DD49" s="690">
        <v>1810124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2488</v>
      </c>
      <c r="R7" s="721"/>
      <c r="S7" s="721"/>
      <c r="T7" s="721"/>
      <c r="U7" s="721"/>
      <c r="V7" s="721">
        <v>2445</v>
      </c>
      <c r="W7" s="721"/>
      <c r="X7" s="721"/>
      <c r="Y7" s="721"/>
      <c r="Z7" s="721"/>
      <c r="AA7" s="721">
        <v>43</v>
      </c>
      <c r="AB7" s="721"/>
      <c r="AC7" s="721"/>
      <c r="AD7" s="721"/>
      <c r="AE7" s="722"/>
      <c r="AF7" s="723">
        <v>24</v>
      </c>
      <c r="AG7" s="724"/>
      <c r="AH7" s="724"/>
      <c r="AI7" s="724"/>
      <c r="AJ7" s="725"/>
      <c r="AK7" s="760">
        <v>111</v>
      </c>
      <c r="AL7" s="761"/>
      <c r="AM7" s="761"/>
      <c r="AN7" s="761"/>
      <c r="AO7" s="761"/>
      <c r="AP7" s="761">
        <v>1802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1</v>
      </c>
      <c r="CI7" s="758"/>
      <c r="CJ7" s="758"/>
      <c r="CK7" s="758"/>
      <c r="CL7" s="759"/>
      <c r="CM7" s="757">
        <v>-2</v>
      </c>
      <c r="CN7" s="758"/>
      <c r="CO7" s="758"/>
      <c r="CP7" s="758"/>
      <c r="CQ7" s="759"/>
      <c r="CR7" s="757">
        <v>8</v>
      </c>
      <c r="CS7" s="758"/>
      <c r="CT7" s="758"/>
      <c r="CU7" s="758"/>
      <c r="CV7" s="759"/>
      <c r="CW7" s="757"/>
      <c r="CX7" s="758"/>
      <c r="CY7" s="758"/>
      <c r="CZ7" s="758"/>
      <c r="DA7" s="759"/>
      <c r="DB7" s="757"/>
      <c r="DC7" s="758"/>
      <c r="DD7" s="758"/>
      <c r="DE7" s="758"/>
      <c r="DF7" s="759"/>
      <c r="DG7" s="757"/>
      <c r="DH7" s="758"/>
      <c r="DI7" s="758"/>
      <c r="DJ7" s="758"/>
      <c r="DK7" s="759"/>
      <c r="DL7" s="757">
        <v>0</v>
      </c>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28</v>
      </c>
      <c r="R8" s="745"/>
      <c r="S8" s="745"/>
      <c r="T8" s="745"/>
      <c r="U8" s="745"/>
      <c r="V8" s="745">
        <v>28</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15</v>
      </c>
      <c r="CI8" s="768"/>
      <c r="CJ8" s="768"/>
      <c r="CK8" s="768"/>
      <c r="CL8" s="769"/>
      <c r="CM8" s="767">
        <v>139</v>
      </c>
      <c r="CN8" s="768"/>
      <c r="CO8" s="768"/>
      <c r="CP8" s="768"/>
      <c r="CQ8" s="769"/>
      <c r="CR8" s="767">
        <v>100</v>
      </c>
      <c r="CS8" s="768"/>
      <c r="CT8" s="768"/>
      <c r="CU8" s="768"/>
      <c r="CV8" s="769"/>
      <c r="CW8" s="767"/>
      <c r="CX8" s="768"/>
      <c r="CY8" s="768"/>
      <c r="CZ8" s="768"/>
      <c r="DA8" s="769"/>
      <c r="DB8" s="767"/>
      <c r="DC8" s="768"/>
      <c r="DD8" s="768"/>
      <c r="DE8" s="768"/>
      <c r="DF8" s="769"/>
      <c r="DG8" s="767"/>
      <c r="DH8" s="768"/>
      <c r="DI8" s="768"/>
      <c r="DJ8" s="768"/>
      <c r="DK8" s="769"/>
      <c r="DL8" s="767">
        <v>5</v>
      </c>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2499</v>
      </c>
      <c r="R23" s="780"/>
      <c r="S23" s="780"/>
      <c r="T23" s="780"/>
      <c r="U23" s="780"/>
      <c r="V23" s="780">
        <v>2456</v>
      </c>
      <c r="W23" s="780"/>
      <c r="X23" s="780"/>
      <c r="Y23" s="780"/>
      <c r="Z23" s="780"/>
      <c r="AA23" s="780">
        <v>43</v>
      </c>
      <c r="AB23" s="780"/>
      <c r="AC23" s="780"/>
      <c r="AD23" s="780"/>
      <c r="AE23" s="781"/>
      <c r="AF23" s="782">
        <v>24</v>
      </c>
      <c r="AG23" s="780"/>
      <c r="AH23" s="780"/>
      <c r="AI23" s="780"/>
      <c r="AJ23" s="783"/>
      <c r="AK23" s="784"/>
      <c r="AL23" s="785"/>
      <c r="AM23" s="785"/>
      <c r="AN23" s="785"/>
      <c r="AO23" s="785"/>
      <c r="AP23" s="780">
        <v>1802</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469</v>
      </c>
      <c r="R28" s="809"/>
      <c r="S28" s="809"/>
      <c r="T28" s="809"/>
      <c r="U28" s="809"/>
      <c r="V28" s="809">
        <v>468</v>
      </c>
      <c r="W28" s="809"/>
      <c r="X28" s="809"/>
      <c r="Y28" s="809"/>
      <c r="Z28" s="809"/>
      <c r="AA28" s="809">
        <v>1</v>
      </c>
      <c r="AB28" s="809"/>
      <c r="AC28" s="809"/>
      <c r="AD28" s="809"/>
      <c r="AE28" s="810"/>
      <c r="AF28" s="811">
        <v>1</v>
      </c>
      <c r="AG28" s="809"/>
      <c r="AH28" s="809"/>
      <c r="AI28" s="809"/>
      <c r="AJ28" s="812"/>
      <c r="AK28" s="813">
        <v>73</v>
      </c>
      <c r="AL28" s="804"/>
      <c r="AM28" s="804"/>
      <c r="AN28" s="804"/>
      <c r="AO28" s="804"/>
      <c r="AP28" s="804">
        <v>0</v>
      </c>
      <c r="AQ28" s="804"/>
      <c r="AR28" s="804"/>
      <c r="AS28" s="804"/>
      <c r="AT28" s="804"/>
      <c r="AU28" s="804">
        <v>73</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424</v>
      </c>
      <c r="R29" s="745"/>
      <c r="S29" s="745"/>
      <c r="T29" s="745"/>
      <c r="U29" s="745"/>
      <c r="V29" s="745">
        <v>412</v>
      </c>
      <c r="W29" s="745"/>
      <c r="X29" s="745"/>
      <c r="Y29" s="745"/>
      <c r="Z29" s="745"/>
      <c r="AA29" s="745">
        <v>12</v>
      </c>
      <c r="AB29" s="745"/>
      <c r="AC29" s="745"/>
      <c r="AD29" s="745"/>
      <c r="AE29" s="746"/>
      <c r="AF29" s="747">
        <v>12</v>
      </c>
      <c r="AG29" s="748"/>
      <c r="AH29" s="748"/>
      <c r="AI29" s="748"/>
      <c r="AJ29" s="749"/>
      <c r="AK29" s="816">
        <v>69</v>
      </c>
      <c r="AL29" s="817"/>
      <c r="AM29" s="817"/>
      <c r="AN29" s="817"/>
      <c r="AO29" s="817"/>
      <c r="AP29" s="817">
        <v>0</v>
      </c>
      <c r="AQ29" s="817"/>
      <c r="AR29" s="817"/>
      <c r="AS29" s="817"/>
      <c r="AT29" s="817"/>
      <c r="AU29" s="817">
        <v>69</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83</v>
      </c>
      <c r="R30" s="745"/>
      <c r="S30" s="745"/>
      <c r="T30" s="745"/>
      <c r="U30" s="745"/>
      <c r="V30" s="745">
        <v>83</v>
      </c>
      <c r="W30" s="745"/>
      <c r="X30" s="745"/>
      <c r="Y30" s="745"/>
      <c r="Z30" s="745"/>
      <c r="AA30" s="745">
        <v>0</v>
      </c>
      <c r="AB30" s="745"/>
      <c r="AC30" s="745"/>
      <c r="AD30" s="745"/>
      <c r="AE30" s="746"/>
      <c r="AF30" s="747">
        <v>0</v>
      </c>
      <c r="AG30" s="748"/>
      <c r="AH30" s="748"/>
      <c r="AI30" s="748"/>
      <c r="AJ30" s="749"/>
      <c r="AK30" s="816">
        <v>65</v>
      </c>
      <c r="AL30" s="817"/>
      <c r="AM30" s="817"/>
      <c r="AN30" s="817"/>
      <c r="AO30" s="817"/>
      <c r="AP30" s="817">
        <v>0</v>
      </c>
      <c r="AQ30" s="817"/>
      <c r="AR30" s="817"/>
      <c r="AS30" s="817"/>
      <c r="AT30" s="817"/>
      <c r="AU30" s="817">
        <v>65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102</v>
      </c>
      <c r="R31" s="745"/>
      <c r="S31" s="745"/>
      <c r="T31" s="745"/>
      <c r="U31" s="745"/>
      <c r="V31" s="745">
        <v>102</v>
      </c>
      <c r="W31" s="745"/>
      <c r="X31" s="745"/>
      <c r="Y31" s="745"/>
      <c r="Z31" s="745"/>
      <c r="AA31" s="745">
        <v>0</v>
      </c>
      <c r="AB31" s="745"/>
      <c r="AC31" s="745"/>
      <c r="AD31" s="745"/>
      <c r="AE31" s="746"/>
      <c r="AF31" s="747">
        <v>0</v>
      </c>
      <c r="AG31" s="748"/>
      <c r="AH31" s="748"/>
      <c r="AI31" s="748"/>
      <c r="AJ31" s="749"/>
      <c r="AK31" s="816">
        <v>51</v>
      </c>
      <c r="AL31" s="817"/>
      <c r="AM31" s="817"/>
      <c r="AN31" s="817"/>
      <c r="AO31" s="817"/>
      <c r="AP31" s="817">
        <v>749</v>
      </c>
      <c r="AQ31" s="817"/>
      <c r="AR31" s="817"/>
      <c r="AS31" s="817"/>
      <c r="AT31" s="817"/>
      <c r="AU31" s="817">
        <v>51</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5</v>
      </c>
      <c r="R32" s="745"/>
      <c r="S32" s="745"/>
      <c r="T32" s="745"/>
      <c r="U32" s="745"/>
      <c r="V32" s="745">
        <v>5</v>
      </c>
      <c r="W32" s="745"/>
      <c r="X32" s="745"/>
      <c r="Y32" s="745"/>
      <c r="Z32" s="745"/>
      <c r="AA32" s="745">
        <v>0</v>
      </c>
      <c r="AB32" s="745"/>
      <c r="AC32" s="745"/>
      <c r="AD32" s="745"/>
      <c r="AE32" s="746"/>
      <c r="AF32" s="747">
        <v>14</v>
      </c>
      <c r="AG32" s="748"/>
      <c r="AH32" s="748"/>
      <c r="AI32" s="748"/>
      <c r="AJ32" s="749"/>
      <c r="AK32" s="816">
        <v>0</v>
      </c>
      <c r="AL32" s="817"/>
      <c r="AM32" s="817"/>
      <c r="AN32" s="817"/>
      <c r="AO32" s="817"/>
      <c r="AP32" s="817">
        <v>0</v>
      </c>
      <c r="AQ32" s="817"/>
      <c r="AR32" s="817"/>
      <c r="AS32" s="817"/>
      <c r="AT32" s="817"/>
      <c r="AU32" s="817">
        <v>0</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27</v>
      </c>
      <c r="AG63" s="828"/>
      <c r="AH63" s="828"/>
      <c r="AI63" s="828"/>
      <c r="AJ63" s="829"/>
      <c r="AK63" s="830"/>
      <c r="AL63" s="825"/>
      <c r="AM63" s="825"/>
      <c r="AN63" s="825"/>
      <c r="AO63" s="825"/>
      <c r="AP63" s="828">
        <v>749</v>
      </c>
      <c r="AQ63" s="828"/>
      <c r="AR63" s="828"/>
      <c r="AS63" s="828"/>
      <c r="AT63" s="828"/>
      <c r="AU63" s="828">
        <v>258</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v>4858</v>
      </c>
      <c r="R68" s="852"/>
      <c r="S68" s="852"/>
      <c r="T68" s="852"/>
      <c r="U68" s="852"/>
      <c r="V68" s="852">
        <v>4592</v>
      </c>
      <c r="W68" s="852"/>
      <c r="X68" s="852"/>
      <c r="Y68" s="852"/>
      <c r="Z68" s="852"/>
      <c r="AA68" s="852">
        <v>266</v>
      </c>
      <c r="AB68" s="852"/>
      <c r="AC68" s="852"/>
      <c r="AD68" s="852"/>
      <c r="AE68" s="852"/>
      <c r="AF68" s="852">
        <v>128</v>
      </c>
      <c r="AG68" s="852"/>
      <c r="AH68" s="852"/>
      <c r="AI68" s="852"/>
      <c r="AJ68" s="852"/>
      <c r="AK68" s="852">
        <v>0</v>
      </c>
      <c r="AL68" s="852"/>
      <c r="AM68" s="852"/>
      <c r="AN68" s="852"/>
      <c r="AO68" s="852"/>
      <c r="AP68" s="852">
        <v>960</v>
      </c>
      <c r="AQ68" s="852"/>
      <c r="AR68" s="852"/>
      <c r="AS68" s="852"/>
      <c r="AT68" s="852"/>
      <c r="AU68" s="852">
        <v>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1314</v>
      </c>
      <c r="R69" s="817"/>
      <c r="S69" s="817"/>
      <c r="T69" s="817"/>
      <c r="U69" s="817"/>
      <c r="V69" s="817">
        <v>1196</v>
      </c>
      <c r="W69" s="817"/>
      <c r="X69" s="817"/>
      <c r="Y69" s="817"/>
      <c r="Z69" s="817"/>
      <c r="AA69" s="817">
        <v>118</v>
      </c>
      <c r="AB69" s="817"/>
      <c r="AC69" s="817"/>
      <c r="AD69" s="817"/>
      <c r="AE69" s="817"/>
      <c r="AF69" s="817">
        <v>118</v>
      </c>
      <c r="AG69" s="817"/>
      <c r="AH69" s="817"/>
      <c r="AI69" s="817"/>
      <c r="AJ69" s="817"/>
      <c r="AK69" s="817">
        <v>0</v>
      </c>
      <c r="AL69" s="817"/>
      <c r="AM69" s="817"/>
      <c r="AN69" s="817"/>
      <c r="AO69" s="817"/>
      <c r="AP69" s="817">
        <v>287</v>
      </c>
      <c r="AQ69" s="817"/>
      <c r="AR69" s="817"/>
      <c r="AS69" s="817"/>
      <c r="AT69" s="817"/>
      <c r="AU69" s="817">
        <v>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784</v>
      </c>
      <c r="R70" s="817"/>
      <c r="S70" s="817"/>
      <c r="T70" s="817"/>
      <c r="U70" s="817"/>
      <c r="V70" s="817">
        <v>766</v>
      </c>
      <c r="W70" s="817"/>
      <c r="X70" s="817"/>
      <c r="Y70" s="817"/>
      <c r="Z70" s="817"/>
      <c r="AA70" s="817">
        <v>18</v>
      </c>
      <c r="AB70" s="817"/>
      <c r="AC70" s="817"/>
      <c r="AD70" s="817"/>
      <c r="AE70" s="817"/>
      <c r="AF70" s="817">
        <v>18</v>
      </c>
      <c r="AG70" s="817"/>
      <c r="AH70" s="817"/>
      <c r="AI70" s="817"/>
      <c r="AJ70" s="817"/>
      <c r="AK70" s="817">
        <v>8</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483</v>
      </c>
      <c r="R71" s="817"/>
      <c r="S71" s="817"/>
      <c r="T71" s="817"/>
      <c r="U71" s="817"/>
      <c r="V71" s="817">
        <v>453</v>
      </c>
      <c r="W71" s="817"/>
      <c r="X71" s="817"/>
      <c r="Y71" s="817"/>
      <c r="Z71" s="817"/>
      <c r="AA71" s="817">
        <v>30</v>
      </c>
      <c r="AB71" s="817"/>
      <c r="AC71" s="817"/>
      <c r="AD71" s="817"/>
      <c r="AE71" s="817"/>
      <c r="AF71" s="817">
        <v>30</v>
      </c>
      <c r="AG71" s="817"/>
      <c r="AH71" s="817"/>
      <c r="AI71" s="817"/>
      <c r="AJ71" s="817"/>
      <c r="AK71" s="817">
        <v>11</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154969</v>
      </c>
      <c r="R72" s="817"/>
      <c r="S72" s="817"/>
      <c r="T72" s="817"/>
      <c r="U72" s="817"/>
      <c r="V72" s="817">
        <v>149805</v>
      </c>
      <c r="W72" s="817"/>
      <c r="X72" s="817"/>
      <c r="Y72" s="817"/>
      <c r="Z72" s="817"/>
      <c r="AA72" s="817">
        <v>5164</v>
      </c>
      <c r="AB72" s="817"/>
      <c r="AC72" s="817"/>
      <c r="AD72" s="817"/>
      <c r="AE72" s="817"/>
      <c r="AF72" s="817">
        <v>5163</v>
      </c>
      <c r="AG72" s="817"/>
      <c r="AH72" s="817"/>
      <c r="AI72" s="817"/>
      <c r="AJ72" s="817"/>
      <c r="AK72" s="817">
        <v>2726</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202</v>
      </c>
      <c r="R73" s="817"/>
      <c r="S73" s="817"/>
      <c r="T73" s="817"/>
      <c r="U73" s="817"/>
      <c r="V73" s="817">
        <v>193</v>
      </c>
      <c r="W73" s="817"/>
      <c r="X73" s="817"/>
      <c r="Y73" s="817"/>
      <c r="Z73" s="817"/>
      <c r="AA73" s="817">
        <v>9</v>
      </c>
      <c r="AB73" s="817"/>
      <c r="AC73" s="817"/>
      <c r="AD73" s="817"/>
      <c r="AE73" s="817"/>
      <c r="AF73" s="817">
        <v>9</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13392</v>
      </c>
      <c r="R74" s="817"/>
      <c r="S74" s="817"/>
      <c r="T74" s="817"/>
      <c r="U74" s="817"/>
      <c r="V74" s="817">
        <v>13374</v>
      </c>
      <c r="W74" s="817"/>
      <c r="X74" s="817"/>
      <c r="Y74" s="817"/>
      <c r="Z74" s="817"/>
      <c r="AA74" s="817">
        <v>18</v>
      </c>
      <c r="AB74" s="817"/>
      <c r="AC74" s="817"/>
      <c r="AD74" s="817"/>
      <c r="AE74" s="817"/>
      <c r="AF74" s="817">
        <v>18</v>
      </c>
      <c r="AG74" s="817"/>
      <c r="AH74" s="817"/>
      <c r="AI74" s="817"/>
      <c r="AJ74" s="817"/>
      <c r="AK74" s="817">
        <v>520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5484</v>
      </c>
      <c r="AG88" s="828"/>
      <c r="AH88" s="828"/>
      <c r="AI88" s="828"/>
      <c r="AJ88" s="828"/>
      <c r="AK88" s="825"/>
      <c r="AL88" s="825"/>
      <c r="AM88" s="825"/>
      <c r="AN88" s="825"/>
      <c r="AO88" s="825"/>
      <c r="AP88" s="828">
        <v>1247</v>
      </c>
      <c r="AQ88" s="828"/>
      <c r="AR88" s="828"/>
      <c r="AS88" s="828"/>
      <c r="AT88" s="828"/>
      <c r="AU88" s="828">
        <v>13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108</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v>5</v>
      </c>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287</v>
      </c>
      <c r="AG109" s="881"/>
      <c r="AH109" s="881"/>
      <c r="AI109" s="881"/>
      <c r="AJ109" s="882"/>
      <c r="AK109" s="880" t="s">
        <v>286</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287</v>
      </c>
      <c r="BW109" s="881"/>
      <c r="BX109" s="881"/>
      <c r="BY109" s="881"/>
      <c r="BZ109" s="882"/>
      <c r="CA109" s="880" t="s">
        <v>286</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287</v>
      </c>
      <c r="DM109" s="881"/>
      <c r="DN109" s="881"/>
      <c r="DO109" s="881"/>
      <c r="DP109" s="882"/>
      <c r="DQ109" s="880" t="s">
        <v>286</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330943</v>
      </c>
      <c r="AB110" s="888"/>
      <c r="AC110" s="888"/>
      <c r="AD110" s="888"/>
      <c r="AE110" s="889"/>
      <c r="AF110" s="890">
        <v>280761</v>
      </c>
      <c r="AG110" s="888"/>
      <c r="AH110" s="888"/>
      <c r="AI110" s="888"/>
      <c r="AJ110" s="889"/>
      <c r="AK110" s="890">
        <v>249500</v>
      </c>
      <c r="AL110" s="888"/>
      <c r="AM110" s="888"/>
      <c r="AN110" s="888"/>
      <c r="AO110" s="889"/>
      <c r="AP110" s="891">
        <v>17.7</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2071665</v>
      </c>
      <c r="BR110" s="925"/>
      <c r="BS110" s="925"/>
      <c r="BT110" s="925"/>
      <c r="BU110" s="925"/>
      <c r="BV110" s="925">
        <v>1940705</v>
      </c>
      <c r="BW110" s="925"/>
      <c r="BX110" s="925"/>
      <c r="BY110" s="925"/>
      <c r="BZ110" s="925"/>
      <c r="CA110" s="925">
        <v>1801543</v>
      </c>
      <c r="CB110" s="925"/>
      <c r="CC110" s="925"/>
      <c r="CD110" s="925"/>
      <c r="CE110" s="925"/>
      <c r="CF110" s="939">
        <v>127.5</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743974</v>
      </c>
      <c r="BR112" s="918"/>
      <c r="BS112" s="918"/>
      <c r="BT112" s="918"/>
      <c r="BU112" s="918"/>
      <c r="BV112" s="918">
        <v>646146</v>
      </c>
      <c r="BW112" s="918"/>
      <c r="BX112" s="918"/>
      <c r="BY112" s="918"/>
      <c r="BZ112" s="918"/>
      <c r="CA112" s="918">
        <v>566336</v>
      </c>
      <c r="CB112" s="918"/>
      <c r="CC112" s="918"/>
      <c r="CD112" s="918"/>
      <c r="CE112" s="918"/>
      <c r="CF112" s="912">
        <v>40.1</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64385</v>
      </c>
      <c r="AB113" s="932"/>
      <c r="AC113" s="932"/>
      <c r="AD113" s="932"/>
      <c r="AE113" s="933"/>
      <c r="AF113" s="934">
        <v>52970</v>
      </c>
      <c r="AG113" s="932"/>
      <c r="AH113" s="932"/>
      <c r="AI113" s="932"/>
      <c r="AJ113" s="933"/>
      <c r="AK113" s="934">
        <v>50767</v>
      </c>
      <c r="AL113" s="932"/>
      <c r="AM113" s="932"/>
      <c r="AN113" s="932"/>
      <c r="AO113" s="933"/>
      <c r="AP113" s="935">
        <v>3.6</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62337</v>
      </c>
      <c r="BR113" s="918"/>
      <c r="BS113" s="918"/>
      <c r="BT113" s="918"/>
      <c r="BU113" s="918"/>
      <c r="BV113" s="918">
        <v>38295</v>
      </c>
      <c r="BW113" s="918"/>
      <c r="BX113" s="918"/>
      <c r="BY113" s="918"/>
      <c r="BZ113" s="918"/>
      <c r="CA113" s="918">
        <v>12490</v>
      </c>
      <c r="CB113" s="918"/>
      <c r="CC113" s="918"/>
      <c r="CD113" s="918"/>
      <c r="CE113" s="918"/>
      <c r="CF113" s="912">
        <v>0.9</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32284</v>
      </c>
      <c r="AB114" s="957"/>
      <c r="AC114" s="957"/>
      <c r="AD114" s="957"/>
      <c r="AE114" s="958"/>
      <c r="AF114" s="959">
        <v>30889</v>
      </c>
      <c r="AG114" s="957"/>
      <c r="AH114" s="957"/>
      <c r="AI114" s="957"/>
      <c r="AJ114" s="958"/>
      <c r="AK114" s="959">
        <v>26288</v>
      </c>
      <c r="AL114" s="957"/>
      <c r="AM114" s="957"/>
      <c r="AN114" s="957"/>
      <c r="AO114" s="958"/>
      <c r="AP114" s="960">
        <v>1.9</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642292</v>
      </c>
      <c r="BR114" s="918"/>
      <c r="BS114" s="918"/>
      <c r="BT114" s="918"/>
      <c r="BU114" s="918"/>
      <c r="BV114" s="918">
        <v>678401</v>
      </c>
      <c r="BW114" s="918"/>
      <c r="BX114" s="918"/>
      <c r="BY114" s="918"/>
      <c r="BZ114" s="918"/>
      <c r="CA114" s="918">
        <v>593362</v>
      </c>
      <c r="CB114" s="918"/>
      <c r="CC114" s="918"/>
      <c r="CD114" s="918"/>
      <c r="CE114" s="918"/>
      <c r="CF114" s="912">
        <v>42</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585</v>
      </c>
      <c r="AB115" s="932"/>
      <c r="AC115" s="932"/>
      <c r="AD115" s="932"/>
      <c r="AE115" s="933"/>
      <c r="AF115" s="934">
        <v>1242</v>
      </c>
      <c r="AG115" s="932"/>
      <c r="AH115" s="932"/>
      <c r="AI115" s="932"/>
      <c r="AJ115" s="933"/>
      <c r="AK115" s="934">
        <v>573</v>
      </c>
      <c r="AL115" s="932"/>
      <c r="AM115" s="932"/>
      <c r="AN115" s="932"/>
      <c r="AO115" s="933"/>
      <c r="AP115" s="935">
        <v>0</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428197</v>
      </c>
      <c r="AB117" s="964"/>
      <c r="AC117" s="964"/>
      <c r="AD117" s="964"/>
      <c r="AE117" s="965"/>
      <c r="AF117" s="963">
        <v>365862</v>
      </c>
      <c r="AG117" s="964"/>
      <c r="AH117" s="964"/>
      <c r="AI117" s="964"/>
      <c r="AJ117" s="965"/>
      <c r="AK117" s="963">
        <v>327128</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287</v>
      </c>
      <c r="AG118" s="881"/>
      <c r="AH118" s="881"/>
      <c r="AI118" s="881"/>
      <c r="AJ118" s="882"/>
      <c r="AK118" s="880" t="s">
        <v>286</v>
      </c>
      <c r="AL118" s="881"/>
      <c r="AM118" s="881"/>
      <c r="AN118" s="881"/>
      <c r="AO118" s="882"/>
      <c r="AP118" s="988" t="s">
        <v>401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429</v>
      </c>
      <c r="BP118" s="992"/>
      <c r="BQ118" s="983">
        <v>3520268</v>
      </c>
      <c r="BR118" s="984"/>
      <c r="BS118" s="984"/>
      <c r="BT118" s="984"/>
      <c r="BU118" s="984"/>
      <c r="BV118" s="984">
        <v>3303547</v>
      </c>
      <c r="BW118" s="984"/>
      <c r="BX118" s="984"/>
      <c r="BY118" s="984"/>
      <c r="BZ118" s="984"/>
      <c r="CA118" s="984">
        <v>2973731</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940709</v>
      </c>
      <c r="BR119" s="925"/>
      <c r="BS119" s="925"/>
      <c r="BT119" s="925"/>
      <c r="BU119" s="925"/>
      <c r="BV119" s="925">
        <v>1205116</v>
      </c>
      <c r="BW119" s="925"/>
      <c r="BX119" s="925"/>
      <c r="BY119" s="925"/>
      <c r="BZ119" s="925"/>
      <c r="CA119" s="925">
        <v>1451571</v>
      </c>
      <c r="CB119" s="925"/>
      <c r="CC119" s="925"/>
      <c r="CD119" s="925"/>
      <c r="CE119" s="925"/>
      <c r="CF119" s="939">
        <v>102.7</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t="s">
        <v>113</v>
      </c>
      <c r="BR120" s="918"/>
      <c r="BS120" s="918"/>
      <c r="BT120" s="918"/>
      <c r="BU120" s="918"/>
      <c r="BV120" s="918" t="s">
        <v>113</v>
      </c>
      <c r="BW120" s="918"/>
      <c r="BX120" s="918"/>
      <c r="BY120" s="918"/>
      <c r="BZ120" s="918"/>
      <c r="CA120" s="918" t="s">
        <v>113</v>
      </c>
      <c r="CB120" s="918"/>
      <c r="CC120" s="918"/>
      <c r="CD120" s="918"/>
      <c r="CE120" s="918"/>
      <c r="CF120" s="912" t="s">
        <v>113</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743974</v>
      </c>
      <c r="DH120" s="925"/>
      <c r="DI120" s="925"/>
      <c r="DJ120" s="925"/>
      <c r="DK120" s="925"/>
      <c r="DL120" s="925">
        <v>646146</v>
      </c>
      <c r="DM120" s="925"/>
      <c r="DN120" s="925"/>
      <c r="DO120" s="925"/>
      <c r="DP120" s="925"/>
      <c r="DQ120" s="925">
        <v>566336</v>
      </c>
      <c r="DR120" s="925"/>
      <c r="DS120" s="925"/>
      <c r="DT120" s="925"/>
      <c r="DU120" s="925"/>
      <c r="DV120" s="926">
        <v>40.1</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2166080</v>
      </c>
      <c r="BR121" s="984"/>
      <c r="BS121" s="984"/>
      <c r="BT121" s="984"/>
      <c r="BU121" s="984"/>
      <c r="BV121" s="984">
        <v>2054464</v>
      </c>
      <c r="BW121" s="984"/>
      <c r="BX121" s="984"/>
      <c r="BY121" s="984"/>
      <c r="BZ121" s="984"/>
      <c r="CA121" s="984">
        <v>1946647</v>
      </c>
      <c r="CB121" s="984"/>
      <c r="CC121" s="984"/>
      <c r="CD121" s="984"/>
      <c r="CE121" s="984"/>
      <c r="CF121" s="1022">
        <v>137.80000000000001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t="s">
        <v>113</v>
      </c>
      <c r="DH121" s="918"/>
      <c r="DI121" s="918"/>
      <c r="DJ121" s="918"/>
      <c r="DK121" s="918"/>
      <c r="DL121" s="918" t="s">
        <v>113</v>
      </c>
      <c r="DM121" s="918"/>
      <c r="DN121" s="918"/>
      <c r="DO121" s="918"/>
      <c r="DP121" s="918"/>
      <c r="DQ121" s="918" t="s">
        <v>113</v>
      </c>
      <c r="DR121" s="918"/>
      <c r="DS121" s="918"/>
      <c r="DT121" s="918"/>
      <c r="DU121" s="918"/>
      <c r="DV121" s="919" t="s">
        <v>113</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438</v>
      </c>
      <c r="BP122" s="992"/>
      <c r="BQ122" s="1032">
        <v>3106789</v>
      </c>
      <c r="BR122" s="1033"/>
      <c r="BS122" s="1033"/>
      <c r="BT122" s="1033"/>
      <c r="BU122" s="1033"/>
      <c r="BV122" s="1033">
        <v>3259580</v>
      </c>
      <c r="BW122" s="1033"/>
      <c r="BX122" s="1033"/>
      <c r="BY122" s="1033"/>
      <c r="BZ122" s="1033"/>
      <c r="CA122" s="1033">
        <v>3398218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29.5</v>
      </c>
      <c r="BR123" s="1025"/>
      <c r="BS123" s="1025"/>
      <c r="BT123" s="1025"/>
      <c r="BU123" s="1025"/>
      <c r="BV123" s="1025">
        <v>3.1</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585</v>
      </c>
      <c r="AB127" s="957"/>
      <c r="AC127" s="957"/>
      <c r="AD127" s="957"/>
      <c r="AE127" s="958"/>
      <c r="AF127" s="959">
        <v>1242</v>
      </c>
      <c r="AG127" s="957"/>
      <c r="AH127" s="957"/>
      <c r="AI127" s="957"/>
      <c r="AJ127" s="958"/>
      <c r="AK127" s="959">
        <v>573</v>
      </c>
      <c r="AL127" s="957"/>
      <c r="AM127" s="957"/>
      <c r="AN127" s="957"/>
      <c r="AO127" s="958"/>
      <c r="AP127" s="960">
        <v>0</v>
      </c>
      <c r="AQ127" s="961"/>
      <c r="AR127" s="961"/>
      <c r="AS127" s="961"/>
      <c r="AT127" s="962"/>
      <c r="AU127" s="233"/>
      <c r="AV127" s="233"/>
      <c r="AW127" s="233"/>
      <c r="AX127" s="884" t="s">
        <v>449</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t="s">
        <v>113</v>
      </c>
      <c r="AB128" s="1088"/>
      <c r="AC128" s="1088"/>
      <c r="AD128" s="1088"/>
      <c r="AE128" s="1089"/>
      <c r="AF128" s="1090" t="s">
        <v>113</v>
      </c>
      <c r="AG128" s="1088"/>
      <c r="AH128" s="1088"/>
      <c r="AI128" s="1088"/>
      <c r="AJ128" s="1089"/>
      <c r="AK128" s="1090" t="s">
        <v>113</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1683616</v>
      </c>
      <c r="AB129" s="957"/>
      <c r="AC129" s="957"/>
      <c r="AD129" s="957"/>
      <c r="AE129" s="958"/>
      <c r="AF129" s="959">
        <v>1668601</v>
      </c>
      <c r="AG129" s="957"/>
      <c r="AH129" s="957"/>
      <c r="AI129" s="957"/>
      <c r="AJ129" s="958"/>
      <c r="AK129" s="959">
        <v>1661326</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7.8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284452</v>
      </c>
      <c r="AB130" s="957"/>
      <c r="AC130" s="957"/>
      <c r="AD130" s="957"/>
      <c r="AE130" s="958"/>
      <c r="AF130" s="959">
        <v>256216</v>
      </c>
      <c r="AG130" s="957"/>
      <c r="AH130" s="957"/>
      <c r="AI130" s="957"/>
      <c r="AJ130" s="958"/>
      <c r="AK130" s="959">
        <v>248562</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1399164</v>
      </c>
      <c r="AB131" s="996"/>
      <c r="AC131" s="996"/>
      <c r="AD131" s="996"/>
      <c r="AE131" s="997"/>
      <c r="AF131" s="998">
        <v>1412385</v>
      </c>
      <c r="AG131" s="996"/>
      <c r="AH131" s="996"/>
      <c r="AI131" s="996"/>
      <c r="AJ131" s="997"/>
      <c r="AK131" s="998">
        <v>1412764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10.273634830000001</v>
      </c>
      <c r="AB132" s="1102"/>
      <c r="AC132" s="1102"/>
      <c r="AD132" s="1102"/>
      <c r="AE132" s="1103"/>
      <c r="AF132" s="1104">
        <v>7.7631807190000002</v>
      </c>
      <c r="AG132" s="1102"/>
      <c r="AH132" s="1102"/>
      <c r="AI132" s="1102"/>
      <c r="AJ132" s="1103"/>
      <c r="AK132" s="1104">
        <v>5.5611552959999999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13</v>
      </c>
      <c r="AB133" s="1109"/>
      <c r="AC133" s="1109"/>
      <c r="AD133" s="1109"/>
      <c r="AE133" s="1110"/>
      <c r="AF133" s="1108">
        <v>10.199999999999999</v>
      </c>
      <c r="AG133" s="1109"/>
      <c r="AH133" s="1109"/>
      <c r="AI133" s="1109"/>
      <c r="AJ133" s="1110"/>
      <c r="AK133" s="1108">
        <v>7.8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480159</v>
      </c>
      <c r="L9" s="264">
        <v>153799</v>
      </c>
      <c r="M9" s="265">
        <v>183831</v>
      </c>
      <c r="N9" s="266">
        <v>-16.3</v>
      </c>
    </row>
    <row r="10" spans="1:16">
      <c r="A10" s="248"/>
      <c r="B10" s="244"/>
      <c r="C10" s="244"/>
      <c r="D10" s="244"/>
      <c r="E10" s="244"/>
      <c r="F10" s="244"/>
      <c r="G10" s="1117" t="s">
        <v>471</v>
      </c>
      <c r="H10" s="1118"/>
      <c r="I10" s="1118"/>
      <c r="J10" s="1119"/>
      <c r="K10" s="267">
        <v>33746</v>
      </c>
      <c r="L10" s="268">
        <v>10809</v>
      </c>
      <c r="M10" s="269">
        <v>17818</v>
      </c>
      <c r="N10" s="270">
        <v>-39.299999999999997</v>
      </c>
    </row>
    <row r="11" spans="1:16" ht="13.5" customHeight="1">
      <c r="A11" s="248"/>
      <c r="B11" s="244"/>
      <c r="C11" s="244"/>
      <c r="D11" s="244"/>
      <c r="E11" s="244"/>
      <c r="F11" s="244"/>
      <c r="G11" s="1117" t="s">
        <v>472</v>
      </c>
      <c r="H11" s="1118"/>
      <c r="I11" s="1118"/>
      <c r="J11" s="1119"/>
      <c r="K11" s="267">
        <v>71888</v>
      </c>
      <c r="L11" s="268">
        <v>23026</v>
      </c>
      <c r="M11" s="269">
        <v>26667</v>
      </c>
      <c r="N11" s="270">
        <v>-13.7</v>
      </c>
    </row>
    <row r="12" spans="1:16" ht="13.5" customHeight="1">
      <c r="A12" s="248"/>
      <c r="B12" s="244"/>
      <c r="C12" s="244"/>
      <c r="D12" s="244"/>
      <c r="E12" s="244"/>
      <c r="F12" s="244"/>
      <c r="G12" s="1117" t="s">
        <v>473</v>
      </c>
      <c r="H12" s="1118"/>
      <c r="I12" s="1118"/>
      <c r="J12" s="1119"/>
      <c r="K12" s="267" t="s">
        <v>474</v>
      </c>
      <c r="L12" s="268" t="s">
        <v>474</v>
      </c>
      <c r="M12" s="269">
        <v>2490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39798</v>
      </c>
      <c r="L14" s="268">
        <v>12748</v>
      </c>
      <c r="M14" s="269">
        <v>9105</v>
      </c>
      <c r="N14" s="270">
        <v>40</v>
      </c>
    </row>
    <row r="15" spans="1:16" ht="13.5" customHeight="1">
      <c r="A15" s="248"/>
      <c r="B15" s="244"/>
      <c r="C15" s="244"/>
      <c r="D15" s="244"/>
      <c r="E15" s="244"/>
      <c r="F15" s="244"/>
      <c r="G15" s="1117" t="s">
        <v>477</v>
      </c>
      <c r="H15" s="1118"/>
      <c r="I15" s="1118"/>
      <c r="J15" s="1119"/>
      <c r="K15" s="267">
        <v>10509</v>
      </c>
      <c r="L15" s="268">
        <v>3366</v>
      </c>
      <c r="M15" s="269">
        <v>5055</v>
      </c>
      <c r="N15" s="270">
        <v>-33.4</v>
      </c>
    </row>
    <row r="16" spans="1:16">
      <c r="A16" s="248"/>
      <c r="B16" s="244"/>
      <c r="C16" s="244"/>
      <c r="D16" s="244"/>
      <c r="E16" s="244"/>
      <c r="F16" s="244"/>
      <c r="G16" s="1120" t="s">
        <v>478</v>
      </c>
      <c r="H16" s="1121"/>
      <c r="I16" s="1121"/>
      <c r="J16" s="1122"/>
      <c r="K16" s="268">
        <v>-73676</v>
      </c>
      <c r="L16" s="268">
        <v>-23599</v>
      </c>
      <c r="M16" s="269">
        <v>-22864</v>
      </c>
      <c r="N16" s="270">
        <v>3.2</v>
      </c>
    </row>
    <row r="17" spans="1:16">
      <c r="A17" s="248"/>
      <c r="B17" s="244"/>
      <c r="C17" s="244"/>
      <c r="D17" s="244"/>
      <c r="E17" s="244"/>
      <c r="F17" s="244"/>
      <c r="G17" s="1120" t="s">
        <v>171</v>
      </c>
      <c r="H17" s="1121"/>
      <c r="I17" s="1121"/>
      <c r="J17" s="1122"/>
      <c r="K17" s="268">
        <v>562424</v>
      </c>
      <c r="L17" s="268">
        <v>180149</v>
      </c>
      <c r="M17" s="269">
        <v>222101</v>
      </c>
      <c r="N17" s="270">
        <v>-18.899999999999999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17.62</v>
      </c>
      <c r="L21" s="281">
        <v>20.61</v>
      </c>
      <c r="M21" s="282">
        <v>-2.99</v>
      </c>
      <c r="N21" s="249"/>
      <c r="O21" s="283"/>
      <c r="P21" s="279"/>
    </row>
    <row r="22" spans="1:16" s="284" customFormat="1">
      <c r="A22" s="279"/>
      <c r="B22" s="249"/>
      <c r="C22" s="249"/>
      <c r="D22" s="249"/>
      <c r="E22" s="249"/>
      <c r="F22" s="249"/>
      <c r="G22" s="1112" t="s">
        <v>484</v>
      </c>
      <c r="H22" s="1113"/>
      <c r="I22" s="1113"/>
      <c r="J22" s="1114"/>
      <c r="K22" s="285">
        <v>98.6</v>
      </c>
      <c r="L22" s="286">
        <v>94.6</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249500</v>
      </c>
      <c r="L32" s="294">
        <v>79917</v>
      </c>
      <c r="M32" s="295">
        <v>144540</v>
      </c>
      <c r="N32" s="296">
        <v>-44.7</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t="s">
        <v>474</v>
      </c>
      <c r="N34" s="296" t="s">
        <v>474</v>
      </c>
    </row>
    <row r="35" spans="1:16" ht="27" customHeight="1">
      <c r="A35" s="248"/>
      <c r="B35" s="244"/>
      <c r="C35" s="244"/>
      <c r="D35" s="244"/>
      <c r="E35" s="244"/>
      <c r="F35" s="244"/>
      <c r="G35" s="1128" t="s">
        <v>491</v>
      </c>
      <c r="H35" s="1129"/>
      <c r="I35" s="1129"/>
      <c r="J35" s="1130"/>
      <c r="K35" s="294">
        <v>50767</v>
      </c>
      <c r="L35" s="294">
        <v>16261</v>
      </c>
      <c r="M35" s="295">
        <v>29964</v>
      </c>
      <c r="N35" s="296">
        <v>-45.7</v>
      </c>
    </row>
    <row r="36" spans="1:16" ht="27" customHeight="1">
      <c r="A36" s="248"/>
      <c r="B36" s="244"/>
      <c r="C36" s="244"/>
      <c r="D36" s="244"/>
      <c r="E36" s="244"/>
      <c r="F36" s="244"/>
      <c r="G36" s="1128" t="s">
        <v>492</v>
      </c>
      <c r="H36" s="1129"/>
      <c r="I36" s="1129"/>
      <c r="J36" s="1130"/>
      <c r="K36" s="294">
        <v>26288</v>
      </c>
      <c r="L36" s="294">
        <v>8420</v>
      </c>
      <c r="M36" s="295">
        <v>6972</v>
      </c>
      <c r="N36" s="296">
        <v>20.8</v>
      </c>
    </row>
    <row r="37" spans="1:16" ht="13.5" customHeight="1">
      <c r="A37" s="248"/>
      <c r="B37" s="244"/>
      <c r="C37" s="244"/>
      <c r="D37" s="244"/>
      <c r="E37" s="244"/>
      <c r="F37" s="244"/>
      <c r="G37" s="1128" t="s">
        <v>493</v>
      </c>
      <c r="H37" s="1129"/>
      <c r="I37" s="1129"/>
      <c r="J37" s="1130"/>
      <c r="K37" s="294">
        <v>573</v>
      </c>
      <c r="L37" s="294">
        <v>184</v>
      </c>
      <c r="M37" s="295">
        <v>2692</v>
      </c>
      <c r="N37" s="296">
        <v>-93.2</v>
      </c>
    </row>
    <row r="38" spans="1:16" ht="27" customHeight="1">
      <c r="A38" s="248"/>
      <c r="B38" s="244"/>
      <c r="C38" s="244"/>
      <c r="D38" s="244"/>
      <c r="E38" s="244"/>
      <c r="F38" s="244"/>
      <c r="G38" s="1131" t="s">
        <v>494</v>
      </c>
      <c r="H38" s="1132"/>
      <c r="I38" s="1132"/>
      <c r="J38" s="1133"/>
      <c r="K38" s="297" t="s">
        <v>474</v>
      </c>
      <c r="L38" s="297" t="s">
        <v>474</v>
      </c>
      <c r="M38" s="298">
        <v>44</v>
      </c>
      <c r="N38" s="299" t="s">
        <v>474</v>
      </c>
      <c r="O38" s="293"/>
    </row>
    <row r="39" spans="1:16">
      <c r="A39" s="248"/>
      <c r="B39" s="244"/>
      <c r="C39" s="244"/>
      <c r="D39" s="244"/>
      <c r="E39" s="244"/>
      <c r="F39" s="244"/>
      <c r="G39" s="1131" t="s">
        <v>495</v>
      </c>
      <c r="H39" s="1132"/>
      <c r="I39" s="1132"/>
      <c r="J39" s="1133"/>
      <c r="K39" s="300" t="s">
        <v>474</v>
      </c>
      <c r="L39" s="300" t="s">
        <v>474</v>
      </c>
      <c r="M39" s="301">
        <v>-7752</v>
      </c>
      <c r="N39" s="302" t="s">
        <v>474</v>
      </c>
      <c r="O39" s="293"/>
    </row>
    <row r="40" spans="1:16" ht="27" customHeight="1">
      <c r="A40" s="248"/>
      <c r="B40" s="244"/>
      <c r="C40" s="244"/>
      <c r="D40" s="244"/>
      <c r="E40" s="244"/>
      <c r="F40" s="244"/>
      <c r="G40" s="1128" t="s">
        <v>496</v>
      </c>
      <c r="H40" s="1129"/>
      <c r="I40" s="1129"/>
      <c r="J40" s="1130"/>
      <c r="K40" s="300">
        <v>-248562</v>
      </c>
      <c r="L40" s="300">
        <v>-79616</v>
      </c>
      <c r="M40" s="301">
        <v>-125847</v>
      </c>
      <c r="N40" s="302">
        <v>-36.700000000000003</v>
      </c>
      <c r="O40" s="293"/>
    </row>
    <row r="41" spans="1:16">
      <c r="A41" s="248"/>
      <c r="B41" s="244"/>
      <c r="C41" s="244"/>
      <c r="D41" s="244"/>
      <c r="E41" s="244"/>
      <c r="F41" s="244"/>
      <c r="G41" s="1134" t="s">
        <v>281</v>
      </c>
      <c r="H41" s="1135"/>
      <c r="I41" s="1135"/>
      <c r="J41" s="1136"/>
      <c r="K41" s="294">
        <v>78566</v>
      </c>
      <c r="L41" s="300">
        <v>25165</v>
      </c>
      <c r="M41" s="301">
        <v>50612</v>
      </c>
      <c r="N41" s="302">
        <v>-50.3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269517</v>
      </c>
      <c r="J51" s="320">
        <v>81672</v>
      </c>
      <c r="K51" s="321">
        <v>327.39999999999998</v>
      </c>
      <c r="L51" s="322">
        <v>262834</v>
      </c>
      <c r="M51" s="323">
        <v>48.9</v>
      </c>
      <c r="N51" s="324">
        <v>278.5</v>
      </c>
    </row>
    <row r="52" spans="1:14">
      <c r="A52" s="248"/>
      <c r="B52" s="244"/>
      <c r="C52" s="244"/>
      <c r="D52" s="244"/>
      <c r="E52" s="244"/>
      <c r="F52" s="244"/>
      <c r="G52" s="325"/>
      <c r="H52" s="326" t="s">
        <v>507</v>
      </c>
      <c r="I52" s="327">
        <v>256555</v>
      </c>
      <c r="J52" s="328">
        <v>77744</v>
      </c>
      <c r="K52" s="329">
        <v>445.9</v>
      </c>
      <c r="L52" s="330">
        <v>147509</v>
      </c>
      <c r="M52" s="331">
        <v>95.6</v>
      </c>
      <c r="N52" s="332">
        <v>350.3</v>
      </c>
    </row>
    <row r="53" spans="1:14">
      <c r="A53" s="248"/>
      <c r="B53" s="244"/>
      <c r="C53" s="244"/>
      <c r="D53" s="244"/>
      <c r="E53" s="244"/>
      <c r="F53" s="244"/>
      <c r="G53" s="310" t="s">
        <v>508</v>
      </c>
      <c r="H53" s="311"/>
      <c r="I53" s="319">
        <v>417690</v>
      </c>
      <c r="J53" s="320">
        <v>128877</v>
      </c>
      <c r="K53" s="321">
        <v>57.8</v>
      </c>
      <c r="L53" s="322">
        <v>334234</v>
      </c>
      <c r="M53" s="323">
        <v>27.2</v>
      </c>
      <c r="N53" s="324">
        <v>30.6</v>
      </c>
    </row>
    <row r="54" spans="1:14">
      <c r="A54" s="248"/>
      <c r="B54" s="244"/>
      <c r="C54" s="244"/>
      <c r="D54" s="244"/>
      <c r="E54" s="244"/>
      <c r="F54" s="244"/>
      <c r="G54" s="325"/>
      <c r="H54" s="326" t="s">
        <v>507</v>
      </c>
      <c r="I54" s="327">
        <v>322108</v>
      </c>
      <c r="J54" s="328">
        <v>99385</v>
      </c>
      <c r="K54" s="329">
        <v>27.8</v>
      </c>
      <c r="L54" s="330">
        <v>135366</v>
      </c>
      <c r="M54" s="331">
        <v>-8.1999999999999993</v>
      </c>
      <c r="N54" s="332">
        <v>36</v>
      </c>
    </row>
    <row r="55" spans="1:14">
      <c r="A55" s="248"/>
      <c r="B55" s="244"/>
      <c r="C55" s="244"/>
      <c r="D55" s="244"/>
      <c r="E55" s="244"/>
      <c r="F55" s="244"/>
      <c r="G55" s="310" t="s">
        <v>509</v>
      </c>
      <c r="H55" s="311"/>
      <c r="I55" s="319">
        <v>553310</v>
      </c>
      <c r="J55" s="320">
        <v>173506</v>
      </c>
      <c r="K55" s="321">
        <v>34.6</v>
      </c>
      <c r="L55" s="322">
        <v>216155</v>
      </c>
      <c r="M55" s="323">
        <v>-35.299999999999997</v>
      </c>
      <c r="N55" s="324">
        <v>69.900000000000006</v>
      </c>
    </row>
    <row r="56" spans="1:14">
      <c r="A56" s="248"/>
      <c r="B56" s="244"/>
      <c r="C56" s="244"/>
      <c r="D56" s="244"/>
      <c r="E56" s="244"/>
      <c r="F56" s="244"/>
      <c r="G56" s="325"/>
      <c r="H56" s="326" t="s">
        <v>507</v>
      </c>
      <c r="I56" s="327">
        <v>166061</v>
      </c>
      <c r="J56" s="328">
        <v>52073</v>
      </c>
      <c r="K56" s="329">
        <v>-47.6</v>
      </c>
      <c r="L56" s="330">
        <v>108827</v>
      </c>
      <c r="M56" s="331">
        <v>-19.600000000000001</v>
      </c>
      <c r="N56" s="332">
        <v>-28</v>
      </c>
    </row>
    <row r="57" spans="1:14">
      <c r="A57" s="248"/>
      <c r="B57" s="244"/>
      <c r="C57" s="244"/>
      <c r="D57" s="244"/>
      <c r="E57" s="244"/>
      <c r="F57" s="244"/>
      <c r="G57" s="310" t="s">
        <v>510</v>
      </c>
      <c r="H57" s="311"/>
      <c r="I57" s="319">
        <v>376004</v>
      </c>
      <c r="J57" s="320">
        <v>118838</v>
      </c>
      <c r="K57" s="321">
        <v>-31.5</v>
      </c>
      <c r="L57" s="322">
        <v>228305</v>
      </c>
      <c r="M57" s="323">
        <v>5.6</v>
      </c>
      <c r="N57" s="324">
        <v>-37.1</v>
      </c>
    </row>
    <row r="58" spans="1:14">
      <c r="A58" s="248"/>
      <c r="B58" s="244"/>
      <c r="C58" s="244"/>
      <c r="D58" s="244"/>
      <c r="E58" s="244"/>
      <c r="F58" s="244"/>
      <c r="G58" s="325"/>
      <c r="H58" s="326" t="s">
        <v>507</v>
      </c>
      <c r="I58" s="327">
        <v>117350</v>
      </c>
      <c r="J58" s="328">
        <v>37089</v>
      </c>
      <c r="K58" s="329">
        <v>-28.8</v>
      </c>
      <c r="L58" s="330">
        <v>86611</v>
      </c>
      <c r="M58" s="331">
        <v>-20.399999999999999</v>
      </c>
      <c r="N58" s="332">
        <v>-8.4</v>
      </c>
    </row>
    <row r="59" spans="1:14">
      <c r="A59" s="248"/>
      <c r="B59" s="244"/>
      <c r="C59" s="244"/>
      <c r="D59" s="244"/>
      <c r="E59" s="244"/>
      <c r="F59" s="244"/>
      <c r="G59" s="310" t="s">
        <v>511</v>
      </c>
      <c r="H59" s="311"/>
      <c r="I59" s="319">
        <v>399586</v>
      </c>
      <c r="J59" s="320">
        <v>127990</v>
      </c>
      <c r="K59" s="321">
        <v>7.7</v>
      </c>
      <c r="L59" s="322">
        <v>316331</v>
      </c>
      <c r="M59" s="323">
        <v>38.6</v>
      </c>
      <c r="N59" s="324">
        <v>-30.9</v>
      </c>
    </row>
    <row r="60" spans="1:14">
      <c r="A60" s="248"/>
      <c r="B60" s="244"/>
      <c r="C60" s="244"/>
      <c r="D60" s="244"/>
      <c r="E60" s="244"/>
      <c r="F60" s="244"/>
      <c r="G60" s="325"/>
      <c r="H60" s="326" t="s">
        <v>507</v>
      </c>
      <c r="I60" s="333">
        <v>87119</v>
      </c>
      <c r="J60" s="328">
        <v>27905</v>
      </c>
      <c r="K60" s="329">
        <v>-24.8</v>
      </c>
      <c r="L60" s="330">
        <v>106387</v>
      </c>
      <c r="M60" s="331">
        <v>22.8</v>
      </c>
      <c r="N60" s="332">
        <v>-47.6</v>
      </c>
    </row>
    <row r="61" spans="1:14">
      <c r="A61" s="248"/>
      <c r="B61" s="244"/>
      <c r="C61" s="244"/>
      <c r="D61" s="244"/>
      <c r="E61" s="244"/>
      <c r="F61" s="244"/>
      <c r="G61" s="310" t="s">
        <v>512</v>
      </c>
      <c r="H61" s="334"/>
      <c r="I61" s="335">
        <v>403221</v>
      </c>
      <c r="J61" s="336">
        <v>126177</v>
      </c>
      <c r="K61" s="337">
        <v>79.2</v>
      </c>
      <c r="L61" s="338">
        <v>271572</v>
      </c>
      <c r="M61" s="339">
        <v>17</v>
      </c>
      <c r="N61" s="324">
        <v>62.2</v>
      </c>
    </row>
    <row r="62" spans="1:14">
      <c r="A62" s="248"/>
      <c r="B62" s="244"/>
      <c r="C62" s="244"/>
      <c r="D62" s="244"/>
      <c r="E62" s="244"/>
      <c r="F62" s="244"/>
      <c r="G62" s="325"/>
      <c r="H62" s="326" t="s">
        <v>507</v>
      </c>
      <c r="I62" s="327">
        <v>189839</v>
      </c>
      <c r="J62" s="328">
        <v>58839</v>
      </c>
      <c r="K62" s="329">
        <v>74.5</v>
      </c>
      <c r="L62" s="330">
        <v>116940</v>
      </c>
      <c r="M62" s="331">
        <v>14</v>
      </c>
      <c r="N62" s="332">
        <v>60.5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24.06</v>
      </c>
      <c r="G47" s="12">
        <v>27.3</v>
      </c>
      <c r="H47" s="12">
        <v>25.83</v>
      </c>
      <c r="I47" s="12">
        <v>29.38</v>
      </c>
      <c r="J47" s="13">
        <v>33.479999999999997</v>
      </c>
    </row>
    <row r="48" spans="2:10" ht="57.75" customHeight="1">
      <c r="B48" s="14"/>
      <c r="C48" s="1139" t="s">
        <v>4</v>
      </c>
      <c r="D48" s="1139"/>
      <c r="E48" s="1140"/>
      <c r="F48" s="15">
        <v>3.81</v>
      </c>
      <c r="G48" s="16">
        <v>3.79</v>
      </c>
      <c r="H48" s="16">
        <v>3.34</v>
      </c>
      <c r="I48" s="16">
        <v>3.25</v>
      </c>
      <c r="J48" s="17">
        <v>1.45</v>
      </c>
    </row>
    <row r="49" spans="2:10" ht="57.75" customHeight="1" thickBot="1">
      <c r="B49" s="18"/>
      <c r="C49" s="1141" t="s">
        <v>5</v>
      </c>
      <c r="D49" s="1141"/>
      <c r="E49" s="1142"/>
      <c r="F49" s="19" t="s">
        <v>519</v>
      </c>
      <c r="G49" s="20">
        <v>3.1</v>
      </c>
      <c r="H49" s="20" t="s">
        <v>520</v>
      </c>
      <c r="I49" s="20">
        <v>0.81</v>
      </c>
      <c r="J49" s="21">
        <v>0.16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3.81</v>
      </c>
      <c r="G34" s="33">
        <v>3.78</v>
      </c>
      <c r="H34" s="33">
        <v>3.31</v>
      </c>
      <c r="I34" s="33">
        <v>3.23</v>
      </c>
      <c r="J34" s="34">
        <v>1.44</v>
      </c>
      <c r="K34" s="22"/>
      <c r="L34" s="22"/>
      <c r="M34" s="22"/>
      <c r="N34" s="22"/>
      <c r="O34" s="22"/>
      <c r="P34" s="22"/>
    </row>
    <row r="35" spans="1:16" ht="39" customHeight="1">
      <c r="A35" s="22"/>
      <c r="B35" s="35"/>
      <c r="C35" s="1143" t="s">
        <v>522</v>
      </c>
      <c r="D35" s="1144"/>
      <c r="E35" s="1145"/>
      <c r="F35" s="36">
        <v>0.72</v>
      </c>
      <c r="G35" s="37">
        <v>1.67</v>
      </c>
      <c r="H35" s="37">
        <v>1.33</v>
      </c>
      <c r="I35" s="37">
        <v>1.1100000000000001</v>
      </c>
      <c r="J35" s="38">
        <v>0.83</v>
      </c>
      <c r="K35" s="22"/>
      <c r="L35" s="22"/>
      <c r="M35" s="22"/>
      <c r="N35" s="22"/>
      <c r="O35" s="22"/>
      <c r="P35" s="22"/>
    </row>
    <row r="36" spans="1:16" ht="39" customHeight="1">
      <c r="A36" s="22"/>
      <c r="B36" s="35"/>
      <c r="C36" s="1143" t="s">
        <v>523</v>
      </c>
      <c r="D36" s="1144"/>
      <c r="E36" s="1145"/>
      <c r="F36" s="36">
        <v>0.28999999999999998</v>
      </c>
      <c r="G36" s="37">
        <v>0.53</v>
      </c>
      <c r="H36" s="37">
        <v>0.92</v>
      </c>
      <c r="I36" s="37">
        <v>0.44</v>
      </c>
      <c r="J36" s="38">
        <v>0.72</v>
      </c>
      <c r="K36" s="22"/>
      <c r="L36" s="22"/>
      <c r="M36" s="22"/>
      <c r="N36" s="22"/>
      <c r="O36" s="22"/>
      <c r="P36" s="22"/>
    </row>
    <row r="37" spans="1:16" ht="39" customHeight="1">
      <c r="A37" s="22"/>
      <c r="B37" s="35"/>
      <c r="C37" s="1143" t="s">
        <v>524</v>
      </c>
      <c r="D37" s="1144"/>
      <c r="E37" s="1145"/>
      <c r="F37" s="36">
        <v>0.3</v>
      </c>
      <c r="G37" s="37">
        <v>0.25</v>
      </c>
      <c r="H37" s="37">
        <v>0.27</v>
      </c>
      <c r="I37" s="37">
        <v>0.39</v>
      </c>
      <c r="J37" s="38">
        <v>7.0000000000000007E-2</v>
      </c>
      <c r="K37" s="22"/>
      <c r="L37" s="22"/>
      <c r="M37" s="22"/>
      <c r="N37" s="22"/>
      <c r="O37" s="22"/>
      <c r="P37" s="22"/>
    </row>
    <row r="38" spans="1:16" ht="39" customHeight="1">
      <c r="A38" s="22"/>
      <c r="B38" s="35"/>
      <c r="C38" s="1143" t="s">
        <v>525</v>
      </c>
      <c r="D38" s="1144"/>
      <c r="E38" s="1145"/>
      <c r="F38" s="36">
        <v>0.01</v>
      </c>
      <c r="G38" s="37">
        <v>0.02</v>
      </c>
      <c r="H38" s="37">
        <v>0.04</v>
      </c>
      <c r="I38" s="37">
        <v>0.03</v>
      </c>
      <c r="J38" s="38">
        <v>0.01</v>
      </c>
      <c r="K38" s="22"/>
      <c r="L38" s="22"/>
      <c r="M38" s="22"/>
      <c r="N38" s="22"/>
      <c r="O38" s="22"/>
      <c r="P38" s="22"/>
    </row>
    <row r="39" spans="1:16" ht="39" customHeight="1">
      <c r="A39" s="22"/>
      <c r="B39" s="35"/>
      <c r="C39" s="1143" t="s">
        <v>526</v>
      </c>
      <c r="D39" s="1144"/>
      <c r="E39" s="1145"/>
      <c r="F39" s="36">
        <v>0.01</v>
      </c>
      <c r="G39" s="37">
        <v>0.02</v>
      </c>
      <c r="H39" s="37">
        <v>0.03</v>
      </c>
      <c r="I39" s="37">
        <v>0.03</v>
      </c>
      <c r="J39" s="38">
        <v>0.01</v>
      </c>
      <c r="K39" s="22"/>
      <c r="L39" s="22"/>
      <c r="M39" s="22"/>
      <c r="N39" s="22"/>
      <c r="O39" s="22"/>
      <c r="P39" s="22"/>
    </row>
    <row r="40" spans="1:16" ht="39" customHeight="1">
      <c r="A40" s="22"/>
      <c r="B40" s="35"/>
      <c r="C40" s="1143" t="s">
        <v>527</v>
      </c>
      <c r="D40" s="1144"/>
      <c r="E40" s="1145"/>
      <c r="F40" s="36">
        <v>0</v>
      </c>
      <c r="G40" s="37">
        <v>0.01</v>
      </c>
      <c r="H40" s="37">
        <v>0.02</v>
      </c>
      <c r="I40" s="37">
        <v>0.02</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529</v>
      </c>
      <c r="D43" s="1147"/>
      <c r="E43" s="1148"/>
      <c r="F43" s="41">
        <v>0</v>
      </c>
      <c r="G43" s="42">
        <v>0</v>
      </c>
      <c r="H43" s="42">
        <v>0</v>
      </c>
      <c r="I43" s="42">
        <v>0</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435</v>
      </c>
      <c r="L45" s="60">
        <v>401</v>
      </c>
      <c r="M45" s="60">
        <v>331</v>
      </c>
      <c r="N45" s="60">
        <v>281</v>
      </c>
      <c r="O45" s="61">
        <v>250</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93</v>
      </c>
      <c r="L48" s="64">
        <v>84</v>
      </c>
      <c r="M48" s="64">
        <v>64</v>
      </c>
      <c r="N48" s="64">
        <v>53</v>
      </c>
      <c r="O48" s="65">
        <v>51</v>
      </c>
      <c r="P48" s="48"/>
      <c r="Q48" s="48"/>
      <c r="R48" s="48"/>
      <c r="S48" s="48"/>
      <c r="T48" s="48"/>
      <c r="U48" s="48"/>
    </row>
    <row r="49" spans="1:21" ht="30.75" customHeight="1">
      <c r="A49" s="48"/>
      <c r="B49" s="1161"/>
      <c r="C49" s="1162"/>
      <c r="D49" s="62"/>
      <c r="E49" s="1153" t="s">
        <v>16</v>
      </c>
      <c r="F49" s="1153"/>
      <c r="G49" s="1153"/>
      <c r="H49" s="1153"/>
      <c r="I49" s="1153"/>
      <c r="J49" s="1154"/>
      <c r="K49" s="63">
        <v>34</v>
      </c>
      <c r="L49" s="64">
        <v>34</v>
      </c>
      <c r="M49" s="64">
        <v>32</v>
      </c>
      <c r="N49" s="64">
        <v>31</v>
      </c>
      <c r="O49" s="65">
        <v>26</v>
      </c>
      <c r="P49" s="48"/>
      <c r="Q49" s="48"/>
      <c r="R49" s="48"/>
      <c r="S49" s="48"/>
      <c r="T49" s="48"/>
      <c r="U49" s="48"/>
    </row>
    <row r="50" spans="1:21" ht="30.75" customHeight="1">
      <c r="A50" s="48"/>
      <c r="B50" s="1161"/>
      <c r="C50" s="1162"/>
      <c r="D50" s="62"/>
      <c r="E50" s="1153" t="s">
        <v>17</v>
      </c>
      <c r="F50" s="1153"/>
      <c r="G50" s="1153"/>
      <c r="H50" s="1153"/>
      <c r="I50" s="1153"/>
      <c r="J50" s="1154"/>
      <c r="K50" s="63">
        <v>1</v>
      </c>
      <c r="L50" s="64">
        <v>1</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345</v>
      </c>
      <c r="L52" s="64">
        <v>330</v>
      </c>
      <c r="M52" s="64">
        <v>285</v>
      </c>
      <c r="N52" s="64">
        <v>256</v>
      </c>
      <c r="O52" s="65">
        <v>249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218</v>
      </c>
      <c r="L53" s="69">
        <v>190</v>
      </c>
      <c r="M53" s="69">
        <v>143</v>
      </c>
      <c r="N53" s="69">
        <v>110</v>
      </c>
      <c r="O53" s="70">
        <v>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2015-04-17T00:05:37Z</cp:lastPrinted>
  <dcterms:created xsi:type="dcterms:W3CDTF">2015-02-17T05:56:39Z</dcterms:created>
  <dcterms:modified xsi:type="dcterms:W3CDTF">2015-05-07T13:46:26Z</dcterms:modified>
  <cp:category/>
</cp:coreProperties>
</file>