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21600" windowHeight="103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O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alcChain>
</file>

<file path=xl/sharedStrings.xml><?xml version="1.0" encoding="utf-8"?>
<sst xmlns="http://schemas.openxmlformats.org/spreadsheetml/2006/main" count="1122" uniqueCount="606">
  <si>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</si>
  <si>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</si>
  <si>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</si>
  <si>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</si>
  <si>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</si>
  <si>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</si>
  <si>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</si>
  <si>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</si>
  <si>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</si>
  <si>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</si>
  <si>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</si>
  <si>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</si>
  <si>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</si>
  <si>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</si>
  <si>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</si>
  <si>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</si>
  <si>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</si>
  <si>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</si>
  <si>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</si>
  <si>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</si>
  <si>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</si>
  <si>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</si>
  <si>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</si>
  <si>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</si>
  <si>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</si>
  <si>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</si>
  <si>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</si>
  <si>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</si>
  <si>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</si>
  <si>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</si>
  <si>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</si>
  <si>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</si>
  <si>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</si>
  <si>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</si>
  <si>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</si>
  <si>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</si>
  <si>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</si>
  <si>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</si>
  <si>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</si>
  <si>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</si>
  <si>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</si>
  <si>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</si>
  <si>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</si>
  <si>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</si>
  <si>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</si>
  <si>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</si>
  <si>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</si>
  <si>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</si>
  <si>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</si>
  <si>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</si>
  <si>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</si>
  <si>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</si>
  <si>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</si>
  <si>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</si>
  <si>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</si>
  <si>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</si>
  <si>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</si>
  <si>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</si>
  <si>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</si>
  <si>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</si>
  <si>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</si>
  <si>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</si>
  <si>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</si>
  <si>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</si>
  <si>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</si>
  <si>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</si>
  <si>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</si>
  <si>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</si>
  <si>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</si>
  <si>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</si>
  <si>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</si>
  <si>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</si>
  <si>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</si>
  <si>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</si>
  <si>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</si>
  <si>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</si>
  <si>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</si>
  <si>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</si>
  <si>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</si>
  <si>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</si>
  <si>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</si>
  <si>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</si>
  <si>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</si>
  <si>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</si>
  <si>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</si>
  <si>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</si>
  <si>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</si>
  <si>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</si>
  <si>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</si>
  <si>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</si>
  <si>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</si>
  <si>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</si>
  <si>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</si>
  <si>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</si>
  <si>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</si>
  <si>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</si>
  <si>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</si>
  <si>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</si>
  <si>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平内町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</si>
  <si>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</si>
  <si>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</si>
  <si>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</si>
  <si>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</si>
  <si>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</si>
  <si>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</si>
  <si>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</si>
  <si>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</si>
  <si>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</si>
  <si>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</si>
  <si>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</si>
  <si>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</si>
  <si>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</si>
  <si>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</si>
  <si>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</si>
  <si>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</si>
  <si>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</si>
  <si>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</si>
  <si>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</si>
  <si>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</si>
  <si>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</si>
  <si>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</si>
  <si>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</si>
  <si>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</si>
  <si>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</si>
  <si>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</si>
  <si>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</si>
  <si>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</si>
  <si>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</si>
  <si>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</si>
  <si>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</si>
  <si>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</si>
  <si>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</si>
  <si>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</si>
  <si>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</si>
  <si>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</si>
  <si>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</si>
  <si>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</si>
  <si>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</si>
  <si>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</si>
  <si>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</si>
  <si>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</si>
  <si>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</si>
  <si>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</si>
  <si>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</si>
  <si>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</si>
  <si>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</si>
  <si>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</si>
  <si>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</si>
  <si>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</si>
  <si>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</si>
  <si>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</si>
  <si>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</si>
  <si>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</si>
  <si>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</si>
  <si>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</si>
  <si>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</si>
  <si>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</si>
  <si>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</si>
  <si>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</si>
  <si>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</si>
  <si>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</si>
  <si>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</si>
  <si>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</si>
  <si>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</si>
  <si>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</si>
  <si>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</si>
  <si>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</si>
  <si>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</si>
  <si>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</si>
  <si>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</si>
  <si>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</si>
  <si>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</si>
  <si>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</si>
  <si>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</si>
  <si>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</si>
  <si>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</si>
  <si>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</si>
  <si>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</si>
  <si>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</si>
  <si>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</si>
  <si>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</si>
  <si>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</si>
  <si>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</si>
  <si>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</si>
  <si>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</si>
  <si>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</si>
  <si>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</si>
  <si>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</si>
  <si>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</si>
  <si>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</si>
  <si>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</si>
  <si>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</si>
  <si>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</si>
  <si>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</si>
  <si>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</si>
  <si>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</si>
  <si>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</si>
  <si>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</si>
  <si>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</si>
  <si>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</si>
  <si>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</si>
  <si>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</si>
  <si>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</si>
  <si>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</si>
  <si>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</si>
  <si>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</si>
  <si>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</si>
  <si>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</si>
  <si>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</si>
  <si>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</si>
  <si>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</si>
  <si>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</si>
  <si>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</si>
  <si>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</si>
  <si>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</si>
  <si>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</si>
  <si>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</si>
  <si>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</si>
  <si>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</si>
  <si>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</si>
  <si>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青森県平内町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</si>
  <si>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</si>
  <si>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</si>
  <si>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</si>
  <si>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</si>
  <si>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</si>
  <si>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</si>
  <si>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</si>
  <si>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</si>
  <si>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</si>
  <si>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</si>
  <si>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</si>
  <si>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</si>
  <si>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</si>
  <si>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</si>
  <si>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</si>
  <si>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</si>
  <si>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</si>
  <si>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</si>
  <si>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</si>
  <si>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</si>
  <si>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</si>
  <si>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</si>
  <si>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</si>
  <si>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</si>
  <si>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</si>
  <si>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</si>
  <si>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</si>
  <si>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</si>
  <si>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</si>
  <si>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</si>
  <si>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</si>
  <si>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</si>
  <si>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</si>
  <si>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</si>
  <si>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</si>
  <si>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</si>
  <si>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</si>
  <si>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</si>
  <si>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</si>
  <si>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</si>
  <si>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</si>
  <si>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</si>
  <si>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</si>
  <si>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</si>
  <si>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</si>
  <si>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</si>
  <si>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</si>
  <si>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</si>
  <si>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</si>
  <si>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</si>
  <si>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</si>
  <si>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</si>
  <si>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</si>
  <si>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</si>
  <si>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</si>
  <si>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</si>
  <si>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</si>
  <si>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</si>
  <si>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</si>
  <si>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</si>
  <si>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</si>
  <si>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</si>
  <si>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</si>
  <si>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</si>
  <si>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</si>
  <si>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</si>
  <si>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</si>
  <si>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</si>
  <si>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</si>
  <si>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</si>
  <si>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</si>
  <si>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</si>
  <si>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</si>
  <si>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</si>
  <si>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</si>
  <si>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</si>
  <si>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</si>
  <si>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</si>
  <si>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</si>
  <si>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</si>
  <si>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</si>
  <si>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</si>
  <si>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</si>
  <si>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</si>
  <si>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</si>
  <si>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</si>
  <si>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</si>
  <si>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</si>
  <si>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</si>
  <si>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</si>
  <si>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</si>
  <si>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</si>
  <si>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</si>
  <si>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</si>
  <si>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</si>
  <si>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</si>
  <si>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</si>
  <si>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</si>
  <si>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</si>
  <si>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</si>
  <si>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</si>
  <si>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</si>
  <si>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</si>
  <si>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</si>
  <si>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</si>
  <si>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</si>
  <si>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</si>
  <si>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</si>
  <si>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</si>
  <si>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</si>
  <si>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</si>
  <si>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</si>
  <si>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</si>
  <si>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</si>
  <si>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</si>
  <si>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</si>
  <si>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</si>
  <si>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</si>
  <si>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</si>
  <si>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</si>
  <si>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</si>
  <si>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</si>
  <si>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</si>
  <si>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</si>
  <si>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</si>
  <si>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</si>
  <si>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</si>
  <si>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</si>
  <si>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</si>
  <si>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</si>
  <si>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</si>
  <si>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</si>
  <si>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</si>
  <si>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</si>
  <si>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</si>
  <si>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</si>
  <si>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</si>
  <si>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</si>
  <si>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</si>
  <si>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</si>
  <si>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</si>
  <si>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</si>
  <si>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</si>
  <si>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</si>
  <si>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</si>
  <si>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</si>
  <si>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</si>
  <si>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青森県平内町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</si>
  <si>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</si>
  <si>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</si>
  <si>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</si>
  <si>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</si>
  <si>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</si>
  <si>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</si>
  <si>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</si>
  <si>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</si>
  <si>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</si>
  <si>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</si>
  <si>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</si>
  <si>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</si>
  <si>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</si>
  <si>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</si>
  <si>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</si>
  <si>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</si>
  <si>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</si>
  <si>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</si>
  <si>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</si>
  <si>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</si>
  <si>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</si>
  <si>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</si>
  <si>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</si>
  <si>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</si>
  <si>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</si>
  <si>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</si>
  <si>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</si>
  <si>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</si>
  <si>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</si>
  <si>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</si>
  <si>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</si>
  <si>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</si>
  <si>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</si>
  <si>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</si>
  <si>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平内町国民健康保険特別会計</t>
    <phoneticPr fontId="5"/>
  </si>
  <si>
    <t>平内町介護保険特別会計</t>
    <phoneticPr fontId="5"/>
  </si>
  <si>
    <t>平内町後期高齢者医療特別会計</t>
    <phoneticPr fontId="5"/>
  </si>
  <si>
    <t>平内町水道事業会計</t>
    <phoneticPr fontId="5"/>
  </si>
  <si>
    <t>法適用企業</t>
    <phoneticPr fontId="5"/>
  </si>
  <si>
    <t>平内町国民健康保険平内中央病院事業会計</t>
    <phoneticPr fontId="5"/>
  </si>
  <si>
    <t>平内町公共下水道事業特別会計</t>
    <phoneticPr fontId="5"/>
  </si>
  <si>
    <t>法非適用企業</t>
    <phoneticPr fontId="5"/>
  </si>
  <si>
    <t>平内町農業集落排水事業特別会計</t>
    <phoneticPr fontId="5"/>
  </si>
  <si>
    <t>法非適用企業</t>
    <phoneticPr fontId="5"/>
  </si>
  <si>
    <t>平内町漁業集落環境整備事業特別会計</t>
    <phoneticPr fontId="5"/>
  </si>
  <si>
    <t>平内町特殊索道事業特別会計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</si>
  <si>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</si>
  <si>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</si>
  <si>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</si>
  <si>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</si>
  <si>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</si>
  <si>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</si>
  <si>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</si>
  <si>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</si>
  <si>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</si>
  <si>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</si>
  <si>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</si>
  <si>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</si>
  <si>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</si>
  <si>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</si>
  <si>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</si>
  <si>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</si>
  <si>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</si>
  <si>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</si>
  <si>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</si>
  <si>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</si>
  <si>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</si>
  <si>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</si>
  <si>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</si>
  <si>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</si>
  <si>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</si>
  <si>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</si>
  <si>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</si>
  <si>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</si>
  <si>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</si>
  <si>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</si>
  <si>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</si>
  <si>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</si>
  <si>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</si>
  <si>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</si>
  <si>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</si>
  <si>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</si>
  <si>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</si>
  <si>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</si>
  <si>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</si>
  <si>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</si>
  <si>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</si>
  <si>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</si>
  <si>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</si>
  <si>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</si>
  <si>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</si>
  <si>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</si>
  <si>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</si>
  <si>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</si>
  <si>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</si>
  <si>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</si>
  <si>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</si>
  <si>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</si>
  <si>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</si>
  <si>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</si>
  <si>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</si>
  <si>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</si>
  <si>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</si>
  <si>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</si>
  <si>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</si>
  <si>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</si>
  <si>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</si>
  <si>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平内町公共下水道事業特別会計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</si>
  <si>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</si>
  <si>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</si>
  <si>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</si>
  <si>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平内町漁業集落環境整備事業特別会計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</si>
  <si>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</si>
  <si>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</si>
  <si>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</si>
  <si>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</si>
  <si>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</si>
  <si>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</si>
  <si>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</si>
  <si>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</si>
  <si>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</si>
  <si>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</si>
  <si>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</si>
  <si>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</si>
  <si>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</si>
  <si>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</si>
  <si>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</si>
  <si>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</si>
  <si>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</si>
  <si>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</si>
  <si>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</si>
  <si>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</si>
  <si>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</si>
  <si>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</si>
  <si>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</si>
  <si>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</si>
  <si>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</si>
  <si>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</si>
  <si>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</si>
  <si>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</si>
  <si>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</si>
  <si>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</si>
  <si>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</si>
  <si>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</si>
  <si>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</si>
  <si>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</si>
  <si>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</si>
  <si>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</si>
  <si>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</si>
  <si>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</si>
  <si>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</si>
  <si>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</si>
  <si>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</si>
  <si>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</si>
  <si>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</si>
  <si>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</si>
  <si>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</si>
  <si>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</si>
  <si>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</si>
  <si>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</si>
  <si>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</si>
  <si>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</si>
  <si>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</si>
  <si>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</si>
  <si>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</si>
  <si>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</si>
  <si>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</si>
  <si>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</si>
  <si>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</si>
  <si>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</si>
  <si>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</si>
  <si>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</si>
  <si>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</si>
  <si>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</si>
  <si>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</si>
  <si>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</si>
  <si>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</si>
  <si>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</si>
  <si>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</si>
  <si>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</si>
  <si>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</si>
  <si>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</si>
  <si>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</si>
  <si>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</si>
  <si>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</si>
  <si>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</si>
  <si>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</si>
  <si>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</si>
  <si>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</si>
  <si>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</si>
  <si>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</si>
  <si>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</si>
  <si>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</si>
  <si>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</si>
  <si>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</si>
  <si>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</si>
  <si>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</si>
  <si>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</si>
  <si>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1.14</t>
  </si>
  <si>
    <t>平内町国民健康保険平内中央病院事業会計</t>
  </si>
  <si>
    <t>一般会計</t>
  </si>
  <si>
    <t>平内町水道事業会計</t>
  </si>
  <si>
    <t>平内町国民健康保険特別会計</t>
  </si>
  <si>
    <t>平内町介護保険特別会計</t>
  </si>
  <si>
    <t>平内町特殊索道事業特別会計</t>
  </si>
  <si>
    <t>平内町農業集落排水事業特別会計</t>
  </si>
  <si>
    <t>平内町後期高齢者医療特別会計</t>
  </si>
  <si>
    <t>その他会計（赤字）</t>
  </si>
  <si>
    <t>その他会計（黒字）</t>
  </si>
  <si>
    <t>H25末</t>
    <phoneticPr fontId="5"/>
  </si>
  <si>
    <t>H26末</t>
    <phoneticPr fontId="5"/>
  </si>
  <si>
    <t>H27末</t>
    <phoneticPr fontId="5"/>
  </si>
  <si>
    <t>H28末</t>
    <phoneticPr fontId="5"/>
  </si>
  <si>
    <t>H29末</t>
    <phoneticPr fontId="5"/>
  </si>
  <si>
    <t>青森地域広域事務組合</t>
    <rPh sb="0" eb="2">
      <t>アオモリ</t>
    </rPh>
    <rPh sb="2" eb="4">
      <t>チイキ</t>
    </rPh>
    <rPh sb="4" eb="6">
      <t>コウイキ</t>
    </rPh>
    <rPh sb="6" eb="8">
      <t>ジム</t>
    </rPh>
    <rPh sb="8" eb="10">
      <t>クミアイ</t>
    </rPh>
    <phoneticPr fontId="34"/>
  </si>
  <si>
    <t>青森県市町村職員退職手当組合</t>
    <rPh sb="0" eb="3">
      <t>アオモリケン</t>
    </rPh>
    <rPh sb="3" eb="6">
      <t>シチョウソン</t>
    </rPh>
    <rPh sb="6" eb="8">
      <t>ショクイン</t>
    </rPh>
    <rPh sb="8" eb="10">
      <t>タイショク</t>
    </rPh>
    <rPh sb="10" eb="12">
      <t>テアテ</t>
    </rPh>
    <rPh sb="12" eb="14">
      <t>クミアイ</t>
    </rPh>
    <phoneticPr fontId="34"/>
  </si>
  <si>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</si>
  <si>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4"/>
  </si>
  <si>
    <t>青森県交通災害共済組合</t>
    <rPh sb="0" eb="3">
      <t>アオモリケン</t>
    </rPh>
    <rPh sb="3" eb="5">
      <t>コウツウ</t>
    </rPh>
    <rPh sb="5" eb="7">
      <t>サイガイ</t>
    </rPh>
    <rPh sb="7" eb="9">
      <t>キョウサイ</t>
    </rPh>
    <rPh sb="9" eb="11">
      <t>クミアイ</t>
    </rPh>
    <phoneticPr fontId="34"/>
  </si>
  <si>
    <t>青森県市町村総合事務組合</t>
    <rPh sb="0" eb="3">
      <t>アオモリケン</t>
    </rPh>
    <rPh sb="3" eb="6">
      <t>シチョウソン</t>
    </rPh>
    <rPh sb="6" eb="8">
      <t>ソウゴウ</t>
    </rPh>
    <rPh sb="8" eb="10">
      <t>ジム</t>
    </rPh>
    <rPh sb="10" eb="12">
      <t>クミアイ</t>
    </rPh>
    <phoneticPr fontId="34"/>
  </si>
  <si>
    <t>公共施設等整備基金</t>
    <rPh sb="0" eb="2">
      <t>コウキョウ</t>
    </rPh>
    <rPh sb="2" eb="4">
      <t>シセツ</t>
    </rPh>
    <rPh sb="4" eb="5">
      <t>トウ</t>
    </rPh>
    <rPh sb="5" eb="7">
      <t>セイビ</t>
    </rPh>
    <rPh sb="7" eb="9">
      <t>キキン</t>
    </rPh>
    <phoneticPr fontId="18"/>
  </si>
  <si>
    <t>地域づくり特別事業基金</t>
    <rPh sb="0" eb="2">
      <t>チイキ</t>
    </rPh>
    <rPh sb="5" eb="7">
      <t>トクベツ</t>
    </rPh>
    <rPh sb="7" eb="9">
      <t>ジギョウ</t>
    </rPh>
    <rPh sb="9" eb="11">
      <t>キキン</t>
    </rPh>
    <phoneticPr fontId="18"/>
  </si>
  <si>
    <t>地域福祉基金</t>
    <rPh sb="0" eb="2">
      <t>チイキ</t>
    </rPh>
    <rPh sb="2" eb="4">
      <t>フクシ</t>
    </rPh>
    <rPh sb="4" eb="6">
      <t>キキン</t>
    </rPh>
    <phoneticPr fontId="18"/>
  </si>
  <si>
    <t>下水道事業債償還基金</t>
    <rPh sb="0" eb="3">
      <t>ゲスイドウ</t>
    </rPh>
    <rPh sb="3" eb="5">
      <t>ジギョウ</t>
    </rPh>
    <rPh sb="5" eb="6">
      <t>サイ</t>
    </rPh>
    <rPh sb="6" eb="8">
      <t>ショウカン</t>
    </rPh>
    <rPh sb="8" eb="10">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</si>
  <si>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</si>
  <si>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</si>
  <si>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</si>
  <si>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</si>
  <si>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</si>
  <si>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</si>
  <si>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</si>
  <si>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</si>
  <si>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</si>
  <si>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</si>
  <si>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</si>
  <si>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に比べ基金の現在高が少ないことが影響し、高い水準で推移しており、また有形固定資産減価償却率も全体的に施設の老朽化が進み、類似団体よりもやや高い水準となっている。今後は、公共施設等総合管理計画に基づき、老朽化対策に取り組んでいき、施設の更新や除却が進み有形固定資産減価償却率は減少傾向となるが、起債額が増加することや基金の減少が予想されるため将来負担比率はより高い水準になることが見込まれる。</t>
    <rPh sb="81" eb="82">
      <t>タカ</t>
    </rPh>
    <phoneticPr fontId="2"/>
  </si>
  <si>
    <t>　実質公債費比率は類似団体と比較して、ほぼ同程度の水準で推移している。一方で、将来負担比率は類似団体に比べ基金の現在高が少ないことが影響し、高い水準で推移している。後者の比率については、老朽化した公共施設等の更新に向け特定目的基金の積み増しを継続的に実施しているが、消防庁舎や本庁舎の更新等により基金の取崩しと地方債発行額の増加により両比率の悪化が見込まれるため、これまで以上に中長期的な財政見通しに注視する必要がある。</t>
    <rPh sb="21" eb="24">
      <t>ドウテイド</t>
    </rPh>
    <rPh sb="25" eb="27">
      <t>スイジュン</t>
    </rPh>
    <rPh sb="28" eb="30">
      <t>スイイ</t>
    </rPh>
    <rPh sb="144" eb="14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</si>
</sst>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7" fillId="0" borderId="54" xfId="16" applyFont="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5731-4D5C-A7C1-DDE9D8911C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57370</c:v>
                </c:pt>
                <c:pt idx="1">
                  <c:v>53787</c:v>
                </c:pt>
                <c:pt idx="2">
                  <c:v>66776</c:v>
                </c:pt>
                <c:pt idx="3">
                  <c:v>99492</c:v>
                </c:pt>
                <c:pt idx="4">
                  <c:v>83397</c:v>
                </c:pt>
              </c:numCache>
            </c:numRef>
          </c:val>
          <c:smooth val="0"/>
          <c:extLst>
            <c:ext xmlns:c16="http://schemas.microsoft.com/office/drawing/2014/chart" uri="{C3380CC4-5D6E-409C-BE32-E72D297353CC}">
              <c16:uniqueId val="{00000001-5731-4D5C-A7C1-DDE9D8911C79}"/>
            </c:ext>
          </c:extLst>
        </c:ser>
        <c:dLbls>
          <c:showLegendKey val="0"/>
          <c:showVal val="0"/>
          <c:showCatName val="0"/>
          <c:showSerName val="0"/>
          <c:showPercent val="0"/>
          <c:showBubbleSize val="0"/>
        </c:dLbls>
        <c:marker val="1"/>
        <c:smooth val="0"/>
        <c:axId val="552293624"/>
        <c:axId val="552294800"/>
      </c:lineChart>
      <c:catAx>
        <c:axId val="552293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294800"/>
        <c:crosses val="autoZero"/>
        <c:auto val="1"/>
        <c:lblAlgn val="ctr"/>
        <c:lblOffset val="100"/>
        <c:tickLblSkip val="1"/>
        <c:tickMarkSkip val="1"/>
        <c:noMultiLvlLbl val="0"/>
      </c:catAx>
      <c:valAx>
        <c:axId val="5522948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293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2.2200000000000002</c:v>
                </c:pt>
                <c:pt idx="1">
                  <c:v>2.56</c:v>
                </c:pt>
                <c:pt idx="2">
                  <c:v>2.7</c:v>
                </c:pt>
                <c:pt idx="3">
                  <c:v>4.1900000000000004</c:v>
                </c:pt>
                <c:pt idx="4">
                  <c:v>2.97</c:v>
                </c:pt>
              </c:numCache>
            </c:numRef>
          </c:val>
          <c:extLst>
            <c:ext xmlns:c16="http://schemas.microsoft.com/office/drawing/2014/chart" uri="{C3380CC4-5D6E-409C-BE32-E72D297353CC}">
              <c16:uniqueId val="{00000000-49E0-426B-8B71-E1072DCB6B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11.06</c:v>
                </c:pt>
                <c:pt idx="1">
                  <c:v>10.78</c:v>
                </c:pt>
                <c:pt idx="2">
                  <c:v>10.92</c:v>
                </c:pt>
                <c:pt idx="3">
                  <c:v>10.88</c:v>
                </c:pt>
                <c:pt idx="4">
                  <c:v>10.66</c:v>
                </c:pt>
              </c:numCache>
            </c:numRef>
          </c:val>
          <c:extLst>
            <c:ext xmlns:c16="http://schemas.microsoft.com/office/drawing/2014/chart" uri="{C3380CC4-5D6E-409C-BE32-E72D297353CC}">
              <c16:uniqueId val="{00000001-49E0-426B-8B71-E1072DCB6B74}"/>
            </c:ext>
          </c:extLst>
        </c:ser>
        <c:dLbls>
          <c:showLegendKey val="0"/>
          <c:showVal val="0"/>
          <c:showCatName val="0"/>
          <c:showSerName val="0"/>
          <c:showPercent val="0"/>
          <c:showBubbleSize val="0"/>
        </c:dLbls>
        <c:gapWidth val="250"/>
        <c:overlap val="100"/>
        <c:axId val="519497776"/>
        <c:axId val="519497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0.82</c:v>
                </c:pt>
                <c:pt idx="1">
                  <c:v>0.4</c:v>
                </c:pt>
                <c:pt idx="2">
                  <c:v>0.11</c:v>
                </c:pt>
                <c:pt idx="3">
                  <c:v>1.5</c:v>
                </c:pt>
                <c:pt idx="4">
                  <c:v>-1.1399999999999999</c:v>
                </c:pt>
              </c:numCache>
            </c:numRef>
          </c:val>
          <c:smooth val="0"/>
          <c:extLst>
            <c:ext xmlns:c16="http://schemas.microsoft.com/office/drawing/2014/chart" uri="{C3380CC4-5D6E-409C-BE32-E72D297353CC}">
              <c16:uniqueId val="{00000002-49E0-426B-8B71-E1072DCB6B74}"/>
            </c:ext>
          </c:extLst>
        </c:ser>
        <c:dLbls>
          <c:showLegendKey val="0"/>
          <c:showVal val="0"/>
          <c:showCatName val="0"/>
          <c:showSerName val="0"/>
          <c:showPercent val="0"/>
          <c:showBubbleSize val="0"/>
        </c:dLbls>
        <c:marker val="1"/>
        <c:smooth val="0"/>
        <c:axId val="519497776"/>
        <c:axId val="519497384"/>
      </c:lineChart>
      <c:catAx>
        <c:axId val="51949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9497384"/>
        <c:crosses val="autoZero"/>
        <c:auto val="1"/>
        <c:lblAlgn val="ctr"/>
        <c:lblOffset val="100"/>
        <c:tickLblSkip val="1"/>
        <c:tickMarkSkip val="1"/>
        <c:noMultiLvlLbl val="0"/>
      </c:catAx>
      <c:valAx>
        <c:axId val="519497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49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0-8BF8-47E4-ADA1-DDDC79CB89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F8-47E4-ADA1-DDDC79CB892D}"/>
            </c:ext>
          </c:extLst>
        </c:ser>
        <c:ser>
          <c:idx val="2"/>
          <c:order val="2"/>
          <c:tx>
            <c:strRef>
              <c:f>データシート!$A$29</c:f>
              <c:strCache>
                <c:ptCount val="1"/>
                <c:pt idx="0">
                  <c:v>平内町後期高齢者医療特別会計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2-8BF8-47E4-ADA1-DDDC79CB892D}"/>
            </c:ext>
          </c:extLst>
        </c:ser>
        <c:ser>
          <c:idx val="3"/>
          <c:order val="3"/>
          <c:tx>
            <c:strRef>
              <c:f>データシート!$A$30</c:f>
              <c:strCache>
                <c:ptCount val="1"/>
                <c:pt idx="0">
                  <c:v>平内町農業集落排水事業特別会計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8BF8-47E4-ADA1-DDDC79CB892D}"/>
            </c:ext>
          </c:extLst>
        </c:ser>
        <c:ser>
          <c:idx val="4"/>
          <c:order val="4"/>
          <c:tx>
            <c:strRef>
              <c:f>データシート!$A$31</c:f>
              <c:strCache>
                <c:ptCount val="1"/>
                <c:pt idx="0">
                  <c:v>平内町特殊索道事業特別会計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4-8BF8-47E4-ADA1-DDDC79CB892D}"/>
            </c:ext>
          </c:extLst>
        </c:ser>
        <c:ser>
          <c:idx val="5"/>
          <c:order val="5"/>
          <c:tx>
            <c:strRef>
              <c:f>データシート!$A$32</c:f>
              <c:strCache>
                <c:ptCount val="1"/>
                <c:pt idx="0">
                  <c:v>平内町介護保険特別会計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1.05</c:v>
                </c:pt>
                <c:pt idx="2">
                  <c:v>#N/A</c:v>
                </c:pt>
                <c:pt idx="3">
                  <c:v>0.61</c:v>
                </c:pt>
                <c:pt idx="4">
                  <c:v>#N/A</c:v>
                </c:pt>
                <c:pt idx="5">
                  <c:v>0.68</c:v>
                </c:pt>
                <c:pt idx="6">
                  <c:v>#N/A</c:v>
                </c:pt>
                <c:pt idx="7">
                  <c:v>0.76</c:v>
                </c:pt>
                <c:pt idx="8">
                  <c:v>#N/A</c:v>
                </c:pt>
                <c:pt idx="9">
                  <c:v>0.79</c:v>
                </c:pt>
              </c:numCache>
            </c:numRef>
          </c:val>
          <c:extLst>
            <c:ext xmlns:c16="http://schemas.microsoft.com/office/drawing/2014/chart" uri="{C3380CC4-5D6E-409C-BE32-E72D297353CC}">
              <c16:uniqueId val="{00000005-8BF8-47E4-ADA1-DDDC79CB892D}"/>
            </c:ext>
          </c:extLst>
        </c:ser>
        <c:ser>
          <c:idx val="6"/>
          <c:order val="6"/>
          <c:tx>
            <c:strRef>
              <c:f>データシート!$A$33</c:f>
              <c:strCache>
                <c:ptCount val="1"/>
                <c:pt idx="0">
                  <c:v>平内町国民健康保険特別会計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1.04</c:v>
                </c:pt>
                <c:pt idx="2">
                  <c:v>#N/A</c:v>
                </c:pt>
                <c:pt idx="3">
                  <c:v>0.25</c:v>
                </c:pt>
                <c:pt idx="4">
                  <c:v>#N/A</c:v>
                </c:pt>
                <c:pt idx="5">
                  <c:v>1.99</c:v>
                </c:pt>
                <c:pt idx="6">
                  <c:v>#N/A</c:v>
                </c:pt>
                <c:pt idx="7">
                  <c:v>2.02</c:v>
                </c:pt>
                <c:pt idx="8">
                  <c:v>#N/A</c:v>
                </c:pt>
                <c:pt idx="9">
                  <c:v>2.1</c:v>
                </c:pt>
              </c:numCache>
            </c:numRef>
          </c:val>
          <c:extLst>
            <c:ext xmlns:c16="http://schemas.microsoft.com/office/drawing/2014/chart" uri="{C3380CC4-5D6E-409C-BE32-E72D297353CC}">
              <c16:uniqueId val="{00000006-8BF8-47E4-ADA1-DDDC79CB892D}"/>
            </c:ext>
          </c:extLst>
        </c:ser>
        <c:ser>
          <c:idx val="7"/>
          <c:order val="7"/>
          <c:tx>
            <c:strRef>
              <c:f>データシート!$A$34</c:f>
              <c:strCache>
                <c:ptCount val="1"/>
                <c:pt idx="0">
                  <c:v>平内町水道事業会計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2.2599999999999998</c:v>
                </c:pt>
                <c:pt idx="2">
                  <c:v>#N/A</c:v>
                </c:pt>
                <c:pt idx="3">
                  <c:v>2.73</c:v>
                </c:pt>
                <c:pt idx="4">
                  <c:v>#N/A</c:v>
                </c:pt>
                <c:pt idx="5">
                  <c:v>2.88</c:v>
                </c:pt>
                <c:pt idx="6">
                  <c:v>#N/A</c:v>
                </c:pt>
                <c:pt idx="7">
                  <c:v>2.4</c:v>
                </c:pt>
                <c:pt idx="8">
                  <c:v>#N/A</c:v>
                </c:pt>
                <c:pt idx="9">
                  <c:v>2.2000000000000002</c:v>
                </c:pt>
              </c:numCache>
            </c:numRef>
          </c:val>
          <c:extLst>
            <c:ext xmlns:c16="http://schemas.microsoft.com/office/drawing/2014/chart" uri="{C3380CC4-5D6E-409C-BE32-E72D297353CC}">
              <c16:uniqueId val="{00000007-8BF8-47E4-ADA1-DDDC79CB89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2.2200000000000002</c:v>
                </c:pt>
                <c:pt idx="2">
                  <c:v>#N/A</c:v>
                </c:pt>
                <c:pt idx="3">
                  <c:v>2.56</c:v>
                </c:pt>
                <c:pt idx="4">
                  <c:v>#N/A</c:v>
                </c:pt>
                <c:pt idx="5">
                  <c:v>2.7</c:v>
                </c:pt>
                <c:pt idx="6">
                  <c:v>#N/A</c:v>
                </c:pt>
                <c:pt idx="7">
                  <c:v>4.1900000000000004</c:v>
                </c:pt>
                <c:pt idx="8">
                  <c:v>#N/A</c:v>
                </c:pt>
                <c:pt idx="9">
                  <c:v>2.97</c:v>
                </c:pt>
              </c:numCache>
            </c:numRef>
          </c:val>
          <c:extLst>
            <c:ext xmlns:c16="http://schemas.microsoft.com/office/drawing/2014/chart" uri="{C3380CC4-5D6E-409C-BE32-E72D297353CC}">
              <c16:uniqueId val="{00000008-8BF8-47E4-ADA1-DDDC79CB892D}"/>
            </c:ext>
          </c:extLst>
        </c:ser>
        <c:ser>
          <c:idx val="9"/>
          <c:order val="9"/>
          <c:tx>
            <c:strRef>
              <c:f>データシート!$A$36</c:f>
              <c:strCache>
                <c:ptCount val="1"/>
                <c:pt idx="0">
                  <c:v>平内町国民健康保険平内中央病院事業会計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0.86</c:v>
                </c:pt>
                <c:pt idx="2">
                  <c:v>#N/A</c:v>
                </c:pt>
                <c:pt idx="3">
                  <c:v>3.13</c:v>
                </c:pt>
                <c:pt idx="4">
                  <c:v>#N/A</c:v>
                </c:pt>
                <c:pt idx="5">
                  <c:v>3.69</c:v>
                </c:pt>
                <c:pt idx="6">
                  <c:v>#N/A</c:v>
                </c:pt>
                <c:pt idx="7">
                  <c:v>3.33</c:v>
                </c:pt>
                <c:pt idx="8">
                  <c:v>#N/A</c:v>
                </c:pt>
                <c:pt idx="9">
                  <c:v>3.49</c:v>
                </c:pt>
              </c:numCache>
            </c:numRef>
          </c:val>
          <c:extLst>
            <c:ext xmlns:c16="http://schemas.microsoft.com/office/drawing/2014/chart" uri="{C3380CC4-5D6E-409C-BE32-E72D297353CC}">
              <c16:uniqueId val="{00000009-8BF8-47E4-ADA1-DDDC79CB892D}"/>
            </c:ext>
          </c:extLst>
        </c:ser>
        <c:dLbls>
          <c:showLegendKey val="0"/>
          <c:showVal val="0"/>
          <c:showCatName val="0"/>
          <c:showSerName val="0"/>
          <c:showPercent val="0"/>
          <c:showBubbleSize val="0"/>
        </c:dLbls>
        <c:gapWidth val="150"/>
        <c:overlap val="100"/>
        <c:axId val="519498168"/>
        <c:axId val="519498952"/>
      </c:barChart>
      <c:catAx>
        <c:axId val="519498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9498952"/>
        <c:crosses val="autoZero"/>
        <c:auto val="1"/>
        <c:lblAlgn val="ctr"/>
        <c:lblOffset val="100"/>
        <c:tickLblSkip val="1"/>
        <c:tickMarkSkip val="1"/>
        <c:noMultiLvlLbl val="0"/>
      </c:catAx>
      <c:valAx>
        <c:axId val="519498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498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593</c:v>
                </c:pt>
                <c:pt idx="5">
                  <c:v>579</c:v>
                </c:pt>
                <c:pt idx="8">
                  <c:v>594</c:v>
                </c:pt>
                <c:pt idx="11">
                  <c:v>603</c:v>
                </c:pt>
                <c:pt idx="14">
                  <c:v>600</c:v>
                </c:pt>
              </c:numCache>
            </c:numRef>
          </c:val>
          <c:extLst>
            <c:ext xmlns:c16="http://schemas.microsoft.com/office/drawing/2014/chart" uri="{C3380CC4-5D6E-409C-BE32-E72D297353CC}">
              <c16:uniqueId val="{00000000-96D4-4BCB-9BDA-A2D10A4A7C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D4-4BCB-9BDA-A2D10A4A7C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6D4-4BCB-9BDA-A2D10A4A7C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10</c:v>
                </c:pt>
                <c:pt idx="6">
                  <c:v>14</c:v>
                </c:pt>
                <c:pt idx="9">
                  <c:v>15</c:v>
                </c:pt>
                <c:pt idx="12">
                  <c:v>14</c:v>
                </c:pt>
              </c:numCache>
            </c:numRef>
          </c:val>
          <c:extLst>
            <c:ext xmlns:c16="http://schemas.microsoft.com/office/drawing/2014/chart" uri="{C3380CC4-5D6E-409C-BE32-E72D297353CC}">
              <c16:uniqueId val="{00000003-96D4-4BCB-9BDA-A2D10A4A7C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314</c:v>
                </c:pt>
                <c:pt idx="3">
                  <c:v>339</c:v>
                </c:pt>
                <c:pt idx="6">
                  <c:v>348</c:v>
                </c:pt>
                <c:pt idx="9">
                  <c:v>393</c:v>
                </c:pt>
                <c:pt idx="12">
                  <c:v>408</c:v>
                </c:pt>
              </c:numCache>
            </c:numRef>
          </c:val>
          <c:extLst>
            <c:ext xmlns:c16="http://schemas.microsoft.com/office/drawing/2014/chart" uri="{C3380CC4-5D6E-409C-BE32-E72D297353CC}">
              <c16:uniqueId val="{00000004-96D4-4BCB-9BDA-A2D10A4A7C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D4-4BCB-9BDA-A2D10A4A7C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D4-4BCB-9BDA-A2D10A4A7C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604</c:v>
                </c:pt>
                <c:pt idx="3">
                  <c:v>587</c:v>
                </c:pt>
                <c:pt idx="6">
                  <c:v>590</c:v>
                </c:pt>
                <c:pt idx="9">
                  <c:v>591</c:v>
                </c:pt>
                <c:pt idx="12">
                  <c:v>557</c:v>
                </c:pt>
              </c:numCache>
            </c:numRef>
          </c:val>
          <c:extLst>
            <c:ext xmlns:c16="http://schemas.microsoft.com/office/drawing/2014/chart" uri="{C3380CC4-5D6E-409C-BE32-E72D297353CC}">
              <c16:uniqueId val="{00000007-96D4-4BCB-9BDA-A2D10A4A7C93}"/>
            </c:ext>
          </c:extLst>
        </c:ser>
        <c:dLbls>
          <c:showLegendKey val="0"/>
          <c:showVal val="0"/>
          <c:showCatName val="0"/>
          <c:showSerName val="0"/>
          <c:showPercent val="0"/>
          <c:showBubbleSize val="0"/>
        </c:dLbls>
        <c:gapWidth val="100"/>
        <c:overlap val="100"/>
        <c:axId val="519487584"/>
        <c:axId val="51948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343</c:v>
                </c:pt>
                <c:pt idx="2">
                  <c:v>#N/A</c:v>
                </c:pt>
                <c:pt idx="3">
                  <c:v>#N/A</c:v>
                </c:pt>
                <c:pt idx="4">
                  <c:v>357</c:v>
                </c:pt>
                <c:pt idx="5">
                  <c:v>#N/A</c:v>
                </c:pt>
                <c:pt idx="6">
                  <c:v>#N/A</c:v>
                </c:pt>
                <c:pt idx="7">
                  <c:v>358</c:v>
                </c:pt>
                <c:pt idx="8">
                  <c:v>#N/A</c:v>
                </c:pt>
                <c:pt idx="9">
                  <c:v>#N/A</c:v>
                </c:pt>
                <c:pt idx="10">
                  <c:v>396</c:v>
                </c:pt>
                <c:pt idx="11">
                  <c:v>#N/A</c:v>
                </c:pt>
                <c:pt idx="12">
                  <c:v>#N/A</c:v>
                </c:pt>
                <c:pt idx="13">
                  <c:v>379</c:v>
                </c:pt>
                <c:pt idx="14">
                  <c:v>#N/A</c:v>
                </c:pt>
              </c:numCache>
            </c:numRef>
          </c:val>
          <c:smooth val="0"/>
          <c:extLst>
            <c:ext xmlns:c16="http://schemas.microsoft.com/office/drawing/2014/chart" uri="{C3380CC4-5D6E-409C-BE32-E72D297353CC}">
              <c16:uniqueId val="{00000008-96D4-4BCB-9BDA-A2D10A4A7C93}"/>
            </c:ext>
          </c:extLst>
        </c:ser>
        <c:dLbls>
          <c:showLegendKey val="0"/>
          <c:showVal val="0"/>
          <c:showCatName val="0"/>
          <c:showSerName val="0"/>
          <c:showPercent val="0"/>
          <c:showBubbleSize val="0"/>
        </c:dLbls>
        <c:marker val="1"/>
        <c:smooth val="0"/>
        <c:axId val="519487584"/>
        <c:axId val="519488368"/>
      </c:lineChart>
      <c:catAx>
        <c:axId val="51948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9488368"/>
        <c:crosses val="autoZero"/>
        <c:auto val="1"/>
        <c:lblAlgn val="ctr"/>
        <c:lblOffset val="100"/>
        <c:tickLblSkip val="1"/>
        <c:tickMarkSkip val="1"/>
        <c:noMultiLvlLbl val="0"/>
      </c:catAx>
      <c:valAx>
        <c:axId val="51948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48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6789</c:v>
                </c:pt>
                <c:pt idx="5">
                  <c:v>6685</c:v>
                </c:pt>
                <c:pt idx="8">
                  <c:v>6653</c:v>
                </c:pt>
                <c:pt idx="11">
                  <c:v>6545</c:v>
                </c:pt>
                <c:pt idx="14">
                  <c:v>6539</c:v>
                </c:pt>
              </c:numCache>
            </c:numRef>
          </c:val>
          <c:extLst>
            <c:ext xmlns:c16="http://schemas.microsoft.com/office/drawing/2014/chart" uri="{C3380CC4-5D6E-409C-BE32-E72D297353CC}">
              <c16:uniqueId val="{00000000-7104-49D2-9841-CF511BA5B9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104-49D2-9841-CF511BA5B9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1071</c:v>
                </c:pt>
                <c:pt idx="5">
                  <c:v>1259</c:v>
                </c:pt>
                <c:pt idx="8">
                  <c:v>1516</c:v>
                </c:pt>
                <c:pt idx="11">
                  <c:v>1643</c:v>
                </c:pt>
                <c:pt idx="14">
                  <c:v>1843</c:v>
                </c:pt>
              </c:numCache>
            </c:numRef>
          </c:val>
          <c:extLst>
            <c:ext xmlns:c16="http://schemas.microsoft.com/office/drawing/2014/chart" uri="{C3380CC4-5D6E-409C-BE32-E72D297353CC}">
              <c16:uniqueId val="{00000002-7104-49D2-9841-CF511BA5B9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04-49D2-9841-CF511BA5B9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04-49D2-9841-CF511BA5B9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04-49D2-9841-CF511BA5B9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759</c:v>
                </c:pt>
                <c:pt idx="3">
                  <c:v>670</c:v>
                </c:pt>
                <c:pt idx="6">
                  <c:v>620</c:v>
                </c:pt>
                <c:pt idx="9">
                  <c:v>516</c:v>
                </c:pt>
                <c:pt idx="12">
                  <c:v>501</c:v>
                </c:pt>
              </c:numCache>
            </c:numRef>
          </c:val>
          <c:extLst>
            <c:ext xmlns:c16="http://schemas.microsoft.com/office/drawing/2014/chart" uri="{C3380CC4-5D6E-409C-BE32-E72D297353CC}">
              <c16:uniqueId val="{00000006-7104-49D2-9841-CF511BA5B9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135</c:v>
                </c:pt>
                <c:pt idx="3">
                  <c:v>134</c:v>
                </c:pt>
                <c:pt idx="6">
                  <c:v>137</c:v>
                </c:pt>
                <c:pt idx="9">
                  <c:v>129</c:v>
                </c:pt>
                <c:pt idx="12">
                  <c:v>123</c:v>
                </c:pt>
              </c:numCache>
            </c:numRef>
          </c:val>
          <c:extLst>
            <c:ext xmlns:c16="http://schemas.microsoft.com/office/drawing/2014/chart" uri="{C3380CC4-5D6E-409C-BE32-E72D297353CC}">
              <c16:uniqueId val="{00000007-7104-49D2-9841-CF511BA5B9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4535</c:v>
                </c:pt>
                <c:pt idx="3">
                  <c:v>4563</c:v>
                </c:pt>
                <c:pt idx="6">
                  <c:v>4574</c:v>
                </c:pt>
                <c:pt idx="9">
                  <c:v>4696</c:v>
                </c:pt>
                <c:pt idx="12">
                  <c:v>4681</c:v>
                </c:pt>
              </c:numCache>
            </c:numRef>
          </c:val>
          <c:extLst>
            <c:ext xmlns:c16="http://schemas.microsoft.com/office/drawing/2014/chart" uri="{C3380CC4-5D6E-409C-BE32-E72D297353CC}">
              <c16:uniqueId val="{00000008-7104-49D2-9841-CF511BA5B9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104-49D2-9841-CF511BA5B9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5301</c:v>
                </c:pt>
                <c:pt idx="3">
                  <c:v>5282</c:v>
                </c:pt>
                <c:pt idx="6">
                  <c:v>5321</c:v>
                </c:pt>
                <c:pt idx="9">
                  <c:v>5461</c:v>
                </c:pt>
                <c:pt idx="12">
                  <c:v>5625</c:v>
                </c:pt>
              </c:numCache>
            </c:numRef>
          </c:val>
          <c:extLst>
            <c:ext xmlns:c16="http://schemas.microsoft.com/office/drawing/2014/chart" uri="{C3380CC4-5D6E-409C-BE32-E72D297353CC}">
              <c16:uniqueId val="{0000000A-7104-49D2-9841-CF511BA5B90A}"/>
            </c:ext>
          </c:extLst>
        </c:ser>
        <c:dLbls>
          <c:showLegendKey val="0"/>
          <c:showVal val="0"/>
          <c:showCatName val="0"/>
          <c:showSerName val="0"/>
          <c:showPercent val="0"/>
          <c:showBubbleSize val="0"/>
        </c:dLbls>
        <c:gapWidth val="100"/>
        <c:overlap val="100"/>
        <c:axId val="519488760"/>
        <c:axId val="519490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2870</c:v>
                </c:pt>
                <c:pt idx="2">
                  <c:v>#N/A</c:v>
                </c:pt>
                <c:pt idx="3">
                  <c:v>#N/A</c:v>
                </c:pt>
                <c:pt idx="4">
                  <c:v>2706</c:v>
                </c:pt>
                <c:pt idx="5">
                  <c:v>#N/A</c:v>
                </c:pt>
                <c:pt idx="6">
                  <c:v>#N/A</c:v>
                </c:pt>
                <c:pt idx="7">
                  <c:v>2484</c:v>
                </c:pt>
                <c:pt idx="8">
                  <c:v>#N/A</c:v>
                </c:pt>
                <c:pt idx="9">
                  <c:v>#N/A</c:v>
                </c:pt>
                <c:pt idx="10">
                  <c:v>2614</c:v>
                </c:pt>
                <c:pt idx="11">
                  <c:v>#N/A</c:v>
                </c:pt>
                <c:pt idx="12">
                  <c:v>#N/A</c:v>
                </c:pt>
                <c:pt idx="13">
                  <c:v>2549</c:v>
                </c:pt>
                <c:pt idx="14">
                  <c:v>#N/A</c:v>
                </c:pt>
              </c:numCache>
            </c:numRef>
          </c:val>
          <c:smooth val="0"/>
          <c:extLst>
            <c:ext xmlns:c16="http://schemas.microsoft.com/office/drawing/2014/chart" uri="{C3380CC4-5D6E-409C-BE32-E72D297353CC}">
              <c16:uniqueId val="{0000000B-7104-49D2-9841-CF511BA5B90A}"/>
            </c:ext>
          </c:extLst>
        </c:ser>
        <c:dLbls>
          <c:showLegendKey val="0"/>
          <c:showVal val="0"/>
          <c:showCatName val="0"/>
          <c:showSerName val="0"/>
          <c:showPercent val="0"/>
          <c:showBubbleSize val="0"/>
        </c:dLbls>
        <c:marker val="1"/>
        <c:smooth val="0"/>
        <c:axId val="519488760"/>
        <c:axId val="519490720"/>
      </c:lineChart>
      <c:catAx>
        <c:axId val="51948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9490720"/>
        <c:crosses val="autoZero"/>
        <c:auto val="1"/>
        <c:lblAlgn val="ctr"/>
        <c:lblOffset val="100"/>
        <c:tickLblSkip val="1"/>
        <c:tickMarkSkip val="1"/>
        <c:noMultiLvlLbl val="0"/>
      </c:catAx>
      <c:valAx>
        <c:axId val="51949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488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452</c:v>
                </c:pt>
                <c:pt idx="1">
                  <c:v>452</c:v>
                </c:pt>
                <c:pt idx="2">
                  <c:v>452</c:v>
                </c:pt>
              </c:numCache>
            </c:numRef>
          </c:val>
          <c:extLst>
            <c:ext xmlns:c16="http://schemas.microsoft.com/office/drawing/2014/chart" uri="{C3380CC4-5D6E-409C-BE32-E72D297353CC}">
              <c16:uniqueId val="{00000000-D4AC-4E27-9EE7-EC7D9C4EC4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149</c:v>
                </c:pt>
                <c:pt idx="1">
                  <c:v>149</c:v>
                </c:pt>
                <c:pt idx="2">
                  <c:v>239</c:v>
                </c:pt>
              </c:numCache>
            </c:numRef>
          </c:val>
          <c:extLst>
            <c:ext xmlns:c16="http://schemas.microsoft.com/office/drawing/2014/chart" uri="{C3380CC4-5D6E-409C-BE32-E72D297353CC}">
              <c16:uniqueId val="{00000001-D4AC-4E27-9EE7-EC7D9C4EC4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617</c:v>
                </c:pt>
                <c:pt idx="1">
                  <c:v>779</c:v>
                </c:pt>
                <c:pt idx="2">
                  <c:v>830</c:v>
                </c:pt>
              </c:numCache>
            </c:numRef>
          </c:val>
          <c:extLst>
            <c:ext xmlns:c16="http://schemas.microsoft.com/office/drawing/2014/chart" uri="{C3380CC4-5D6E-409C-BE32-E72D297353CC}">
              <c16:uniqueId val="{00000002-D4AC-4E27-9EE7-EC7D9C4EC40C}"/>
            </c:ext>
          </c:extLst>
        </c:ser>
        <c:dLbls>
          <c:showLegendKey val="0"/>
          <c:showVal val="0"/>
          <c:showCatName val="0"/>
          <c:showSerName val="0"/>
          <c:showPercent val="0"/>
          <c:showBubbleSize val="0"/>
        </c:dLbls>
        <c:gapWidth val="120"/>
        <c:overlap val="100"/>
        <c:axId val="519491896"/>
        <c:axId val="519496600"/>
      </c:barChart>
      <c:catAx>
        <c:axId val="519491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9496600"/>
        <c:crosses val="autoZero"/>
        <c:auto val="1"/>
        <c:lblAlgn val="ctr"/>
        <c:lblOffset val="100"/>
        <c:tickLblSkip val="1"/>
        <c:tickMarkSkip val="1"/>
        <c:noMultiLvlLbl val="0"/>
      </c:catAx>
      <c:valAx>
        <c:axId val="519496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9491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{33C28AEC-FAF8-4E70-B804-F1D32B7F95FB}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5B4-4521-BA80-379E95E0F3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{9217A8D5-2FF0-4187-879F-91237A258128}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B4-4521-BA80-379E95E0F3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{4E4CE9F5-A31F-4EC1-A43E-4A2AFB01A6E1}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B4-4521-BA80-379E95E0F3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{C10DC6EB-8685-4255-A3AC-09989B7BC167}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B4-4521-BA80-379E95E0F3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{642CFC78-6AF9-4E6B-A296-2161299C5253}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B4-4521-BA80-379E95E0F33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{E72359EE-6229-4896-B9B2-A34344DD1FBD}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5B4-4521-BA80-379E95E0F33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{016D77D1-F1BB-4129-92DB-069F9B2871C5}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5B4-4521-BA80-379E95E0F33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{E829E4EE-15DF-4C10-BB5E-FB668D33DB39}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5B4-4521-BA80-379E95E0F3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{B47285BD-9318-4B0B-A6E7-D51899F77FA0}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5B4-4521-BA80-379E95E0F3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62.2</c:v>
                </c:pt>
                <c:pt idx="24">
                  <c:v>63</c:v>
                </c:pt>
              </c:numCache>
            </c:numRef>
          </c:xVal>
          <c:yVal>
            <c:numRef>
              <c:f>公会計指標分析・財政指標組合せ分析表!$BP$51:$DC$51</c:f>
              <c:numCache>
                <c:formatCode>#,##0.0;"▲ "#,##0.0</c:formatCode>
                <c:ptCount val="40"/>
                <c:pt idx="16">
                  <c:v>70.099999999999994</c:v>
                </c:pt>
                <c:pt idx="24">
                  <c:v>73.599999999999994</c:v>
                </c:pt>
              </c:numCache>
            </c:numRef>
          </c:yVal>
          <c:smooth val="0"/>
          <c:extLst>
            <c:ext xmlns:c16="http://schemas.microsoft.com/office/drawing/2014/chart" uri="{C3380CC4-5D6E-409C-BE32-E72D297353CC}">
              <c16:uniqueId val="{00000009-15B4-4521-BA80-379E95E0F3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{741DE210-FBAE-411D-B7AB-A94126548521}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5B4-4521-BA80-379E95E0F3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{1E56FAC3-7D36-4CFB-B18D-EC99A553B2DF}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B4-4521-BA80-379E95E0F3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{2B04BE78-1A88-4B87-BCB2-A7F2F3709F95}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B4-4521-BA80-379E95E0F3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{81A9EF1C-584D-4AB7-BEAD-8A61E513695B}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B4-4521-BA80-379E95E0F3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{BA64FB0B-19F6-497F-A812-A81FC8F87304}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B4-4521-BA80-379E95E0F33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{37436375-65D7-4CDC-B2A9-45879A1D8E72}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5B4-4521-BA80-379E95E0F33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{84B05EC1-51D3-4DD8-B976-FACD02674F8D}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5B4-4521-BA80-379E95E0F33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{3A53A46E-8B9B-4B3D-B374-F5F2CD227400}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5B4-4521-BA80-379E95E0F3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{6F9AC137-6179-440D-B9EC-3A7AB1D84951}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5B4-4521-BA80-379E95E0F3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59.8</c:v>
                </c:pt>
                <c:pt idx="24">
                  <c:v>61.4</c:v>
                </c:pt>
              </c:numCache>
            </c:numRef>
          </c:xVal>
          <c:yVal>
            <c:numRef>
              <c:f>公会計指標分析・財政指標組合せ分析表!$BP$55:$DC$55</c:f>
              <c:numCache>
                <c:formatCode>#,##0.0;"▲ "#,##0.0</c:formatCode>
                <c:ptCount val="40"/>
                <c:pt idx="16">
                  <c:v>51.4</c:v>
                </c:pt>
                <c:pt idx="24">
                  <c:v>46.8</c:v>
                </c:pt>
              </c:numCache>
            </c:numRef>
          </c:yVal>
          <c:smooth val="0"/>
          <c:extLst>
            <c:ext xmlns:c16="http://schemas.microsoft.com/office/drawing/2014/chart" uri="{C3380CC4-5D6E-409C-BE32-E72D297353CC}">
              <c16:uniqueId val="{00000013-15B4-4521-BA80-379E95E0F335}"/>
            </c:ext>
          </c:extLst>
        </c:ser>
        <c:dLbls>
          <c:showLegendKey val="0"/>
          <c:showVal val="1"/>
          <c:showCatName val="0"/>
          <c:showSerName val="0"/>
          <c:showPercent val="0"/>
          <c:showBubbleSize val="0"/>
        </c:dLbls>
        <c:axId val="519495816"/>
        <c:axId val="519489152"/>
      </c:scatterChart>
      <c:valAx>
        <c:axId val="519495816"/>
        <c:scaling>
          <c:orientation val="minMax"/>
          <c:max val="63.300000000000004"/>
          <c:min val="59.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9489152"/>
        <c:crosses val="autoZero"/>
        <c:crossBetween val="midCat"/>
      </c:valAx>
      <c:valAx>
        <c:axId val="519489152"/>
        <c:scaling>
          <c:orientation val="minMax"/>
          <c:max val="79"/>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9495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{B5BDAA70-4911-4D1B-AC52-AEDED5C2942C}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F1B-40B6-8B5C-ACA33AD698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{3324BDD0-060E-45EF-B22D-C4F76A8821A1}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1B-40B6-8B5C-ACA33AD698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{5A40FEE1-64E3-4F88-90A2-09BB200D2E2E}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1B-40B6-8B5C-ACA33AD698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{F0482C67-9E17-41E1-A5EA-526C787FA447}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1B-40B6-8B5C-ACA33AD698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{64D950D3-F44A-47DB-A19A-5C66B61E78F3}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1B-40B6-8B5C-ACA33AD6985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{EA9A76DF-774E-4C9C-A27B-B6E630D1AB21}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F1B-40B6-8B5C-ACA33AD6985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{4CC22BC8-31ED-4846-B97F-272F0D8422F4}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F1B-40B6-8B5C-ACA33AD6985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{644D5262-6A0F-4CB6-BDB0-431C4055B7E6}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F1B-40B6-8B5C-ACA33AD6985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{639AAD91-4371-4EE1-8581-F6B4F574F787}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F1B-40B6-8B5C-ACA33AD698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10.199999999999999</c:v>
                </c:pt>
                <c:pt idx="16">
                  <c:v>9.9</c:v>
                </c:pt>
                <c:pt idx="24">
                  <c:v>10.3</c:v>
                </c:pt>
                <c:pt idx="32">
                  <c:v>10.5</c:v>
                </c:pt>
              </c:numCache>
            </c:numRef>
          </c:xVal>
          <c:yVal>
            <c:numRef>
              <c:f>公会計指標分析・財政指標組合せ分析表!$BP$73:$DC$73</c:f>
              <c:numCache>
                <c:formatCode>#,##0.0;"▲ "#,##0.0</c:formatCode>
                <c:ptCount val="40"/>
                <c:pt idx="0">
                  <c:v>82.2</c:v>
                </c:pt>
                <c:pt idx="8">
                  <c:v>74.900000000000006</c:v>
                </c:pt>
                <c:pt idx="16">
                  <c:v>70.099999999999994</c:v>
                </c:pt>
                <c:pt idx="24">
                  <c:v>73.599999999999994</c:v>
                </c:pt>
                <c:pt idx="32">
                  <c:v>70.099999999999994</c:v>
                </c:pt>
              </c:numCache>
            </c:numRef>
          </c:yVal>
          <c:smooth val="0"/>
          <c:extLst>
            <c:ext xmlns:c16="http://schemas.microsoft.com/office/drawing/2014/chart" uri="{C3380CC4-5D6E-409C-BE32-E72D297353CC}">
              <c16:uniqueId val="{00000009-4F1B-40B6-8B5C-ACA33AD698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{40EA2F64-C1BE-42E7-A138-654160B424C8}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F1B-40B6-8B5C-ACA33AD698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{CDC69420-D851-4BAF-B8AC-1DCCA3C43841}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1B-40B6-8B5C-ACA33AD698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{4541F77C-80F2-4EDD-9C01-A8A6F6CAC57F}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1B-40B6-8B5C-ACA33AD698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{250C0D48-1101-4A9E-B96F-F91A252971B3}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1B-40B6-8B5C-ACA33AD698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{6A660DE2-F7E8-4CDC-BE08-A80C8B7EED43}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1B-40B6-8B5C-ACA33AD6985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{9AA9314B-3D4A-412A-B441-DF9BF5715454}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F1B-40B6-8B5C-ACA33AD6985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{26A6DEBA-0019-4844-96C3-9983A7130AAC}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F1B-40B6-8B5C-ACA33AD69856}"/>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{3FEE67E1-3ED7-4EC4-8B78-3366F2EA8818}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F1B-40B6-8B5C-ACA33AD69856}"/>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{A52E3801-1B4C-4446-9099-9E80D919344F}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F1B-40B6-8B5C-ACA33AD698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4F1B-40B6-8B5C-ACA33AD69856}"/>
            </c:ext>
          </c:extLst>
        </c:ser>
        <c:dLbls>
          <c:showLegendKey val="0"/>
          <c:showVal val="1"/>
          <c:showCatName val="0"/>
          <c:showSerName val="0"/>
          <c:showPercent val="0"/>
          <c:showBubbleSize val="0"/>
        </c:dLbls>
        <c:axId val="519496992"/>
        <c:axId val="519500128"/>
      </c:scatterChart>
      <c:valAx>
        <c:axId val="519496992"/>
        <c:scaling>
          <c:orientation val="minMax"/>
          <c:max val="11.7"/>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9500128"/>
        <c:crosses val="autoZero"/>
        <c:crossBetween val="midCat"/>
      </c:valAx>
      <c:valAx>
        <c:axId val="519500128"/>
        <c:scaling>
          <c:orientation val="minMax"/>
          <c:max val="89"/>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9496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年度をピークに元利償還金が減少に転じたことにより平成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年度の実質公債費比率の分子は平成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年度比△</a:t>
          </a:r>
          <a:r>
            <a:rPr kumimoji="1" lang="en-US" altLang="ja-JP" sz="1100" b="0" i="0" baseline="0">
              <a:solidFill>
                <a:schemeClr val="dk1"/>
              </a:solidFill>
              <a:effectLst/>
              <a:latin typeface="+mn-lt"/>
              <a:ea typeface="+mn-ea"/>
              <a:cs typeface="+mn-cs"/>
            </a:rPr>
            <a:t>17</a:t>
          </a:r>
          <a:r>
            <a:rPr kumimoji="1" lang="ja-JP" altLang="en-US" sz="1100" b="0" i="0" baseline="0">
              <a:solidFill>
                <a:schemeClr val="dk1"/>
              </a:solidFill>
              <a:effectLst/>
              <a:latin typeface="+mn-lt"/>
              <a:ea typeface="+mn-ea"/>
              <a:cs typeface="+mn-cs"/>
            </a:rPr>
            <a:t>百万円となった</a:t>
          </a:r>
          <a:r>
            <a:rPr kumimoji="1"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過疎対策事業債発行額の増や、老朽化した公共施設等の更新にかかる起債発行が見込まれており、</a:t>
          </a:r>
          <a:r>
            <a:rPr kumimoji="1" lang="ja-JP" altLang="ja-JP" sz="1100" b="0" i="0" baseline="0">
              <a:solidFill>
                <a:schemeClr val="dk1"/>
              </a:solidFill>
              <a:effectLst/>
              <a:latin typeface="+mn-lt"/>
              <a:ea typeface="+mn-ea"/>
              <a:cs typeface="+mn-cs"/>
            </a:rPr>
            <a:t>また下水道事業を中心に公営企業への繰出金が増えることで公債費に準ずる経費として実質公債費比率に算入される金額も増加する見込みであることから、当面の間、比率の悪化が懸念されるところではあるが、適債事業の取捨選択や公営企業会計の事業見直しや料金改定なども検討しながら財政運営に努めなければならな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満期一括償還債の借入なし。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地方債現在高の増（約</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となった一方で、</a:t>
          </a:r>
          <a:r>
            <a:rPr kumimoji="1" lang="ja-JP" altLang="ja-JP" sz="1100">
              <a:solidFill>
                <a:schemeClr val="dk1"/>
              </a:solidFill>
              <a:effectLst/>
              <a:latin typeface="+mn-lt"/>
              <a:ea typeface="+mn-ea"/>
              <a:cs typeface="+mn-cs"/>
            </a:rPr>
            <a:t>公共施設等整備基金といった充当可能基金が増（約</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百万円）となった</a:t>
          </a:r>
          <a:r>
            <a:rPr kumimoji="1" lang="ja-JP" altLang="en-US" sz="1100">
              <a:solidFill>
                <a:schemeClr val="dk1"/>
              </a:solidFill>
              <a:effectLst/>
              <a:latin typeface="+mn-lt"/>
              <a:ea typeface="+mn-ea"/>
              <a:cs typeface="+mn-cs"/>
            </a:rPr>
            <a:t>ことにより将来負担比率の分子は約</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百万円減少した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公営企業債等繰出金見込額は依然として高い水準にあり、地方債現在高も徐々に増加</a:t>
          </a:r>
          <a:r>
            <a:rPr kumimoji="1" lang="ja-JP" altLang="en-US" sz="1100" b="0" i="0" baseline="0">
              <a:solidFill>
                <a:schemeClr val="dk1"/>
              </a:solidFill>
              <a:effectLst/>
              <a:latin typeface="+mn-lt"/>
              <a:ea typeface="+mn-ea"/>
              <a:cs typeface="+mn-cs"/>
            </a:rPr>
            <a:t>していく</a:t>
          </a:r>
          <a:r>
            <a:rPr kumimoji="1" lang="ja-JP" altLang="ja-JP" sz="1100" b="0" i="0" baseline="0">
              <a:solidFill>
                <a:schemeClr val="dk1"/>
              </a:solidFill>
              <a:effectLst/>
              <a:latin typeface="+mn-lt"/>
              <a:ea typeface="+mn-ea"/>
              <a:cs typeface="+mn-cs"/>
            </a:rPr>
            <a:t>見通しであることから、今後とも地方債発行の抑制や公営企業会計事業の抜本的見直しによる基準外繰出金の抑制に努めていかなければならない。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青森県平内町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主な増要因は、減債基金に将来の公債費負担に備えて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百万円、特定目的基金である公共施設等整備基金を将来の財政需要に備えて約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百万円積み増ししたこと、下水道事業債償還基金を県補助金を原資に約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百万円積み増ししたことであり、一方主な減要因は、公共施設等整備基金のうち、約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百万円を公共施設の整備財源とし、下水道事業債償還基金のうち、前年度積み立て分を取り崩し、償還財源としたことである。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財政調整基金は、地方交付税の減や災害発生時の対応、社会保障関係経費の増大に備え、取り崩し等に配慮しながら積み増しを考えたい。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減債基金は、将来の公債費負担を勘案し、短期的に積み立てを行い、以降は公債費負担の平準化のため、財政状況を見ながら徐々に取り崩しを行う見通しである。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等整備基金以外の基金は現状を維持する見通しで、公共施設等整備基金は将来の財政需要に備えて引き続き経費削減等によりねん出した財源を積み立てしながら、公共施設等の整備にかかる需要が増大した際に取り崩しを行う考え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・公共施設等整備基金：町が行う公共施設、その他の施設の整備に要する経費の財源に充てる。</a:t>
          </a:r>
          <a:endParaRPr lang="ja-JP" altLang="ja-JP" sz="1300">
            <a:effectLst/>
          </a:endParaRPr>
        </a:p>
        <a:p>
          <a:r>
            <a:rPr kumimoji="1" lang="ja-JP" altLang="ja-JP" sz="1300">
              <a:solidFill>
                <a:schemeClr val="dk1"/>
              </a:solidFill>
              <a:effectLst/>
              <a:latin typeface="+mn-lt"/>
              <a:ea typeface="+mn-ea"/>
              <a:cs typeface="+mn-cs"/>
            </a:rPr>
            <a:t>・地域づくり特別事業基金：地域の実情をふまえ、個性豊かな魅力ある地域づくりを行い、町の活性化を推進する。</a:t>
          </a:r>
          <a:endParaRPr lang="ja-JP" altLang="ja-JP" sz="1300">
            <a:effectLst/>
          </a:endParaRPr>
        </a:p>
        <a:p>
          <a:r>
            <a:rPr kumimoji="1" lang="ja-JP" altLang="ja-JP" sz="1300">
              <a:solidFill>
                <a:schemeClr val="dk1"/>
              </a:solidFill>
              <a:effectLst/>
              <a:latin typeface="+mn-lt"/>
              <a:ea typeface="+mn-ea"/>
              <a:cs typeface="+mn-cs"/>
            </a:rPr>
            <a:t>・地域福祉基金：高齢者の居宅における福祉の増進に関する事業等を行う団体に対する補助等を行い、高齢者福祉の増進を図る。</a:t>
          </a:r>
          <a:endParaRPr lang="ja-JP" altLang="ja-JP" sz="1300">
            <a:effectLst/>
          </a:endParaRPr>
        </a:p>
        <a:p>
          <a:r>
            <a:rPr kumimoji="1" lang="ja-JP" altLang="ja-JP" sz="1300">
              <a:solidFill>
                <a:schemeClr val="dk1"/>
              </a:solidFill>
              <a:effectLst/>
              <a:latin typeface="+mn-lt"/>
              <a:ea typeface="+mn-ea"/>
              <a:cs typeface="+mn-cs"/>
            </a:rPr>
            <a:t>・下水道事業債償還基金：公共用水域の水質保全と町民の生活環境の向上を図るために生活排水等の処理施設を整備する事業に関する下水道事業債の元利償還に要する経費の財源に充てる。</a:t>
          </a:r>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・公共施設等整備基金：老朽化が進む</a:t>
          </a:r>
          <a:r>
            <a:rPr kumimoji="1" lang="ja-JP" altLang="en-US" sz="1300">
              <a:solidFill>
                <a:schemeClr val="dk1"/>
              </a:solidFill>
              <a:effectLst/>
              <a:latin typeface="+mn-lt"/>
              <a:ea typeface="+mn-ea"/>
              <a:cs typeface="+mn-cs"/>
            </a:rPr>
            <a:t>公共施設の整備の財源とするため約</a:t>
          </a:r>
          <a:r>
            <a:rPr kumimoji="1" lang="en-US" altLang="ja-JP" sz="1300">
              <a:solidFill>
                <a:schemeClr val="dk1"/>
              </a:solidFill>
              <a:effectLst/>
              <a:latin typeface="+mn-lt"/>
              <a:ea typeface="+mn-ea"/>
              <a:cs typeface="+mn-cs"/>
            </a:rPr>
            <a:t>6</a:t>
          </a:r>
          <a:r>
            <a:rPr kumimoji="1" lang="ja-JP" altLang="en-US" sz="1300">
              <a:solidFill>
                <a:schemeClr val="dk1"/>
              </a:solidFill>
              <a:effectLst/>
              <a:latin typeface="+mn-lt"/>
              <a:ea typeface="+mn-ea"/>
              <a:cs typeface="+mn-cs"/>
            </a:rPr>
            <a:t>百万円取り崩したものの、</a:t>
          </a:r>
          <a:r>
            <a:rPr kumimoji="1" lang="ja-JP" altLang="ja-JP" sz="1300">
              <a:solidFill>
                <a:schemeClr val="dk1"/>
              </a:solidFill>
              <a:effectLst/>
              <a:latin typeface="+mn-lt"/>
              <a:ea typeface="+mn-ea"/>
              <a:cs typeface="+mn-cs"/>
            </a:rPr>
            <a:t>消防庁舎や本庁舎の建設に向け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また公共施設等総合管理計画策定に伴う将来の財政需要に備え、　経費節減等によりねん出した約</a:t>
          </a:r>
          <a:r>
            <a:rPr kumimoji="1" lang="en-US" altLang="ja-JP" sz="1300">
              <a:solidFill>
                <a:schemeClr val="dk1"/>
              </a:solidFill>
              <a:effectLst/>
              <a:latin typeface="+mn-lt"/>
              <a:ea typeface="+mn-ea"/>
              <a:cs typeface="+mn-cs"/>
            </a:rPr>
            <a:t>58</a:t>
          </a:r>
          <a:r>
            <a:rPr kumimoji="1" lang="ja-JP" altLang="en-US" sz="1300">
              <a:solidFill>
                <a:schemeClr val="dk1"/>
              </a:solidFill>
              <a:effectLst/>
              <a:latin typeface="+mn-lt"/>
              <a:ea typeface="+mn-ea"/>
              <a:cs typeface="+mn-cs"/>
            </a:rPr>
            <a:t>百万円</a:t>
          </a:r>
          <a:r>
            <a:rPr kumimoji="1" lang="ja-JP" altLang="ja-JP" sz="1300">
              <a:solidFill>
                <a:schemeClr val="dk1"/>
              </a:solidFill>
              <a:effectLst/>
              <a:latin typeface="+mn-lt"/>
              <a:ea typeface="+mn-ea"/>
              <a:cs typeface="+mn-cs"/>
            </a:rPr>
            <a:t>及び基金運用益を積み立てたことから増となっている。</a:t>
          </a:r>
          <a:endParaRPr lang="ja-JP" altLang="ja-JP" sz="1300">
            <a:effectLst/>
          </a:endParaRPr>
        </a:p>
        <a:p>
          <a:r>
            <a:rPr kumimoji="1" lang="ja-JP" altLang="ja-JP" sz="1300">
              <a:solidFill>
                <a:schemeClr val="dk1"/>
              </a:solidFill>
              <a:effectLst/>
              <a:latin typeface="+mn-lt"/>
              <a:ea typeface="+mn-ea"/>
              <a:cs typeface="+mn-cs"/>
            </a:rPr>
            <a:t>・下水道事業債償還基金：県からの補助金を原資に約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百万円を積み立てる一方で、前年度積み立て分を取り崩して下水道事業債の償還　財源に充てていることから、ほぼ横ばいで推移している。</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・公共施設等整備基金：前述の増減理由に記載のあるとおり、将来の財政需要に</a:t>
          </a:r>
          <a:r>
            <a:rPr kumimoji="1" lang="ja-JP" altLang="en-US" sz="1300">
              <a:solidFill>
                <a:schemeClr val="dk1"/>
              </a:solidFill>
              <a:effectLst/>
              <a:latin typeface="+mn-lt"/>
              <a:ea typeface="+mn-ea"/>
              <a:cs typeface="+mn-cs"/>
            </a:rPr>
            <a:t>見極め</a:t>
          </a:r>
          <a:r>
            <a:rPr kumimoji="1" lang="ja-JP" altLang="ja-JP" sz="1300">
              <a:solidFill>
                <a:schemeClr val="dk1"/>
              </a:solidFill>
              <a:effectLst/>
              <a:latin typeface="+mn-lt"/>
              <a:ea typeface="+mn-ea"/>
              <a:cs typeface="+mn-cs"/>
            </a:rPr>
            <a:t>、引き続き経費削減等によりねん出した財源を積み立てしながら、公共施設等の整備にかかる需要が増大した際に取り崩しを行う見通しである。短期的には、消防庁舎の整備に　伴う起債対象外事業費に対して充当を予定している。</a:t>
          </a:r>
          <a:endParaRPr lang="ja-JP" altLang="ja-JP" sz="1300">
            <a:effectLst/>
          </a:endParaRPr>
        </a:p>
        <a:p>
          <a:r>
            <a:rPr kumimoji="1" lang="ja-JP" altLang="ja-JP" sz="1300">
              <a:solidFill>
                <a:schemeClr val="dk1"/>
              </a:solidFill>
              <a:effectLst/>
              <a:latin typeface="+mn-lt"/>
              <a:ea typeface="+mn-ea"/>
              <a:cs typeface="+mn-cs"/>
            </a:rPr>
            <a:t>・その他の特定目的基金：前述の増減理由に記載のあるとおり、今後も推移していく見通しであることから、基金残高はほぼ横ばいになると見込んでいる。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地方交付税額の減や災害発生時の対応、社会保障関係経費の増大などに備え積み立てを行っており、近年は基金運用益の発生に伴う微増のみで推移している。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需要が見込まれる減債基金や公共施設等整備基金（特定目的基金）を重点的に積み増し、基金運用益のみの積み立てをしてきたところであるが、公債費の増や、老朽化した施設の更新についての財源等を考慮し、財政調整基金に積み立てることも検討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老朽化した消防庁舎や本庁舎の建設に備え、地方債残高の増加が懸念されることから、将来の公債費負担に備えて積み立てを行っており、平成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年度は歳計剰余金処分等により約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消防庁舎や本庁舎建設等に伴う公債費の増と財政状況を見極めて、必要な分歳計剰余金処分に伴う積み増し等を考慮していきたい。その後、中長期的に公債費の伸びと財政状況を勘案して基金の取り崩しを行う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11,092
11,053
217.09
6,671,857
6,514,163
125,927
4,234,898
5,625,374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２９年度に公共施設等総合管理計画を策定し、公共施設等の長寿命化に加え、公共建築物の延べ床面積を３割削減する目標を掲げた。有形固定資産減価償却率は類似団体より少し高い水準にあるが、今後は個別施設計画を策定し、公共施設等の効率的な管理を推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6" name="直線コネクタ 65"/>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7"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8" name="直線コネクタ 67"/>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69"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0" name="直線コネクタ 69"/>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12989</xdr:rowOff>
    </xdr:from>
    <xdr:ext cx="405111" cy="259045"/>
    <xdr:sp macro="" textlink="">
      <xdr:nvSpPr>
        <xdr:cNvPr id="71" name="有形固定資産減価償却率平均値テキスト"/>
        <xdr:cNvSpPr txBox="1"/>
      </xdr:nvSpPr>
      <xdr:spPr>
        <a:xfrm>
          <a:off x="4813300" y="5756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2" name="フローチャート: 判断 71"/>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3" name="フローチャート: 判断 72"/>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4" name="フローチャート: 判断 73"/>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5" name="フローチャート: 判断 74"/>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162832</xdr:rowOff>
    </xdr:from>
    <xdr:to>
      <xdr:col>19</xdr:col>
      <xdr:colOff>187325</xdr:colOff>
      <xdr:row>29</xdr:row>
      <xdr:rowOff>92982</xdr:rowOff>
    </xdr:to>
    <xdr:sp macro="" textlink="">
      <xdr:nvSpPr>
        <xdr:cNvPr id="81" name="楕円 80"/>
        <xdr:cNvSpPr/>
      </xdr:nvSpPr>
      <xdr:spPr>
        <a:xfrm>
          <a:off x="40005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16056</xdr:rowOff>
    </xdr:from>
    <xdr:to>
      <xdr:col>15</xdr:col>
      <xdr:colOff>187325</xdr:colOff>
      <xdr:row>29</xdr:row>
      <xdr:rowOff>117656</xdr:rowOff>
    </xdr:to>
    <xdr:sp macro="" textlink="">
      <xdr:nvSpPr>
        <xdr:cNvPr id="82" name="楕円 81"/>
        <xdr:cNvSpPr/>
      </xdr:nvSpPr>
      <xdr:spPr>
        <a:xfrm>
          <a:off x="32385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42182</xdr:rowOff>
    </xdr:from>
    <xdr:to>
      <xdr:col>19</xdr:col>
      <xdr:colOff>136525</xdr:colOff>
      <xdr:row>29</xdr:row>
      <xdr:rowOff>66856</xdr:rowOff>
    </xdr:to>
    <xdr:cxnSp macro="">
      <xdr:nvCxnSpPr>
        <xdr:cNvPr id="83" name="直線コネクタ 82"/>
        <xdr:cNvCxnSpPr/>
      </xdr:nvCxnSpPr>
      <xdr:spPr>
        <a:xfrm flipV="1">
          <a:off x="3289300" y="578575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133458</xdr:rowOff>
    </xdr:from>
    <xdr:ext cx="405111" cy="259045"/>
    <xdr:sp macro="" textlink="">
      <xdr:nvSpPr>
        <xdr:cNvPr id="84" name="n_1aveValue有形固定資産減価償却率"/>
        <xdr:cNvSpPr txBox="1"/>
      </xdr:nvSpPr>
      <xdr:spPr>
        <a:xfrm>
          <a:off x="3836044" y="587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11356</xdr:rowOff>
    </xdr:from>
    <xdr:ext cx="405111" cy="259045"/>
    <xdr:sp macro="" textlink="">
      <xdr:nvSpPr>
        <xdr:cNvPr id="85" name="n_2aveValue有形固定資産減価償却率"/>
        <xdr:cNvSpPr txBox="1"/>
      </xdr:nvSpPr>
      <xdr:spPr>
        <a:xfrm>
          <a:off x="3086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86" name="n_3aveValue有形固定資産減価償却率"/>
        <xdr:cNvSpPr txBox="1"/>
      </xdr:nvSpPr>
      <xdr:spPr>
        <a:xfrm>
          <a:off x="2324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109509</xdr:rowOff>
    </xdr:from>
    <xdr:ext cx="405111" cy="259045"/>
    <xdr:sp macro="" textlink="">
      <xdr:nvSpPr>
        <xdr:cNvPr id="87" name="n_1mainValue有形固定資産減価償却率"/>
        <xdr:cNvSpPr txBox="1"/>
      </xdr:nvSpPr>
      <xdr:spPr>
        <a:xfrm>
          <a:off x="38360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134183</xdr:rowOff>
    </xdr:from>
    <xdr:ext cx="405111" cy="259045"/>
    <xdr:sp macro="" textlink="">
      <xdr:nvSpPr>
        <xdr:cNvPr id="88" name="n_2mainValue有形固定資産減価償却率"/>
        <xdr:cNvSpPr txBox="1"/>
      </xdr:nvSpPr>
      <xdr:spPr>
        <a:xfrm>
          <a:off x="3086744" y="553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vl="0" algn="l"/>
          <a:r>
            <a:rPr kumimoji="1" lang="ja-JP" altLang="en-US" sz="100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債務償還比率は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類似団体平均を下回っており、主な要因としては、平成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年度まで職員の採用停止をし、職員数の削減をしたのちも定員管理計画に基づき、職員数を類似団体よりも少なく適正な定員管理に努めている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ことが考えられる。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lvl="0"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前年よりホタテ養殖業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税収が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消防庁舎や本庁舎の更新</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基金の取崩しと地方債発行額の増加により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の増加が見込まれるため、これまで以上に中長期的な財政見通しに注視する必要がある。</a:t>
          </a:r>
          <a:endParaRPr lang="ja-JP" altLang="ja-JP" sz="1100">
            <a:effectLst/>
            <a:latin typeface="ＭＳ ゴシック" panose="020B0609070205080204" pitchFamily="49" charset="-128"/>
            <a:ea typeface="ＭＳ ゴシック" panose="020B0609070205080204" pitchFamily="49" charset="-128"/>
          </a:endParaRPr>
        </a:p>
        <a:p>
          <a:pPr lvl="0"/>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7" name="テキスト ボックス 10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9" name="テキスト ボックス 10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1" name="テキスト ボックス 11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3" name="テキスト ボックス 112"/>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5" name="テキスト ボックス 114"/>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19" name="直線コネクタ 118"/>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0" name="債務償還比率最小値テキスト"/>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1" name="直線コネクタ 120"/>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22" name="債務償還比率最大値テキスト"/>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23" name="直線コネクタ 122"/>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55661</xdr:rowOff>
    </xdr:from>
    <xdr:ext cx="469744" cy="259045"/>
    <xdr:sp macro="" textlink="">
      <xdr:nvSpPr>
        <xdr:cNvPr id="124" name="債務償還比率平均値テキスト"/>
        <xdr:cNvSpPr txBox="1"/>
      </xdr:nvSpPr>
      <xdr:spPr>
        <a:xfrm>
          <a:off x="14846300" y="5970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25" name="フローチャート: 判断 124"/>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26" name="フローチャート: 判断 125"/>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112461</xdr:rowOff>
    </xdr:from>
    <xdr:to>
      <xdr:col>76</xdr:col>
      <xdr:colOff>73025</xdr:colOff>
      <xdr:row>32</xdr:row>
      <xdr:rowOff>42611</xdr:rowOff>
    </xdr:to>
    <xdr:sp macro="" textlink="">
      <xdr:nvSpPr>
        <xdr:cNvPr id="132" name="楕円 131"/>
        <xdr:cNvSpPr/>
      </xdr:nvSpPr>
      <xdr:spPr>
        <a:xfrm>
          <a:off x="14744700" y="619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90888</xdr:rowOff>
    </xdr:from>
    <xdr:ext cx="469744" cy="259045"/>
    <xdr:sp macro="" textlink="">
      <xdr:nvSpPr>
        <xdr:cNvPr id="133" name="債務償還比率該当値テキスト"/>
        <xdr:cNvSpPr txBox="1"/>
      </xdr:nvSpPr>
      <xdr:spPr>
        <a:xfrm>
          <a:off x="14846300" y="617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159240</xdr:rowOff>
    </xdr:from>
    <xdr:to>
      <xdr:col>72</xdr:col>
      <xdr:colOff>123825</xdr:colOff>
      <xdr:row>32</xdr:row>
      <xdr:rowOff>89390</xdr:rowOff>
    </xdr:to>
    <xdr:sp macro="" textlink="">
      <xdr:nvSpPr>
        <xdr:cNvPr id="134" name="楕円 133"/>
        <xdr:cNvSpPr/>
      </xdr:nvSpPr>
      <xdr:spPr>
        <a:xfrm>
          <a:off x="14033500" y="62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163261</xdr:rowOff>
    </xdr:from>
    <xdr:to>
      <xdr:col>76</xdr:col>
      <xdr:colOff>22225</xdr:colOff>
      <xdr:row>32</xdr:row>
      <xdr:rowOff>38590</xdr:rowOff>
    </xdr:to>
    <xdr:cxnSp macro="">
      <xdr:nvCxnSpPr>
        <xdr:cNvPr id="135" name="直線コネクタ 134"/>
        <xdr:cNvCxnSpPr/>
      </xdr:nvCxnSpPr>
      <xdr:spPr>
        <a:xfrm flipV="1">
          <a:off x="14084300" y="6249736"/>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159136</xdr:rowOff>
    </xdr:from>
    <xdr:ext cx="469744" cy="259045"/>
    <xdr:sp macro="" textlink="">
      <xdr:nvSpPr>
        <xdr:cNvPr id="136" name="n_1aveValue債務償還比率"/>
        <xdr:cNvSpPr txBox="1"/>
      </xdr:nvSpPr>
      <xdr:spPr>
        <a:xfrm>
          <a:off x="13836727" y="590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80517</xdr:rowOff>
    </xdr:from>
    <xdr:ext cx="469744" cy="259045"/>
    <xdr:sp macro="" textlink="">
      <xdr:nvSpPr>
        <xdr:cNvPr id="137" name="n_1mainValue債務償還比率"/>
        <xdr:cNvSpPr txBox="1"/>
      </xdr:nvSpPr>
      <xdr:spPr>
        <a:xfrm>
          <a:off x="13836727" y="63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11,092
11,053
217.09
6,671,857
6,514,163
125,927
4,234,898
5,625,374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3" name="【道路】&#10;有形固定資産減価償却率平均値テキスト"/>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3" name="楕円 72"/>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74" name="楕円 73"/>
        <xdr:cNvSpPr/>
      </xdr:nvSpPr>
      <xdr:spPr>
        <a:xfrm>
          <a:off x="2857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95794</xdr:rowOff>
    </xdr:to>
    <xdr:cxnSp macro="">
      <xdr:nvCxnSpPr>
        <xdr:cNvPr id="75" name="直線コネクタ 74"/>
        <xdr:cNvCxnSpPr/>
      </xdr:nvCxnSpPr>
      <xdr:spPr>
        <a:xfrm flipV="1">
          <a:off x="2908300" y="65455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105064</xdr:rowOff>
    </xdr:from>
    <xdr:ext cx="405111" cy="259045"/>
    <xdr:sp macro="" textlink="">
      <xdr:nvSpPr>
        <xdr:cNvPr id="76" name="n_1aveValue【道路】&#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77" name="n_2aveValue【道路】&#10;有形固定資産減価償却率"/>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78" name="n_3aveValue【道路】&#10;有形固定資産減価償却率"/>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97807</xdr:rowOff>
    </xdr:from>
    <xdr:ext cx="405111" cy="259045"/>
    <xdr:sp macro="" textlink="">
      <xdr:nvSpPr>
        <xdr:cNvPr id="79" name="n_1main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0" name="n_2mainValue【道路】&#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04" name="直線コネクタ 103"/>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05"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06" name="直線コネクタ 105"/>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07"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08" name="直線コネクタ 107"/>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109916</xdr:rowOff>
    </xdr:from>
    <xdr:ext cx="534377" cy="259045"/>
    <xdr:sp macro="" textlink="">
      <xdr:nvSpPr>
        <xdr:cNvPr id="109" name="【道路】&#10;一人当たり延長平均値テキスト"/>
        <xdr:cNvSpPr txBox="1"/>
      </xdr:nvSpPr>
      <xdr:spPr>
        <a:xfrm>
          <a:off x="10515600" y="645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0" name="フローチャート: 判断 109"/>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1" name="フローチャート: 判断 110"/>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2" name="フローチャート: 判断 111"/>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3" name="フローチャート: 判断 112"/>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49555</xdr:rowOff>
    </xdr:from>
    <xdr:to>
      <xdr:col>50</xdr:col>
      <xdr:colOff>165100</xdr:colOff>
      <xdr:row>39</xdr:row>
      <xdr:rowOff>151155</xdr:rowOff>
    </xdr:to>
    <xdr:sp macro="" textlink="">
      <xdr:nvSpPr>
        <xdr:cNvPr id="119" name="楕円 118"/>
        <xdr:cNvSpPr/>
      </xdr:nvSpPr>
      <xdr:spPr>
        <a:xfrm>
          <a:off x="9588500" y="67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57232</xdr:rowOff>
    </xdr:from>
    <xdr:to>
      <xdr:col>46</xdr:col>
      <xdr:colOff>38100</xdr:colOff>
      <xdr:row>39</xdr:row>
      <xdr:rowOff>158832</xdr:rowOff>
    </xdr:to>
    <xdr:sp macro="" textlink="">
      <xdr:nvSpPr>
        <xdr:cNvPr id="120" name="楕円 119"/>
        <xdr:cNvSpPr/>
      </xdr:nvSpPr>
      <xdr:spPr>
        <a:xfrm>
          <a:off x="8699500" y="67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100355</xdr:rowOff>
    </xdr:from>
    <xdr:to>
      <xdr:col>50</xdr:col>
      <xdr:colOff>114300</xdr:colOff>
      <xdr:row>39</xdr:row>
      <xdr:rowOff>108032</xdr:rowOff>
    </xdr:to>
    <xdr:cxnSp macro="">
      <xdr:nvCxnSpPr>
        <xdr:cNvPr id="121" name="直線コネクタ 120"/>
        <xdr:cNvCxnSpPr/>
      </xdr:nvCxnSpPr>
      <xdr:spPr>
        <a:xfrm flipV="1">
          <a:off x="8750300" y="6786905"/>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22" name="n_1aveValue【道路】&#10;一人当たり延長"/>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23" name="n_2aveValue【道路】&#10;一人当たり延長"/>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24" name="n_3aveValue【道路】&#10;一人当たり延長"/>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142282</xdr:rowOff>
    </xdr:from>
    <xdr:ext cx="534377" cy="259045"/>
    <xdr:sp macro="" textlink="">
      <xdr:nvSpPr>
        <xdr:cNvPr id="125" name="n_1mainValue【道路】&#10;一人当たり延長"/>
        <xdr:cNvSpPr txBox="1"/>
      </xdr:nvSpPr>
      <xdr:spPr>
        <a:xfrm>
          <a:off x="9359411" y="68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149959</xdr:rowOff>
    </xdr:from>
    <xdr:ext cx="534377" cy="259045"/>
    <xdr:sp macro="" textlink="">
      <xdr:nvSpPr>
        <xdr:cNvPr id="126" name="n_2mainValue【道路】&#10;一人当たり延長"/>
        <xdr:cNvSpPr txBox="1"/>
      </xdr:nvSpPr>
      <xdr:spPr>
        <a:xfrm>
          <a:off x="8483111" y="68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51" name="直線コネクタ 150"/>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52"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53" name="直線コネクタ 152"/>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54"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55" name="直線コネクタ 154"/>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56" name="【橋りょう・トンネ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57" name="フローチャート: 判断 156"/>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58" name="フローチャート: 判断 157"/>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59" name="フローチャート: 判断 158"/>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60" name="フローチャート: 判断 159"/>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166" name="楕円 165"/>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67" name="楕円 166"/>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118110</xdr:rowOff>
    </xdr:from>
    <xdr:to>
      <xdr:col>19</xdr:col>
      <xdr:colOff>177800</xdr:colOff>
      <xdr:row>59</xdr:row>
      <xdr:rowOff>133350</xdr:rowOff>
    </xdr:to>
    <xdr:cxnSp macro="">
      <xdr:nvCxnSpPr>
        <xdr:cNvPr id="168" name="直線コネクタ 167"/>
        <xdr:cNvCxnSpPr/>
      </xdr:nvCxnSpPr>
      <xdr:spPr>
        <a:xfrm flipV="1">
          <a:off x="2908300" y="10233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69" name="n_1aveValue【橋りょう・トンネ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70" name="n_2aveValue【橋りょう・トンネ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156862</xdr:rowOff>
    </xdr:from>
    <xdr:ext cx="405111" cy="259045"/>
    <xdr:sp macro="" textlink="">
      <xdr:nvSpPr>
        <xdr:cNvPr id="171" name="n_3aveValue【橋りょう・トンネル】&#10;有形固定資産減価償却率"/>
        <xdr:cNvSpPr txBox="1"/>
      </xdr:nvSpPr>
      <xdr:spPr>
        <a:xfrm>
          <a:off x="1816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172" name="n_1mainValue【橋りょう・トンネル】&#10;有形固定資産減価償却率"/>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73" name="n_2mainValue【橋りょう・トンネ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4" name="直線コネクタ 18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5" name="テキスト ボックス 18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6" name="直線コネクタ 18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7" name="テキスト ボックス 18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8" name="直線コネクタ 18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9" name="テキスト ボックス 18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0" name="直線コネクタ 18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1" name="テキスト ボックス 19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2" name="直線コネクタ 19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3" name="テキスト ボックス 19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4" name="直線コネクタ 19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5" name="テキスト ボックス 19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199" name="直線コネクタ 198"/>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00"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01" name="直線コネクタ 200"/>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02"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03" name="直線コネクタ 202"/>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86189</xdr:rowOff>
    </xdr:from>
    <xdr:ext cx="599010" cy="259045"/>
    <xdr:sp macro="" textlink="">
      <xdr:nvSpPr>
        <xdr:cNvPr id="204" name="【橋りょう・トンネル】&#10;一人当たり有形固定資産（償却資産）額平均値テキスト"/>
        <xdr:cNvSpPr txBox="1"/>
      </xdr:nvSpPr>
      <xdr:spPr>
        <a:xfrm>
          <a:off x="10515600" y="10544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05" name="フローチャート: 判断 204"/>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06" name="フローチャート: 判断 205"/>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07" name="フローチャート: 判断 206"/>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08" name="フローチャート: 判断 207"/>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112550</xdr:rowOff>
    </xdr:from>
    <xdr:to>
      <xdr:col>50</xdr:col>
      <xdr:colOff>165100</xdr:colOff>
      <xdr:row>62</xdr:row>
      <xdr:rowOff>42700</xdr:rowOff>
    </xdr:to>
    <xdr:sp macro="" textlink="">
      <xdr:nvSpPr>
        <xdr:cNvPr id="214" name="楕円 213"/>
        <xdr:cNvSpPr/>
      </xdr:nvSpPr>
      <xdr:spPr>
        <a:xfrm>
          <a:off x="9588500" y="105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126349</xdr:rowOff>
    </xdr:from>
    <xdr:to>
      <xdr:col>46</xdr:col>
      <xdr:colOff>38100</xdr:colOff>
      <xdr:row>62</xdr:row>
      <xdr:rowOff>56499</xdr:rowOff>
    </xdr:to>
    <xdr:sp macro="" textlink="">
      <xdr:nvSpPr>
        <xdr:cNvPr id="215" name="楕円 214"/>
        <xdr:cNvSpPr/>
      </xdr:nvSpPr>
      <xdr:spPr>
        <a:xfrm>
          <a:off x="8699500" y="105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163350</xdr:rowOff>
    </xdr:from>
    <xdr:to>
      <xdr:col>50</xdr:col>
      <xdr:colOff>114300</xdr:colOff>
      <xdr:row>62</xdr:row>
      <xdr:rowOff>5699</xdr:rowOff>
    </xdr:to>
    <xdr:cxnSp macro="">
      <xdr:nvCxnSpPr>
        <xdr:cNvPr id="216" name="直線コネクタ 215"/>
        <xdr:cNvCxnSpPr/>
      </xdr:nvCxnSpPr>
      <xdr:spPr>
        <a:xfrm flipV="1">
          <a:off x="8750300" y="10621800"/>
          <a:ext cx="889000" cy="1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87270</xdr:rowOff>
    </xdr:from>
    <xdr:ext cx="599010" cy="259045"/>
    <xdr:sp macro="" textlink="">
      <xdr:nvSpPr>
        <xdr:cNvPr id="217" name="n_1aveValue【橋りょう・トンネル】&#10;一人当たり有形固定資産（償却資産）額"/>
        <xdr:cNvSpPr txBox="1"/>
      </xdr:nvSpPr>
      <xdr:spPr>
        <a:xfrm>
          <a:off x="9327095" y="1071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89331</xdr:rowOff>
    </xdr:from>
    <xdr:ext cx="599010" cy="259045"/>
    <xdr:sp macro="" textlink="">
      <xdr:nvSpPr>
        <xdr:cNvPr id="218" name="n_2aveValue【橋りょう・トンネル】&#10;一人当たり有形固定資産（償却資産）額"/>
        <xdr:cNvSpPr txBox="1"/>
      </xdr:nvSpPr>
      <xdr:spPr>
        <a:xfrm>
          <a:off x="8450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19"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59227</xdr:rowOff>
    </xdr:from>
    <xdr:ext cx="599010" cy="259045"/>
    <xdr:sp macro="" textlink="">
      <xdr:nvSpPr>
        <xdr:cNvPr id="220" name="n_1mainValue【橋りょう・トンネル】&#10;一人当たり有形固定資産（償却資産）額"/>
        <xdr:cNvSpPr txBox="1"/>
      </xdr:nvSpPr>
      <xdr:spPr>
        <a:xfrm>
          <a:off x="9327095" y="10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73026</xdr:rowOff>
    </xdr:from>
    <xdr:ext cx="599010" cy="259045"/>
    <xdr:sp macro="" textlink="">
      <xdr:nvSpPr>
        <xdr:cNvPr id="221" name="n_2mainValue【橋りょう・トンネル】&#10;一人当たり有形固定資産（償却資産）額"/>
        <xdr:cNvSpPr txBox="1"/>
      </xdr:nvSpPr>
      <xdr:spPr>
        <a:xfrm>
          <a:off x="8450795" y="1036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2" name="直線コネクタ 23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3" name="テキスト ボックス 23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4" name="直線コネクタ 23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5" name="テキスト ボックス 23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6" name="直線コネクタ 23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7" name="テキスト ボックス 23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8" name="直線コネクタ 23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9" name="テキスト ボックス 23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0" name="直線コネクタ 23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1" name="テキスト ボックス 24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2" name="直線コネクタ 24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3" name="テキスト ボックス 24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47" name="直線コネクタ 246"/>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48"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49" name="直線コネクタ 248"/>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50"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51" name="直線コネクタ 250"/>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52" name="【公営住宅】&#10;有形固定資産減価償却率平均値テキスト"/>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53" name="フローチャート: 判断 252"/>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54" name="フローチャート: 判断 253"/>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55" name="フローチャート: 判断 254"/>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56" name="フローチャート: 判断 255"/>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262" name="楕円 261"/>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91802</xdr:rowOff>
    </xdr:from>
    <xdr:to>
      <xdr:col>15</xdr:col>
      <xdr:colOff>101600</xdr:colOff>
      <xdr:row>81</xdr:row>
      <xdr:rowOff>21952</xdr:rowOff>
    </xdr:to>
    <xdr:sp macro="" textlink="">
      <xdr:nvSpPr>
        <xdr:cNvPr id="263" name="楕円 262"/>
        <xdr:cNvSpPr/>
      </xdr:nvSpPr>
      <xdr:spPr>
        <a:xfrm>
          <a:off x="2857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142602</xdr:rowOff>
    </xdr:from>
    <xdr:to>
      <xdr:col>19</xdr:col>
      <xdr:colOff>177800</xdr:colOff>
      <xdr:row>83</xdr:row>
      <xdr:rowOff>72389</xdr:rowOff>
    </xdr:to>
    <xdr:cxnSp macro="">
      <xdr:nvCxnSpPr>
        <xdr:cNvPr id="264" name="直線コネクタ 263"/>
        <xdr:cNvCxnSpPr/>
      </xdr:nvCxnSpPr>
      <xdr:spPr>
        <a:xfrm>
          <a:off x="2908300" y="13858602"/>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31948</xdr:rowOff>
    </xdr:from>
    <xdr:ext cx="405111" cy="259045"/>
    <xdr:sp macro="" textlink="">
      <xdr:nvSpPr>
        <xdr:cNvPr id="265" name="n_1aveValue【公営住宅】&#10;有形固定資産減価償却率"/>
        <xdr:cNvSpPr txBox="1"/>
      </xdr:nvSpPr>
      <xdr:spPr>
        <a:xfrm>
          <a:off x="3582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17978</xdr:rowOff>
    </xdr:from>
    <xdr:ext cx="405111" cy="259045"/>
    <xdr:sp macro="" textlink="">
      <xdr:nvSpPr>
        <xdr:cNvPr id="266" name="n_2aveValue【公営住宅】&#10;有形固定資産減価償却率"/>
        <xdr:cNvSpPr txBox="1"/>
      </xdr:nvSpPr>
      <xdr:spPr>
        <a:xfrm>
          <a:off x="27057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267" name="n_3aveValue【公営住宅】&#10;有形固定資産減価償却率"/>
        <xdr:cNvSpPr txBox="1"/>
      </xdr:nvSpPr>
      <xdr:spPr>
        <a:xfrm>
          <a:off x="1816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268" name="n_1main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38479</xdr:rowOff>
    </xdr:from>
    <xdr:ext cx="405111" cy="259045"/>
    <xdr:sp macro="" textlink="">
      <xdr:nvSpPr>
        <xdr:cNvPr id="269" name="n_2mainValue【公営住宅】&#10;有形固定資産減価償却率"/>
        <xdr:cNvSpPr txBox="1"/>
      </xdr:nvSpPr>
      <xdr:spPr>
        <a:xfrm>
          <a:off x="27057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295" name="直線コネクタ 294"/>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96"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97" name="直線コネクタ 29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298"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299" name="直線コネクタ 298"/>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76108</xdr:rowOff>
    </xdr:from>
    <xdr:ext cx="469744" cy="259045"/>
    <xdr:sp macro="" textlink="">
      <xdr:nvSpPr>
        <xdr:cNvPr id="300" name="【公営住宅】&#10;一人当たり面積平均値テキスト"/>
        <xdr:cNvSpPr txBox="1"/>
      </xdr:nvSpPr>
      <xdr:spPr>
        <a:xfrm>
          <a:off x="10515600" y="14306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01" name="フローチャート: 判断 300"/>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02" name="フローチャート: 判断 301"/>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03" name="フローチャート: 判断 302"/>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04" name="フローチャート: 判断 303"/>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148952</xdr:rowOff>
    </xdr:from>
    <xdr:to>
      <xdr:col>50</xdr:col>
      <xdr:colOff>165100</xdr:colOff>
      <xdr:row>86</xdr:row>
      <xdr:rowOff>79102</xdr:rowOff>
    </xdr:to>
    <xdr:sp macro="" textlink="">
      <xdr:nvSpPr>
        <xdr:cNvPr id="310" name="楕円 309"/>
        <xdr:cNvSpPr/>
      </xdr:nvSpPr>
      <xdr:spPr>
        <a:xfrm>
          <a:off x="9588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8854</xdr:rowOff>
    </xdr:from>
    <xdr:to>
      <xdr:col>46</xdr:col>
      <xdr:colOff>38100</xdr:colOff>
      <xdr:row>86</xdr:row>
      <xdr:rowOff>110454</xdr:rowOff>
    </xdr:to>
    <xdr:sp macro="" textlink="">
      <xdr:nvSpPr>
        <xdr:cNvPr id="311" name="楕円 310"/>
        <xdr:cNvSpPr/>
      </xdr:nvSpPr>
      <xdr:spPr>
        <a:xfrm>
          <a:off x="8699500" y="147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28302</xdr:rowOff>
    </xdr:from>
    <xdr:to>
      <xdr:col>50</xdr:col>
      <xdr:colOff>114300</xdr:colOff>
      <xdr:row>86</xdr:row>
      <xdr:rowOff>59654</xdr:rowOff>
    </xdr:to>
    <xdr:cxnSp macro="">
      <xdr:nvCxnSpPr>
        <xdr:cNvPr id="312" name="直線コネクタ 311"/>
        <xdr:cNvCxnSpPr/>
      </xdr:nvCxnSpPr>
      <xdr:spPr>
        <a:xfrm flipV="1">
          <a:off x="8750300" y="14773002"/>
          <a:ext cx="889000" cy="3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13"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14" name="n_2aveValue【公営住宅】&#10;一人当たり面積"/>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15" name="n_3aveValue【公営住宅】&#10;一人当たり面積"/>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70229</xdr:rowOff>
    </xdr:from>
    <xdr:ext cx="469744" cy="259045"/>
    <xdr:sp macro="" textlink="">
      <xdr:nvSpPr>
        <xdr:cNvPr id="316" name="n_1mainValue【公営住宅】&#10;一人当たり面積"/>
        <xdr:cNvSpPr txBox="1"/>
      </xdr:nvSpPr>
      <xdr:spPr>
        <a:xfrm>
          <a:off x="93917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101581</xdr:rowOff>
    </xdr:from>
    <xdr:ext cx="469744" cy="259045"/>
    <xdr:sp macro="" textlink="">
      <xdr:nvSpPr>
        <xdr:cNvPr id="317" name="n_2mainValue【公営住宅】&#10;一人当たり面積"/>
        <xdr:cNvSpPr txBox="1"/>
      </xdr:nvSpPr>
      <xdr:spPr>
        <a:xfrm>
          <a:off x="8515427" y="1484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28" name="直線コネクタ 32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29" name="テキスト ボックス 328"/>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0" name="直線コネクタ 32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1" name="テキスト ボックス 33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2" name="直線コネクタ 33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3" name="テキスト ボックス 33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4" name="直線コネクタ 33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5" name="テキスト ボックス 33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7" name="テキスト ボックス 33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169926</xdr:rowOff>
    </xdr:from>
    <xdr:to>
      <xdr:col>24</xdr:col>
      <xdr:colOff>62865</xdr:colOff>
      <xdr:row>108</xdr:row>
      <xdr:rowOff>57913</xdr:rowOff>
    </xdr:to>
    <xdr:cxnSp macro="">
      <xdr:nvCxnSpPr>
        <xdr:cNvPr id="339" name="直線コネクタ 338"/>
        <xdr:cNvCxnSpPr/>
      </xdr:nvCxnSpPr>
      <xdr:spPr>
        <a:xfrm flipV="1">
          <a:off x="4634865" y="17143476"/>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61740</xdr:rowOff>
    </xdr:from>
    <xdr:ext cx="340478" cy="259045"/>
    <xdr:sp macro="" textlink="">
      <xdr:nvSpPr>
        <xdr:cNvPr id="340" name="【港湾・漁港】&#10;有形固定資産減価償却率最小値テキスト"/>
        <xdr:cNvSpPr txBox="1"/>
      </xdr:nvSpPr>
      <xdr:spPr>
        <a:xfrm>
          <a:off x="4673600" y="18578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57913</xdr:rowOff>
    </xdr:from>
    <xdr:to>
      <xdr:col>24</xdr:col>
      <xdr:colOff>152400</xdr:colOff>
      <xdr:row>108</xdr:row>
      <xdr:rowOff>57913</xdr:rowOff>
    </xdr:to>
    <xdr:cxnSp macro="">
      <xdr:nvCxnSpPr>
        <xdr:cNvPr id="341" name="直線コネクタ 340"/>
        <xdr:cNvCxnSpPr/>
      </xdr:nvCxnSpPr>
      <xdr:spPr>
        <a:xfrm>
          <a:off x="4546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116603</xdr:rowOff>
    </xdr:from>
    <xdr:ext cx="405111" cy="259045"/>
    <xdr:sp macro="" textlink="">
      <xdr:nvSpPr>
        <xdr:cNvPr id="342" name="【港湾・漁港】&#10;有形固定資産減価償却率最大値テキスト"/>
        <xdr:cNvSpPr txBox="1"/>
      </xdr:nvSpPr>
      <xdr:spPr>
        <a:xfrm>
          <a:off x="4673600" y="1691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169926</xdr:rowOff>
    </xdr:from>
    <xdr:to>
      <xdr:col>24</xdr:col>
      <xdr:colOff>152400</xdr:colOff>
      <xdr:row>99</xdr:row>
      <xdr:rowOff>169926</xdr:rowOff>
    </xdr:to>
    <xdr:cxnSp macro="">
      <xdr:nvCxnSpPr>
        <xdr:cNvPr id="343" name="直線コネクタ 342"/>
        <xdr:cNvCxnSpPr/>
      </xdr:nvCxnSpPr>
      <xdr:spPr>
        <a:xfrm>
          <a:off x="4546600" y="1714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10685</xdr:rowOff>
    </xdr:from>
    <xdr:ext cx="405111" cy="259045"/>
    <xdr:sp macro="" textlink="">
      <xdr:nvSpPr>
        <xdr:cNvPr id="344" name="【港湾・漁港】&#10;有形固定資産減価償却率平均値テキスト"/>
        <xdr:cNvSpPr txBox="1"/>
      </xdr:nvSpPr>
      <xdr:spPr>
        <a:xfrm>
          <a:off x="4673600" y="17155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32258</xdr:rowOff>
    </xdr:from>
    <xdr:to>
      <xdr:col>24</xdr:col>
      <xdr:colOff>114300</xdr:colOff>
      <xdr:row>100</xdr:row>
      <xdr:rowOff>133858</xdr:rowOff>
    </xdr:to>
    <xdr:sp macro="" textlink="">
      <xdr:nvSpPr>
        <xdr:cNvPr id="345" name="フローチャート: 判断 344"/>
        <xdr:cNvSpPr/>
      </xdr:nvSpPr>
      <xdr:spPr>
        <a:xfrm>
          <a:off x="4584700" y="171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73406</xdr:rowOff>
    </xdr:from>
    <xdr:to>
      <xdr:col>20</xdr:col>
      <xdr:colOff>38100</xdr:colOff>
      <xdr:row>101</xdr:row>
      <xdr:rowOff>3556</xdr:rowOff>
    </xdr:to>
    <xdr:sp macro="" textlink="">
      <xdr:nvSpPr>
        <xdr:cNvPr id="346" name="フローチャート: 判断 345"/>
        <xdr:cNvSpPr/>
      </xdr:nvSpPr>
      <xdr:spPr>
        <a:xfrm>
          <a:off x="3746500" y="172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103124</xdr:rowOff>
    </xdr:from>
    <xdr:to>
      <xdr:col>15</xdr:col>
      <xdr:colOff>101600</xdr:colOff>
      <xdr:row>101</xdr:row>
      <xdr:rowOff>33274</xdr:rowOff>
    </xdr:to>
    <xdr:sp macro="" textlink="">
      <xdr:nvSpPr>
        <xdr:cNvPr id="347" name="フローチャート: 判断 346"/>
        <xdr:cNvSpPr/>
      </xdr:nvSpPr>
      <xdr:spPr>
        <a:xfrm>
          <a:off x="285750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66548</xdr:rowOff>
    </xdr:from>
    <xdr:to>
      <xdr:col>10</xdr:col>
      <xdr:colOff>165100</xdr:colOff>
      <xdr:row>100</xdr:row>
      <xdr:rowOff>168148</xdr:rowOff>
    </xdr:to>
    <xdr:sp macro="" textlink="">
      <xdr:nvSpPr>
        <xdr:cNvPr id="348" name="フローチャート: 判断 347"/>
        <xdr:cNvSpPr/>
      </xdr:nvSpPr>
      <xdr:spPr>
        <a:xfrm>
          <a:off x="1968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16256</xdr:rowOff>
    </xdr:from>
    <xdr:to>
      <xdr:col>20</xdr:col>
      <xdr:colOff>38100</xdr:colOff>
      <xdr:row>101</xdr:row>
      <xdr:rowOff>117856</xdr:rowOff>
    </xdr:to>
    <xdr:sp macro="" textlink="">
      <xdr:nvSpPr>
        <xdr:cNvPr id="354" name="楕円 353"/>
        <xdr:cNvSpPr/>
      </xdr:nvSpPr>
      <xdr:spPr>
        <a:xfrm>
          <a:off x="3746500" y="173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61976</xdr:rowOff>
    </xdr:from>
    <xdr:to>
      <xdr:col>15</xdr:col>
      <xdr:colOff>101600</xdr:colOff>
      <xdr:row>101</xdr:row>
      <xdr:rowOff>163576</xdr:rowOff>
    </xdr:to>
    <xdr:sp macro="" textlink="">
      <xdr:nvSpPr>
        <xdr:cNvPr id="355" name="楕円 354"/>
        <xdr:cNvSpPr/>
      </xdr:nvSpPr>
      <xdr:spPr>
        <a:xfrm>
          <a:off x="2857500" y="173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67056</xdr:rowOff>
    </xdr:from>
    <xdr:to>
      <xdr:col>19</xdr:col>
      <xdr:colOff>177800</xdr:colOff>
      <xdr:row>101</xdr:row>
      <xdr:rowOff>112776</xdr:rowOff>
    </xdr:to>
    <xdr:cxnSp macro="">
      <xdr:nvCxnSpPr>
        <xdr:cNvPr id="356" name="直線コネクタ 355"/>
        <xdr:cNvCxnSpPr/>
      </xdr:nvCxnSpPr>
      <xdr:spPr>
        <a:xfrm flipV="1">
          <a:off x="2908300" y="173835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20083</xdr:rowOff>
    </xdr:from>
    <xdr:ext cx="405111" cy="259045"/>
    <xdr:sp macro="" textlink="">
      <xdr:nvSpPr>
        <xdr:cNvPr id="357" name="n_1aveValue【港湾・漁港】&#10;有形固定資産減価償却率"/>
        <xdr:cNvSpPr txBox="1"/>
      </xdr:nvSpPr>
      <xdr:spPr>
        <a:xfrm>
          <a:off x="3582044" y="1699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49801</xdr:rowOff>
    </xdr:from>
    <xdr:ext cx="405111" cy="259045"/>
    <xdr:sp macro="" textlink="">
      <xdr:nvSpPr>
        <xdr:cNvPr id="358" name="n_2aveValue【港湾・漁港】&#10;有形固定資産減価償却率"/>
        <xdr:cNvSpPr txBox="1"/>
      </xdr:nvSpPr>
      <xdr:spPr>
        <a:xfrm>
          <a:off x="27057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13225</xdr:rowOff>
    </xdr:from>
    <xdr:ext cx="405111" cy="259045"/>
    <xdr:sp macro="" textlink="">
      <xdr:nvSpPr>
        <xdr:cNvPr id="359" name="n_3aveValue【港湾・漁港】&#10;有形固定資産減価償却率"/>
        <xdr:cNvSpPr txBox="1"/>
      </xdr:nvSpPr>
      <xdr:spPr>
        <a:xfrm>
          <a:off x="1816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108983</xdr:rowOff>
    </xdr:from>
    <xdr:ext cx="405111" cy="259045"/>
    <xdr:sp macro="" textlink="">
      <xdr:nvSpPr>
        <xdr:cNvPr id="360" name="n_1mainValue【港湾・漁港】&#10;有形固定資産減価償却率"/>
        <xdr:cNvSpPr txBox="1"/>
      </xdr:nvSpPr>
      <xdr:spPr>
        <a:xfrm>
          <a:off x="3582044" y="1742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154703</xdr:rowOff>
    </xdr:from>
    <xdr:ext cx="405111" cy="259045"/>
    <xdr:sp macro="" textlink="">
      <xdr:nvSpPr>
        <xdr:cNvPr id="361" name="n_2mainValue【港湾・漁港】&#10;有形固定資産減価償却率"/>
        <xdr:cNvSpPr txBox="1"/>
      </xdr:nvSpPr>
      <xdr:spPr>
        <a:xfrm>
          <a:off x="2705744" y="17471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2" name="直線コネクタ 37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3" name="テキスト ボックス 37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5" name="テキスト ボックス 374"/>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76" name="直線コネクタ 37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77" name="テキスト ボックス 37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8" name="直線コネクタ 3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9" name="テキスト ボックス 37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152167</xdr:rowOff>
    </xdr:from>
    <xdr:to>
      <xdr:col>54</xdr:col>
      <xdr:colOff>189865</xdr:colOff>
      <xdr:row>107</xdr:row>
      <xdr:rowOff>132686</xdr:rowOff>
    </xdr:to>
    <xdr:cxnSp macro="">
      <xdr:nvCxnSpPr>
        <xdr:cNvPr id="381" name="直線コネクタ 380"/>
        <xdr:cNvCxnSpPr/>
      </xdr:nvCxnSpPr>
      <xdr:spPr>
        <a:xfrm flipV="1">
          <a:off x="10476865" y="17297167"/>
          <a:ext cx="0" cy="1180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136513</xdr:rowOff>
    </xdr:from>
    <xdr:ext cx="469744" cy="259045"/>
    <xdr:sp macro="" textlink="">
      <xdr:nvSpPr>
        <xdr:cNvPr id="382" name="【港湾・漁港】&#10;一人当たり有形固定資産（償却資産）額最小値テキスト"/>
        <xdr:cNvSpPr txBox="1"/>
      </xdr:nvSpPr>
      <xdr:spPr>
        <a:xfrm>
          <a:off x="10515600" y="184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132686</xdr:rowOff>
    </xdr:from>
    <xdr:to>
      <xdr:col>55</xdr:col>
      <xdr:colOff>88900</xdr:colOff>
      <xdr:row>107</xdr:row>
      <xdr:rowOff>132686</xdr:rowOff>
    </xdr:to>
    <xdr:cxnSp macro="">
      <xdr:nvCxnSpPr>
        <xdr:cNvPr id="383" name="直線コネクタ 382"/>
        <xdr:cNvCxnSpPr/>
      </xdr:nvCxnSpPr>
      <xdr:spPr>
        <a:xfrm>
          <a:off x="10388600" y="1847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98844</xdr:rowOff>
    </xdr:from>
    <xdr:ext cx="690189" cy="259045"/>
    <xdr:sp macro="" textlink="">
      <xdr:nvSpPr>
        <xdr:cNvPr id="384" name="【港湾・漁港】&#10;一人当たり有形固定資産（償却資産）額最大値テキスト"/>
        <xdr:cNvSpPr txBox="1"/>
      </xdr:nvSpPr>
      <xdr:spPr>
        <a:xfrm>
          <a:off x="10515600" y="17072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152167</xdr:rowOff>
    </xdr:from>
    <xdr:to>
      <xdr:col>55</xdr:col>
      <xdr:colOff>88900</xdr:colOff>
      <xdr:row>100</xdr:row>
      <xdr:rowOff>152167</xdr:rowOff>
    </xdr:to>
    <xdr:cxnSp macro="">
      <xdr:nvCxnSpPr>
        <xdr:cNvPr id="385" name="直線コネクタ 384"/>
        <xdr:cNvCxnSpPr/>
      </xdr:nvCxnSpPr>
      <xdr:spPr>
        <a:xfrm>
          <a:off x="10388600" y="172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104667</xdr:rowOff>
    </xdr:from>
    <xdr:ext cx="599010" cy="259045"/>
    <xdr:sp macro="" textlink="">
      <xdr:nvSpPr>
        <xdr:cNvPr id="386" name="【港湾・漁港】&#10;一人当たり有形固定資産（償却資産）額平均値テキスト"/>
        <xdr:cNvSpPr txBox="1"/>
      </xdr:nvSpPr>
      <xdr:spPr>
        <a:xfrm>
          <a:off x="10515600" y="17935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126240</xdr:rowOff>
    </xdr:from>
    <xdr:to>
      <xdr:col>55</xdr:col>
      <xdr:colOff>50800</xdr:colOff>
      <xdr:row>105</xdr:row>
      <xdr:rowOff>56390</xdr:rowOff>
    </xdr:to>
    <xdr:sp macro="" textlink="">
      <xdr:nvSpPr>
        <xdr:cNvPr id="387" name="フローチャート: 判断 386"/>
        <xdr:cNvSpPr/>
      </xdr:nvSpPr>
      <xdr:spPr>
        <a:xfrm>
          <a:off x="10426700" y="17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156573</xdr:rowOff>
    </xdr:from>
    <xdr:to>
      <xdr:col>50</xdr:col>
      <xdr:colOff>165100</xdr:colOff>
      <xdr:row>105</xdr:row>
      <xdr:rowOff>86723</xdr:rowOff>
    </xdr:to>
    <xdr:sp macro="" textlink="">
      <xdr:nvSpPr>
        <xdr:cNvPr id="388" name="フローチャート: 判断 387"/>
        <xdr:cNvSpPr/>
      </xdr:nvSpPr>
      <xdr:spPr>
        <a:xfrm>
          <a:off x="9588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50693</xdr:rowOff>
    </xdr:from>
    <xdr:to>
      <xdr:col>46</xdr:col>
      <xdr:colOff>38100</xdr:colOff>
      <xdr:row>104</xdr:row>
      <xdr:rowOff>152293</xdr:rowOff>
    </xdr:to>
    <xdr:sp macro="" textlink="">
      <xdr:nvSpPr>
        <xdr:cNvPr id="389" name="フローチャート: 判断 388"/>
        <xdr:cNvSpPr/>
      </xdr:nvSpPr>
      <xdr:spPr>
        <a:xfrm>
          <a:off x="8699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10781</xdr:rowOff>
    </xdr:from>
    <xdr:to>
      <xdr:col>41</xdr:col>
      <xdr:colOff>101600</xdr:colOff>
      <xdr:row>104</xdr:row>
      <xdr:rowOff>112381</xdr:rowOff>
    </xdr:to>
    <xdr:sp macro="" textlink="">
      <xdr:nvSpPr>
        <xdr:cNvPr id="390" name="フローチャート: 判断 389"/>
        <xdr:cNvSpPr/>
      </xdr:nvSpPr>
      <xdr:spPr>
        <a:xfrm>
          <a:off x="7810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50660</xdr:rowOff>
    </xdr:from>
    <xdr:to>
      <xdr:col>50</xdr:col>
      <xdr:colOff>165100</xdr:colOff>
      <xdr:row>105</xdr:row>
      <xdr:rowOff>152260</xdr:rowOff>
    </xdr:to>
    <xdr:sp macro="" textlink="">
      <xdr:nvSpPr>
        <xdr:cNvPr id="396" name="楕円 395"/>
        <xdr:cNvSpPr/>
      </xdr:nvSpPr>
      <xdr:spPr>
        <a:xfrm>
          <a:off x="9588500" y="180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60954</xdr:rowOff>
    </xdr:from>
    <xdr:to>
      <xdr:col>46</xdr:col>
      <xdr:colOff>38100</xdr:colOff>
      <xdr:row>105</xdr:row>
      <xdr:rowOff>162554</xdr:rowOff>
    </xdr:to>
    <xdr:sp macro="" textlink="">
      <xdr:nvSpPr>
        <xdr:cNvPr id="397" name="楕円 396"/>
        <xdr:cNvSpPr/>
      </xdr:nvSpPr>
      <xdr:spPr>
        <a:xfrm>
          <a:off x="8699500" y="180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101460</xdr:rowOff>
    </xdr:from>
    <xdr:to>
      <xdr:col>50</xdr:col>
      <xdr:colOff>114300</xdr:colOff>
      <xdr:row>105</xdr:row>
      <xdr:rowOff>111754</xdr:rowOff>
    </xdr:to>
    <xdr:cxnSp macro="">
      <xdr:nvCxnSpPr>
        <xdr:cNvPr id="398" name="直線コネクタ 397"/>
        <xdr:cNvCxnSpPr/>
      </xdr:nvCxnSpPr>
      <xdr:spPr>
        <a:xfrm flipV="1">
          <a:off x="8750300" y="18103710"/>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103250</xdr:rowOff>
    </xdr:from>
    <xdr:ext cx="599010" cy="259045"/>
    <xdr:sp macro="" textlink="">
      <xdr:nvSpPr>
        <xdr:cNvPr id="399" name="n_1aveValue【港湾・漁港】&#10;一人当たり有形固定資産（償却資産）額"/>
        <xdr:cNvSpPr txBox="1"/>
      </xdr:nvSpPr>
      <xdr:spPr>
        <a:xfrm>
          <a:off x="9327095" y="177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168820</xdr:rowOff>
    </xdr:from>
    <xdr:ext cx="599010" cy="259045"/>
    <xdr:sp macro="" textlink="">
      <xdr:nvSpPr>
        <xdr:cNvPr id="400" name="n_2aveValue【港湾・漁港】&#10;一人当たり有形固定資産（償却資産）額"/>
        <xdr:cNvSpPr txBox="1"/>
      </xdr:nvSpPr>
      <xdr:spPr>
        <a:xfrm>
          <a:off x="84507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128908</xdr:rowOff>
    </xdr:from>
    <xdr:ext cx="690189" cy="259045"/>
    <xdr:sp macro="" textlink="">
      <xdr:nvSpPr>
        <xdr:cNvPr id="401" name="n_3aveValue【港湾・漁港】&#10;一人当たり有形固定資産（償却資産）額"/>
        <xdr:cNvSpPr txBox="1"/>
      </xdr:nvSpPr>
      <xdr:spPr>
        <a:xfrm>
          <a:off x="7516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143387</xdr:rowOff>
    </xdr:from>
    <xdr:ext cx="599010" cy="259045"/>
    <xdr:sp macro="" textlink="">
      <xdr:nvSpPr>
        <xdr:cNvPr id="402" name="n_1mainValue【港湾・漁港】&#10;一人当たり有形固定資産（償却資産）額"/>
        <xdr:cNvSpPr txBox="1"/>
      </xdr:nvSpPr>
      <xdr:spPr>
        <a:xfrm>
          <a:off x="9327095" y="1814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153681</xdr:rowOff>
    </xdr:from>
    <xdr:ext cx="599010" cy="259045"/>
    <xdr:sp macro="" textlink="">
      <xdr:nvSpPr>
        <xdr:cNvPr id="403" name="n_2mainValue【港湾・漁港】&#10;一人当たり有形固定資産（償却資産）額"/>
        <xdr:cNvSpPr txBox="1"/>
      </xdr:nvSpPr>
      <xdr:spPr>
        <a:xfrm>
          <a:off x="8450795" y="1815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4" name="直線コネクタ 41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5" name="テキスト ボックス 41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6" name="直線コネクタ 41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7" name="テキスト ボックス 41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8" name="直線コネクタ 41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9" name="テキスト ボックス 41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0" name="直線コネクタ 41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1" name="テキスト ボックス 42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2" name="直線コネクタ 42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3" name="テキスト ボックス 42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4" name="直線コネクタ 42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5" name="テキスト ボックス 42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429" name="直線コネクタ 428"/>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430"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431" name="直線コネクタ 430"/>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3" name="直線コネクタ 43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434" name="【認定こども園・幼稚園・保育所】&#10;有形固定資産減価償却率平均値テキスト"/>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35" name="フローチャート: 判断 434"/>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36" name="フローチャート: 判断 435"/>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37" name="フローチャート: 判断 436"/>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38" name="フローチャート: 判断 437"/>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9" name="テキスト ボックス 4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44" name="楕円 443"/>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45" name="楕円 444"/>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446" name="直線コネクタ 445"/>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93634</xdr:rowOff>
    </xdr:from>
    <xdr:ext cx="405111" cy="259045"/>
    <xdr:sp macro="" textlink="">
      <xdr:nvSpPr>
        <xdr:cNvPr id="447" name="n_1aveValue【認定こども園・幼稚園・保育所】&#10;有形固定資産減価償却率"/>
        <xdr:cNvSpPr txBox="1"/>
      </xdr:nvSpPr>
      <xdr:spPr>
        <a:xfrm>
          <a:off x="15266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139354</xdr:rowOff>
    </xdr:from>
    <xdr:ext cx="405111" cy="259045"/>
    <xdr:sp macro="" textlink="">
      <xdr:nvSpPr>
        <xdr:cNvPr id="448" name="n_2aveValue【認定こども園・幼稚園・保育所】&#10;有形固定資産減価償却率"/>
        <xdr:cNvSpPr txBox="1"/>
      </xdr:nvSpPr>
      <xdr:spPr>
        <a:xfrm>
          <a:off x="14389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99440</xdr:rowOff>
    </xdr:from>
    <xdr:ext cx="405111" cy="259045"/>
    <xdr:sp macro="" textlink="">
      <xdr:nvSpPr>
        <xdr:cNvPr id="449" name="n_3aveValue【認定こども園・幼稚園・保育所】&#10;有形固定資産減価償却率"/>
        <xdr:cNvSpPr txBox="1"/>
      </xdr:nvSpPr>
      <xdr:spPr>
        <a:xfrm>
          <a:off x="13500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50"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51"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73" name="直線コネクタ 472"/>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74"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75" name="直線コネクタ 474"/>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76"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77" name="直線コネクタ 476"/>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478" name="【認定こども園・幼稚園・保育所】&#10;一人当たり面積平均値テキスト"/>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79" name="フローチャート: 判断 478"/>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80" name="フローチャート: 判断 479"/>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81" name="フローチャート: 判断 480"/>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82" name="フローチャート: 判断 481"/>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25400</xdr:rowOff>
    </xdr:from>
    <xdr:to>
      <xdr:col>112</xdr:col>
      <xdr:colOff>38100</xdr:colOff>
      <xdr:row>41</xdr:row>
      <xdr:rowOff>127000</xdr:rowOff>
    </xdr:to>
    <xdr:sp macro="" textlink="">
      <xdr:nvSpPr>
        <xdr:cNvPr id="488" name="楕円 487"/>
        <xdr:cNvSpPr/>
      </xdr:nvSpPr>
      <xdr:spPr>
        <a:xfrm>
          <a:off x="21272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27686</xdr:rowOff>
    </xdr:from>
    <xdr:to>
      <xdr:col>107</xdr:col>
      <xdr:colOff>101600</xdr:colOff>
      <xdr:row>41</xdr:row>
      <xdr:rowOff>129286</xdr:rowOff>
    </xdr:to>
    <xdr:sp macro="" textlink="">
      <xdr:nvSpPr>
        <xdr:cNvPr id="489" name="楕円 488"/>
        <xdr:cNvSpPr/>
      </xdr:nvSpPr>
      <xdr:spPr>
        <a:xfrm>
          <a:off x="20383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76200</xdr:rowOff>
    </xdr:from>
    <xdr:to>
      <xdr:col>111</xdr:col>
      <xdr:colOff>177800</xdr:colOff>
      <xdr:row>41</xdr:row>
      <xdr:rowOff>78486</xdr:rowOff>
    </xdr:to>
    <xdr:cxnSp macro="">
      <xdr:nvCxnSpPr>
        <xdr:cNvPr id="490" name="直線コネクタ 489"/>
        <xdr:cNvCxnSpPr/>
      </xdr:nvCxnSpPr>
      <xdr:spPr>
        <a:xfrm flipV="1">
          <a:off x="20434300" y="71056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132097</xdr:rowOff>
    </xdr:from>
    <xdr:ext cx="469744" cy="259045"/>
    <xdr:sp macro="" textlink="">
      <xdr:nvSpPr>
        <xdr:cNvPr id="491" name="n_1ave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492" name="n_2aveValue【認定こども園・幼稚園・保育所】&#10;一人当たり面積"/>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10939</xdr:rowOff>
    </xdr:from>
    <xdr:ext cx="469744" cy="259045"/>
    <xdr:sp macro="" textlink="">
      <xdr:nvSpPr>
        <xdr:cNvPr id="493" name="n_3aveValue【認定こども園・幼稚園・保育所】&#10;一人当たり面積"/>
        <xdr:cNvSpPr txBox="1"/>
      </xdr:nvSpPr>
      <xdr:spPr>
        <a:xfrm>
          <a:off x="19310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118127</xdr:rowOff>
    </xdr:from>
    <xdr:ext cx="469744" cy="259045"/>
    <xdr:sp macro="" textlink="">
      <xdr:nvSpPr>
        <xdr:cNvPr id="494" name="n_1mainValue【認定こども園・幼稚園・保育所】&#10;一人当たり面積"/>
        <xdr:cNvSpPr txBox="1"/>
      </xdr:nvSpPr>
      <xdr:spPr>
        <a:xfrm>
          <a:off x="21075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120413</xdr:rowOff>
    </xdr:from>
    <xdr:ext cx="469744" cy="259045"/>
    <xdr:sp macro="" textlink="">
      <xdr:nvSpPr>
        <xdr:cNvPr id="495" name="n_2mainValue【認定こども園・幼稚園・保育所】&#10;一人当たり面積"/>
        <xdr:cNvSpPr txBox="1"/>
      </xdr:nvSpPr>
      <xdr:spPr>
        <a:xfrm>
          <a:off x="201994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6" name="テキスト ボックス 50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8" name="テキスト ボックス 50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8" name="テキスト ボックス 51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0" name="テキスト ボックス 5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522" name="直線コネクタ 521"/>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3"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24" name="直線コネクタ 523"/>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25"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26" name="直線コネクタ 525"/>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27"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28" name="フローチャート: 判断 52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29" name="フローチャート: 判断 528"/>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0" name="フローチャート: 判断 529"/>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31" name="フローチャート: 判断 530"/>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99423</xdr:rowOff>
    </xdr:from>
    <xdr:to>
      <xdr:col>81</xdr:col>
      <xdr:colOff>101600</xdr:colOff>
      <xdr:row>59</xdr:row>
      <xdr:rowOff>29573</xdr:rowOff>
    </xdr:to>
    <xdr:sp macro="" textlink="">
      <xdr:nvSpPr>
        <xdr:cNvPr id="537" name="楕円 536"/>
        <xdr:cNvSpPr/>
      </xdr:nvSpPr>
      <xdr:spPr>
        <a:xfrm>
          <a:off x="15430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138612</xdr:rowOff>
    </xdr:from>
    <xdr:to>
      <xdr:col>76</xdr:col>
      <xdr:colOff>165100</xdr:colOff>
      <xdr:row>59</xdr:row>
      <xdr:rowOff>68762</xdr:rowOff>
    </xdr:to>
    <xdr:sp macro="" textlink="">
      <xdr:nvSpPr>
        <xdr:cNvPr id="538" name="楕円 537"/>
        <xdr:cNvSpPr/>
      </xdr:nvSpPr>
      <xdr:spPr>
        <a:xfrm>
          <a:off x="14541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150223</xdr:rowOff>
    </xdr:from>
    <xdr:to>
      <xdr:col>81</xdr:col>
      <xdr:colOff>50800</xdr:colOff>
      <xdr:row>59</xdr:row>
      <xdr:rowOff>17962</xdr:rowOff>
    </xdr:to>
    <xdr:cxnSp macro="">
      <xdr:nvCxnSpPr>
        <xdr:cNvPr id="539" name="直線コネクタ 538"/>
        <xdr:cNvCxnSpPr/>
      </xdr:nvCxnSpPr>
      <xdr:spPr>
        <a:xfrm flipV="1">
          <a:off x="14592300" y="100943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40"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41"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42"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46100</xdr:rowOff>
    </xdr:from>
    <xdr:ext cx="405111" cy="259045"/>
    <xdr:sp macro="" textlink="">
      <xdr:nvSpPr>
        <xdr:cNvPr id="543" name="n_1mainValue【学校施設】&#10;有形固定資産減価償却率"/>
        <xdr:cNvSpPr txBox="1"/>
      </xdr:nvSpPr>
      <xdr:spPr>
        <a:xfrm>
          <a:off x="15266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85289</xdr:rowOff>
    </xdr:from>
    <xdr:ext cx="405111" cy="259045"/>
    <xdr:sp macro="" textlink="">
      <xdr:nvSpPr>
        <xdr:cNvPr id="544" name="n_2mainValue【学校施設】&#10;有形固定資産減価償却率"/>
        <xdr:cNvSpPr txBox="1"/>
      </xdr:nvSpPr>
      <xdr:spPr>
        <a:xfrm>
          <a:off x="14389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5" name="直線コネクタ 55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6" name="テキスト ボックス 55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7" name="直線コネクタ 55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8" name="テキスト ボックス 55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9" name="直線コネクタ 55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0" name="テキスト ボックス 55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1" name="直線コネクタ 56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2" name="テキスト ボックス 56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3" name="直線コネクタ 56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4" name="テキスト ボックス 56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5" name="直線コネクタ 56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6" name="テキスト ボックス 56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8" name="テキスト ボックス 56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570" name="直線コネクタ 569"/>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571"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572" name="直線コネクタ 571"/>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573"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574" name="直線コネクタ 573"/>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120467</xdr:rowOff>
    </xdr:from>
    <xdr:ext cx="469744" cy="259045"/>
    <xdr:sp macro="" textlink="">
      <xdr:nvSpPr>
        <xdr:cNvPr id="575" name="【学校施設】&#10;一人当たり面積平均値テキスト"/>
        <xdr:cNvSpPr txBox="1"/>
      </xdr:nvSpPr>
      <xdr:spPr>
        <a:xfrm>
          <a:off x="22199600" y="1057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576" name="フローチャート: 判断 575"/>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577" name="フローチャート: 判断 576"/>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578" name="フローチャート: 判断 577"/>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579" name="フローチャート: 判断 578"/>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44722</xdr:rowOff>
    </xdr:from>
    <xdr:to>
      <xdr:col>112</xdr:col>
      <xdr:colOff>38100</xdr:colOff>
      <xdr:row>62</xdr:row>
      <xdr:rowOff>146322</xdr:rowOff>
    </xdr:to>
    <xdr:sp macro="" textlink="">
      <xdr:nvSpPr>
        <xdr:cNvPr id="585" name="楕円 584"/>
        <xdr:cNvSpPr/>
      </xdr:nvSpPr>
      <xdr:spPr>
        <a:xfrm>
          <a:off x="21272500" y="106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51253</xdr:rowOff>
    </xdr:from>
    <xdr:to>
      <xdr:col>107</xdr:col>
      <xdr:colOff>101600</xdr:colOff>
      <xdr:row>62</xdr:row>
      <xdr:rowOff>152853</xdr:rowOff>
    </xdr:to>
    <xdr:sp macro="" textlink="">
      <xdr:nvSpPr>
        <xdr:cNvPr id="586" name="楕円 585"/>
        <xdr:cNvSpPr/>
      </xdr:nvSpPr>
      <xdr:spPr>
        <a:xfrm>
          <a:off x="20383500" y="106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95522</xdr:rowOff>
    </xdr:from>
    <xdr:to>
      <xdr:col>111</xdr:col>
      <xdr:colOff>177800</xdr:colOff>
      <xdr:row>62</xdr:row>
      <xdr:rowOff>102053</xdr:rowOff>
    </xdr:to>
    <xdr:cxnSp macro="">
      <xdr:nvCxnSpPr>
        <xdr:cNvPr id="587" name="直線コネクタ 586"/>
        <xdr:cNvCxnSpPr/>
      </xdr:nvCxnSpPr>
      <xdr:spPr>
        <a:xfrm flipV="1">
          <a:off x="20434300" y="1072542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64878</xdr:rowOff>
    </xdr:from>
    <xdr:ext cx="469744" cy="259045"/>
    <xdr:sp macro="" textlink="">
      <xdr:nvSpPr>
        <xdr:cNvPr id="588" name="n_1aveValue【学校施設】&#10;一人当たり面積"/>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87737</xdr:rowOff>
    </xdr:from>
    <xdr:ext cx="469744" cy="259045"/>
    <xdr:sp macro="" textlink="">
      <xdr:nvSpPr>
        <xdr:cNvPr id="589" name="n_2aveValue【学校施設】&#10;一人当たり面積"/>
        <xdr:cNvSpPr txBox="1"/>
      </xdr:nvSpPr>
      <xdr:spPr>
        <a:xfrm>
          <a:off x="20199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590" name="n_3aveValue【学校施設】&#10;一人当たり面積"/>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137449</xdr:rowOff>
    </xdr:from>
    <xdr:ext cx="469744" cy="259045"/>
    <xdr:sp macro="" textlink="">
      <xdr:nvSpPr>
        <xdr:cNvPr id="591" name="n_1mainValue【学校施設】&#10;一人当たり面積"/>
        <xdr:cNvSpPr txBox="1"/>
      </xdr:nvSpPr>
      <xdr:spPr>
        <a:xfrm>
          <a:off x="21075727" y="1076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143980</xdr:rowOff>
    </xdr:from>
    <xdr:ext cx="469744" cy="259045"/>
    <xdr:sp macro="" textlink="">
      <xdr:nvSpPr>
        <xdr:cNvPr id="592" name="n_2mainValue【学校施設】&#10;一人当たり面積"/>
        <xdr:cNvSpPr txBox="1"/>
      </xdr:nvSpPr>
      <xdr:spPr>
        <a:xfrm>
          <a:off x="20199427" y="1077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604" name="テキスト ボックス 60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2" name="テキスト ボックス 6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616" name="直線コネクタ 615"/>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617"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619"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110507</xdr:rowOff>
    </xdr:from>
    <xdr:ext cx="405111" cy="259045"/>
    <xdr:sp macro="" textlink="">
      <xdr:nvSpPr>
        <xdr:cNvPr id="621" name="【児童館】&#10;有形固定資産減価償却率平均値テキスト"/>
        <xdr:cNvSpPr txBox="1"/>
      </xdr:nvSpPr>
      <xdr:spPr>
        <a:xfrm>
          <a:off x="16357600" y="1416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622" name="フローチャート: 判断 621"/>
        <xdr:cNvSpPr/>
      </xdr:nvSpPr>
      <xdr:spPr>
        <a:xfrm>
          <a:off x="16268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24130</xdr:rowOff>
    </xdr:from>
    <xdr:to>
      <xdr:col>81</xdr:col>
      <xdr:colOff>101600</xdr:colOff>
      <xdr:row>81</xdr:row>
      <xdr:rowOff>125730</xdr:rowOff>
    </xdr:to>
    <xdr:sp macro="" textlink="">
      <xdr:nvSpPr>
        <xdr:cNvPr id="623" name="フローチャート: 判断 622"/>
        <xdr:cNvSpPr/>
      </xdr:nvSpPr>
      <xdr:spPr>
        <a:xfrm>
          <a:off x="15430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134620</xdr:rowOff>
    </xdr:from>
    <xdr:to>
      <xdr:col>76</xdr:col>
      <xdr:colOff>165100</xdr:colOff>
      <xdr:row>81</xdr:row>
      <xdr:rowOff>64770</xdr:rowOff>
    </xdr:to>
    <xdr:sp macro="" textlink="">
      <xdr:nvSpPr>
        <xdr:cNvPr id="624" name="フローチャート: 判断 623"/>
        <xdr:cNvSpPr/>
      </xdr:nvSpPr>
      <xdr:spPr>
        <a:xfrm>
          <a:off x="14541500" y="138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165100</xdr:rowOff>
    </xdr:from>
    <xdr:to>
      <xdr:col>72</xdr:col>
      <xdr:colOff>38100</xdr:colOff>
      <xdr:row>81</xdr:row>
      <xdr:rowOff>95250</xdr:rowOff>
    </xdr:to>
    <xdr:sp macro="" textlink="">
      <xdr:nvSpPr>
        <xdr:cNvPr id="625" name="フローチャート: 判断 624"/>
        <xdr:cNvSpPr/>
      </xdr:nvSpPr>
      <xdr:spPr>
        <a:xfrm>
          <a:off x="13652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76200</xdr:rowOff>
    </xdr:from>
    <xdr:to>
      <xdr:col>81</xdr:col>
      <xdr:colOff>101600</xdr:colOff>
      <xdr:row>80</xdr:row>
      <xdr:rowOff>6350</xdr:rowOff>
    </xdr:to>
    <xdr:sp macro="" textlink="">
      <xdr:nvSpPr>
        <xdr:cNvPr id="631" name="楕円 630"/>
        <xdr:cNvSpPr/>
      </xdr:nvSpPr>
      <xdr:spPr>
        <a:xfrm>
          <a:off x="154305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82550</xdr:rowOff>
    </xdr:from>
    <xdr:to>
      <xdr:col>76</xdr:col>
      <xdr:colOff>165100</xdr:colOff>
      <xdr:row>80</xdr:row>
      <xdr:rowOff>12700</xdr:rowOff>
    </xdr:to>
    <xdr:sp macro="" textlink="">
      <xdr:nvSpPr>
        <xdr:cNvPr id="632" name="楕円 631"/>
        <xdr:cNvSpPr/>
      </xdr:nvSpPr>
      <xdr:spPr>
        <a:xfrm>
          <a:off x="14541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127000</xdr:rowOff>
    </xdr:from>
    <xdr:to>
      <xdr:col>81</xdr:col>
      <xdr:colOff>50800</xdr:colOff>
      <xdr:row>79</xdr:row>
      <xdr:rowOff>133350</xdr:rowOff>
    </xdr:to>
    <xdr:cxnSp macro="">
      <xdr:nvCxnSpPr>
        <xdr:cNvPr id="633" name="直線コネクタ 632"/>
        <xdr:cNvCxnSpPr/>
      </xdr:nvCxnSpPr>
      <xdr:spPr>
        <a:xfrm flipV="1">
          <a:off x="14592300" y="136715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34" name="n_1aveValue【児童館】&#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635" name="n_2aveValue【児童館】&#10;有形固定資産減価償却率"/>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111777</xdr:rowOff>
    </xdr:from>
    <xdr:ext cx="405111" cy="259045"/>
    <xdr:sp macro="" textlink="">
      <xdr:nvSpPr>
        <xdr:cNvPr id="636" name="n_3aveValue【児童館】&#10;有形固定資産減価償却率"/>
        <xdr:cNvSpPr txBox="1"/>
      </xdr:nvSpPr>
      <xdr:spPr>
        <a:xfrm>
          <a:off x="13500744" y="1365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22877</xdr:rowOff>
    </xdr:from>
    <xdr:ext cx="405111" cy="259045"/>
    <xdr:sp macro="" textlink="">
      <xdr:nvSpPr>
        <xdr:cNvPr id="637" name="n_1mainValue【児童館】&#10;有形固定資産減価償却率"/>
        <xdr:cNvSpPr txBox="1"/>
      </xdr:nvSpPr>
      <xdr:spPr>
        <a:xfrm>
          <a:off x="15266044" y="1339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29227</xdr:rowOff>
    </xdr:from>
    <xdr:ext cx="405111" cy="259045"/>
    <xdr:sp macro="" textlink="">
      <xdr:nvSpPr>
        <xdr:cNvPr id="638" name="n_2mainValue【児童館】&#10;有形固定資産減価償却率"/>
        <xdr:cNvSpPr txBox="1"/>
      </xdr:nvSpPr>
      <xdr:spPr>
        <a:xfrm>
          <a:off x="14389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49" name="直線コネクタ 6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0" name="テキスト ボックス 6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1" name="直線コネクタ 6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2" name="テキスト ボックス 6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3" name="直線コネクタ 6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4" name="テキスト ボックス 6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5" name="直線コネクタ 6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6" name="テキスト ボックス 6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57" name="直線コネクタ 6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58" name="テキスト ボックス 6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9" name="直線コネクタ 6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0" name="テキスト ボックス 6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89807</xdr:rowOff>
    </xdr:from>
    <xdr:to>
      <xdr:col>116</xdr:col>
      <xdr:colOff>62864</xdr:colOff>
      <xdr:row>86</xdr:row>
      <xdr:rowOff>103414</xdr:rowOff>
    </xdr:to>
    <xdr:cxnSp macro="">
      <xdr:nvCxnSpPr>
        <xdr:cNvPr id="664" name="直線コネクタ 663"/>
        <xdr:cNvCxnSpPr/>
      </xdr:nvCxnSpPr>
      <xdr:spPr>
        <a:xfrm flipV="1">
          <a:off x="22160864" y="13291457"/>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65"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66" name="直線コネクタ 665"/>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36484</xdr:rowOff>
    </xdr:from>
    <xdr:ext cx="469744" cy="259045"/>
    <xdr:sp macro="" textlink="">
      <xdr:nvSpPr>
        <xdr:cNvPr id="667" name="【児童館】&#10;一人当たり面積最大値テキスト"/>
        <xdr:cNvSpPr txBox="1"/>
      </xdr:nvSpPr>
      <xdr:spPr>
        <a:xfrm>
          <a:off x="22199600" y="130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89807</xdr:rowOff>
    </xdr:from>
    <xdr:to>
      <xdr:col>116</xdr:col>
      <xdr:colOff>152400</xdr:colOff>
      <xdr:row>77</xdr:row>
      <xdr:rowOff>89807</xdr:rowOff>
    </xdr:to>
    <xdr:cxnSp macro="">
      <xdr:nvCxnSpPr>
        <xdr:cNvPr id="668" name="直線コネクタ 667"/>
        <xdr:cNvCxnSpPr/>
      </xdr:nvCxnSpPr>
      <xdr:spPr>
        <a:xfrm>
          <a:off x="22072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109963</xdr:rowOff>
    </xdr:from>
    <xdr:ext cx="469744" cy="259045"/>
    <xdr:sp macro="" textlink="">
      <xdr:nvSpPr>
        <xdr:cNvPr id="669" name="【児童館】&#10;一人当たり面積平均値テキスト"/>
        <xdr:cNvSpPr txBox="1"/>
      </xdr:nvSpPr>
      <xdr:spPr>
        <a:xfrm>
          <a:off x="22199600" y="14340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670" name="フローチャート: 判断 669"/>
        <xdr:cNvSpPr/>
      </xdr:nvSpPr>
      <xdr:spPr>
        <a:xfrm>
          <a:off x="221107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164193</xdr:rowOff>
    </xdr:from>
    <xdr:to>
      <xdr:col>112</xdr:col>
      <xdr:colOff>38100</xdr:colOff>
      <xdr:row>84</xdr:row>
      <xdr:rowOff>94343</xdr:rowOff>
    </xdr:to>
    <xdr:sp macro="" textlink="">
      <xdr:nvSpPr>
        <xdr:cNvPr id="671" name="フローチャート: 判断 670"/>
        <xdr:cNvSpPr/>
      </xdr:nvSpPr>
      <xdr:spPr>
        <a:xfrm>
          <a:off x="21272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672" name="フローチャート: 判断 671"/>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907</xdr:rowOff>
    </xdr:from>
    <xdr:to>
      <xdr:col>102</xdr:col>
      <xdr:colOff>165100</xdr:colOff>
      <xdr:row>83</xdr:row>
      <xdr:rowOff>102507</xdr:rowOff>
    </xdr:to>
    <xdr:sp macro="" textlink="">
      <xdr:nvSpPr>
        <xdr:cNvPr id="673" name="フローチャート: 判断 672"/>
        <xdr:cNvSpPr/>
      </xdr:nvSpPr>
      <xdr:spPr>
        <a:xfrm>
          <a:off x="19494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679" name="楕円 678"/>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71664</xdr:rowOff>
    </xdr:from>
    <xdr:to>
      <xdr:col>107</xdr:col>
      <xdr:colOff>101600</xdr:colOff>
      <xdr:row>86</xdr:row>
      <xdr:rowOff>1814</xdr:rowOff>
    </xdr:to>
    <xdr:sp macro="" textlink="">
      <xdr:nvSpPr>
        <xdr:cNvPr id="680" name="楕円 679"/>
        <xdr:cNvSpPr/>
      </xdr:nvSpPr>
      <xdr:spPr>
        <a:xfrm>
          <a:off x="20383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122464</xdr:rowOff>
    </xdr:to>
    <xdr:cxnSp macro="">
      <xdr:nvCxnSpPr>
        <xdr:cNvPr id="681" name="直線コネクタ 680"/>
        <xdr:cNvCxnSpPr/>
      </xdr:nvCxnSpPr>
      <xdr:spPr>
        <a:xfrm flipV="1">
          <a:off x="20434300" y="14684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110870</xdr:rowOff>
    </xdr:from>
    <xdr:ext cx="469744" cy="259045"/>
    <xdr:sp macro="" textlink="">
      <xdr:nvSpPr>
        <xdr:cNvPr id="682" name="n_1aveValue【児童館】&#10;一人当たり面積"/>
        <xdr:cNvSpPr txBox="1"/>
      </xdr:nvSpPr>
      <xdr:spPr>
        <a:xfrm>
          <a:off x="21075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683" name="n_2aveValue【児童館】&#10;一人当たり面積"/>
        <xdr:cNvSpPr txBox="1"/>
      </xdr:nvSpPr>
      <xdr:spPr>
        <a:xfrm>
          <a:off x="20199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119034</xdr:rowOff>
    </xdr:from>
    <xdr:ext cx="469744" cy="259045"/>
    <xdr:sp macro="" textlink="">
      <xdr:nvSpPr>
        <xdr:cNvPr id="684" name="n_3aveValue【児童館】&#10;一人当たり面積"/>
        <xdr:cNvSpPr txBox="1"/>
      </xdr:nvSpPr>
      <xdr:spPr>
        <a:xfrm>
          <a:off x="19310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685"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164391</xdr:rowOff>
    </xdr:from>
    <xdr:ext cx="469744" cy="259045"/>
    <xdr:sp macro="" textlink="">
      <xdr:nvSpPr>
        <xdr:cNvPr id="686" name="n_2mainValue【児童館】&#10;一人当たり面積"/>
        <xdr:cNvSpPr txBox="1"/>
      </xdr:nvSpPr>
      <xdr:spPr>
        <a:xfrm>
          <a:off x="20199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8" name="正方形/長方形 6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9" name="正方形/長方形 6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0" name="正方形/長方形 6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1" name="正方形/長方形 6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2" name="正方形/長方形 6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3" name="正方形/長方形 6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5" name="テキスト ボックス 6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6" name="直線コネクタ 6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7" name="テキスト ボックス 69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8" name="直線コネクタ 69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9" name="テキスト ボックス 69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0" name="直線コネクタ 69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1" name="テキスト ボックス 70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2" name="直線コネクタ 70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3" name="テキスト ボックス 70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4" name="直線コネクタ 70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5" name="テキスト ボックス 70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6" name="直線コネクタ 70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7" name="テキスト ボックス 70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8" name="直線コネクタ 7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9" name="テキスト ボックス 7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711" name="直線コネクタ 710"/>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712"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713" name="直線コネクタ 712"/>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5" name="直線コネクタ 71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716" name="【公民館】&#10;有形固定資産減価償却率平均値テキスト"/>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717" name="フローチャート: 判断 716"/>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718" name="フローチャート: 判断 717"/>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19" name="フローチャート: 判断 718"/>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720" name="フローチャート: 判断 719"/>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15875</xdr:rowOff>
    </xdr:from>
    <xdr:to>
      <xdr:col>81</xdr:col>
      <xdr:colOff>101600</xdr:colOff>
      <xdr:row>101</xdr:row>
      <xdr:rowOff>117475</xdr:rowOff>
    </xdr:to>
    <xdr:sp macro="" textlink="">
      <xdr:nvSpPr>
        <xdr:cNvPr id="726" name="楕円 725"/>
        <xdr:cNvSpPr/>
      </xdr:nvSpPr>
      <xdr:spPr>
        <a:xfrm>
          <a:off x="154305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40639</xdr:rowOff>
    </xdr:from>
    <xdr:to>
      <xdr:col>76</xdr:col>
      <xdr:colOff>165100</xdr:colOff>
      <xdr:row>101</xdr:row>
      <xdr:rowOff>142239</xdr:rowOff>
    </xdr:to>
    <xdr:sp macro="" textlink="">
      <xdr:nvSpPr>
        <xdr:cNvPr id="727" name="楕円 726"/>
        <xdr:cNvSpPr/>
      </xdr:nvSpPr>
      <xdr:spPr>
        <a:xfrm>
          <a:off x="14541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66675</xdr:rowOff>
    </xdr:from>
    <xdr:to>
      <xdr:col>81</xdr:col>
      <xdr:colOff>50800</xdr:colOff>
      <xdr:row>101</xdr:row>
      <xdr:rowOff>91439</xdr:rowOff>
    </xdr:to>
    <xdr:cxnSp macro="">
      <xdr:nvCxnSpPr>
        <xdr:cNvPr id="728" name="直線コネクタ 727"/>
        <xdr:cNvCxnSpPr/>
      </xdr:nvCxnSpPr>
      <xdr:spPr>
        <a:xfrm flipV="1">
          <a:off x="14592300" y="173831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729" name="n_1aveValue【公民館】&#10;有形固定資産減価償却率"/>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730"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118763</xdr:rowOff>
    </xdr:from>
    <xdr:ext cx="405111" cy="259045"/>
    <xdr:sp macro="" textlink="">
      <xdr:nvSpPr>
        <xdr:cNvPr id="731" name="n_3aveValue【公民館】&#10;有形固定資産減価償却率"/>
        <xdr:cNvSpPr txBox="1"/>
      </xdr:nvSpPr>
      <xdr:spPr>
        <a:xfrm>
          <a:off x="13500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134002</xdr:rowOff>
    </xdr:from>
    <xdr:ext cx="405111" cy="259045"/>
    <xdr:sp macro="" textlink="">
      <xdr:nvSpPr>
        <xdr:cNvPr id="732" name="n_1mainValue【公民館】&#10;有形固定資産減価償却率"/>
        <xdr:cNvSpPr txBox="1"/>
      </xdr:nvSpPr>
      <xdr:spPr>
        <a:xfrm>
          <a:off x="1526604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158766</xdr:rowOff>
    </xdr:from>
    <xdr:ext cx="405111" cy="259045"/>
    <xdr:sp macro="" textlink="">
      <xdr:nvSpPr>
        <xdr:cNvPr id="733" name="n_2mainValue【公民館】&#10;有形固定資産減価償却率"/>
        <xdr:cNvSpPr txBox="1"/>
      </xdr:nvSpPr>
      <xdr:spPr>
        <a:xfrm>
          <a:off x="143897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4" name="直線コネクタ 7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5" name="テキスト ボックス 7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6" name="直線コネクタ 7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7" name="テキスト ボックス 74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8" name="直線コネクタ 7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9" name="テキスト ボックス 74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0" name="直線コネクタ 7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1" name="テキスト ボックス 75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755" name="直線コネクタ 754"/>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756" name="【公民館】&#10;一人当たり面積最小値テキスト"/>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757" name="直線コネクタ 756"/>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758" name="【公民館】&#10;一人当たり面積最大値テキスト"/>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759" name="直線コネクタ 758"/>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760"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61" name="フローチャート: 判断 760"/>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762" name="フローチャート: 判断 761"/>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763" name="フローチャート: 判断 762"/>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764" name="フローチャート: 判断 763"/>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138785</xdr:rowOff>
    </xdr:from>
    <xdr:to>
      <xdr:col>112</xdr:col>
      <xdr:colOff>38100</xdr:colOff>
      <xdr:row>107</xdr:row>
      <xdr:rowOff>68935</xdr:rowOff>
    </xdr:to>
    <xdr:sp macro="" textlink="">
      <xdr:nvSpPr>
        <xdr:cNvPr id="770" name="楕円 769"/>
        <xdr:cNvSpPr/>
      </xdr:nvSpPr>
      <xdr:spPr>
        <a:xfrm>
          <a:off x="21272500" y="183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142442</xdr:rowOff>
    </xdr:from>
    <xdr:to>
      <xdr:col>107</xdr:col>
      <xdr:colOff>101600</xdr:colOff>
      <xdr:row>107</xdr:row>
      <xdr:rowOff>72592</xdr:rowOff>
    </xdr:to>
    <xdr:sp macro="" textlink="">
      <xdr:nvSpPr>
        <xdr:cNvPr id="771" name="楕円 770"/>
        <xdr:cNvSpPr/>
      </xdr:nvSpPr>
      <xdr:spPr>
        <a:xfrm>
          <a:off x="20383500" y="183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18135</xdr:rowOff>
    </xdr:from>
    <xdr:to>
      <xdr:col>111</xdr:col>
      <xdr:colOff>177800</xdr:colOff>
      <xdr:row>107</xdr:row>
      <xdr:rowOff>21792</xdr:rowOff>
    </xdr:to>
    <xdr:cxnSp macro="">
      <xdr:nvCxnSpPr>
        <xdr:cNvPr id="772" name="直線コネクタ 771"/>
        <xdr:cNvCxnSpPr/>
      </xdr:nvCxnSpPr>
      <xdr:spPr>
        <a:xfrm flipV="1">
          <a:off x="20434300" y="1836328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17797</xdr:rowOff>
    </xdr:from>
    <xdr:ext cx="469744" cy="259045"/>
    <xdr:sp macro="" textlink="">
      <xdr:nvSpPr>
        <xdr:cNvPr id="773" name="n_1aveValue【公民館】&#10;一人当たり面積"/>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34256</xdr:rowOff>
    </xdr:from>
    <xdr:ext cx="469744" cy="259045"/>
    <xdr:sp macro="" textlink="">
      <xdr:nvSpPr>
        <xdr:cNvPr id="774" name="n_2aveValue【公民館】&#10;一人当たり面積"/>
        <xdr:cNvSpPr txBox="1"/>
      </xdr:nvSpPr>
      <xdr:spPr>
        <a:xfrm>
          <a:off x="20199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775" name="n_3aveValue【公民館】&#10;一人当たり面積"/>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60062</xdr:rowOff>
    </xdr:from>
    <xdr:ext cx="469744" cy="259045"/>
    <xdr:sp macro="" textlink="">
      <xdr:nvSpPr>
        <xdr:cNvPr id="776" name="n_1mainValue【公民館】&#10;一人当たり面積"/>
        <xdr:cNvSpPr txBox="1"/>
      </xdr:nvSpPr>
      <xdr:spPr>
        <a:xfrm>
          <a:off x="21075727" y="184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63719</xdr:rowOff>
    </xdr:from>
    <xdr:ext cx="469744" cy="259045"/>
    <xdr:sp macro="" textlink="">
      <xdr:nvSpPr>
        <xdr:cNvPr id="777" name="n_2mainValue【公民館】&#10;一人当たり面積"/>
        <xdr:cNvSpPr txBox="1"/>
      </xdr:nvSpPr>
      <xdr:spPr>
        <a:xfrm>
          <a:off x="20199427" y="184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ほとんどの類型において、有形固定資産減価償却率は上回っているが、公営住宅については類似団体平均を大きく下回っている。これは昭和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年代に建設された公営住宅を集約更新しているためである。今後は令和元年度までの建設工事と、古い公営住宅の除却を進めていく。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11,092
11,053
217.09
6,671,857
6,514,163
125,927
4,234,898
5,625,374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48441</xdr:rowOff>
    </xdr:to>
    <xdr:cxnSp macro="">
      <xdr:nvCxnSpPr>
        <xdr:cNvPr id="57" name="直線コネクタ 56"/>
        <xdr:cNvCxnSpPr/>
      </xdr:nvCxnSpPr>
      <xdr:spPr>
        <a:xfrm flipV="1">
          <a:off x="4634865" y="566057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2" name="【図書館】&#10;有形固定資産減価償却率平均値テキスト"/>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3" name="フローチャート: 判断 62"/>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138067</xdr:rowOff>
    </xdr:from>
    <xdr:to>
      <xdr:col>20</xdr:col>
      <xdr:colOff>38100</xdr:colOff>
      <xdr:row>38</xdr:row>
      <xdr:rowOff>68218</xdr:rowOff>
    </xdr:to>
    <xdr:sp macro="" textlink="">
      <xdr:nvSpPr>
        <xdr:cNvPr id="64" name="フローチャート: 判断 63"/>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59344</xdr:rowOff>
    </xdr:from>
    <xdr:ext cx="405111" cy="259045"/>
    <xdr:sp macro="" textlink="">
      <xdr:nvSpPr>
        <xdr:cNvPr id="65" name="n_1aveValue【図書館】&#10;有形固定資産減価償却率"/>
        <xdr:cNvSpPr txBox="1"/>
      </xdr:nvSpPr>
      <xdr:spPr>
        <a:xfrm>
          <a:off x="3582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152763</xdr:rowOff>
    </xdr:from>
    <xdr:to>
      <xdr:col>15</xdr:col>
      <xdr:colOff>101600</xdr:colOff>
      <xdr:row>38</xdr:row>
      <xdr:rowOff>82913</xdr:rowOff>
    </xdr:to>
    <xdr:sp macro="" textlink="">
      <xdr:nvSpPr>
        <xdr:cNvPr id="66" name="フローチャート: 判断 65"/>
        <xdr:cNvSpPr/>
      </xdr:nvSpPr>
      <xdr:spPr>
        <a:xfrm>
          <a:off x="2857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74040</xdr:rowOff>
    </xdr:from>
    <xdr:ext cx="405111" cy="259045"/>
    <xdr:sp macro="" textlink="">
      <xdr:nvSpPr>
        <xdr:cNvPr id="67" name="n_2aveValue【図書館】&#10;有形固定資産減価償却率"/>
        <xdr:cNvSpPr txBox="1"/>
      </xdr:nvSpPr>
      <xdr:spPr>
        <a:xfrm>
          <a:off x="2705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7438</xdr:rowOff>
    </xdr:from>
    <xdr:to>
      <xdr:col>10</xdr:col>
      <xdr:colOff>165100</xdr:colOff>
      <xdr:row>38</xdr:row>
      <xdr:rowOff>109038</xdr:rowOff>
    </xdr:to>
    <xdr:sp macro="" textlink="">
      <xdr:nvSpPr>
        <xdr:cNvPr id="68" name="フローチャート: 判断 67"/>
        <xdr:cNvSpPr/>
      </xdr:nvSpPr>
      <xdr:spPr>
        <a:xfrm>
          <a:off x="1968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125566</xdr:rowOff>
    </xdr:from>
    <xdr:ext cx="405111" cy="259045"/>
    <xdr:sp macro="" textlink="">
      <xdr:nvSpPr>
        <xdr:cNvPr id="69" name="n_3aveValue【図書館】&#10;有形固定資産減価償却率"/>
        <xdr:cNvSpPr txBox="1"/>
      </xdr:nvSpPr>
      <xdr:spPr>
        <a:xfrm>
          <a:off x="1816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120106</xdr:rowOff>
    </xdr:from>
    <xdr:to>
      <xdr:col>20</xdr:col>
      <xdr:colOff>38100</xdr:colOff>
      <xdr:row>35</xdr:row>
      <xdr:rowOff>50256</xdr:rowOff>
    </xdr:to>
    <xdr:sp macro="" textlink="">
      <xdr:nvSpPr>
        <xdr:cNvPr id="75" name="楕円 74"/>
        <xdr:cNvSpPr/>
      </xdr:nvSpPr>
      <xdr:spPr>
        <a:xfrm>
          <a:off x="3746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156028</xdr:rowOff>
    </xdr:from>
    <xdr:to>
      <xdr:col>15</xdr:col>
      <xdr:colOff>101600</xdr:colOff>
      <xdr:row>35</xdr:row>
      <xdr:rowOff>86178</xdr:rowOff>
    </xdr:to>
    <xdr:sp macro="" textlink="">
      <xdr:nvSpPr>
        <xdr:cNvPr id="76" name="楕円 75"/>
        <xdr:cNvSpPr/>
      </xdr:nvSpPr>
      <xdr:spPr>
        <a:xfrm>
          <a:off x="2857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170906</xdr:rowOff>
    </xdr:from>
    <xdr:to>
      <xdr:col>19</xdr:col>
      <xdr:colOff>177800</xdr:colOff>
      <xdr:row>35</xdr:row>
      <xdr:rowOff>35378</xdr:rowOff>
    </xdr:to>
    <xdr:cxnSp macro="">
      <xdr:nvCxnSpPr>
        <xdr:cNvPr id="77" name="直線コネクタ 76"/>
        <xdr:cNvCxnSpPr/>
      </xdr:nvCxnSpPr>
      <xdr:spPr>
        <a:xfrm flipV="1">
          <a:off x="2908300" y="60002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66783</xdr:rowOff>
    </xdr:from>
    <xdr:ext cx="405111" cy="259045"/>
    <xdr:sp macro="" textlink="">
      <xdr:nvSpPr>
        <xdr:cNvPr id="78" name="n_1mainValue【図書館】&#10;有形固定資産減価償却率"/>
        <xdr:cNvSpPr txBox="1"/>
      </xdr:nvSpPr>
      <xdr:spPr>
        <a:xfrm>
          <a:off x="35820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102705</xdr:rowOff>
    </xdr:from>
    <xdr:ext cx="405111" cy="259045"/>
    <xdr:sp macro="" textlink="">
      <xdr:nvSpPr>
        <xdr:cNvPr id="79" name="n_2mainValue【図書館】&#10;有形固定資産減価償却率"/>
        <xdr:cNvSpPr txBox="1"/>
      </xdr:nvSpPr>
      <xdr:spPr>
        <a:xfrm>
          <a:off x="2705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0" name="直線コネクタ 8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1" name="テキスト ボックス 9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5" name="テキスト ボックス 9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150495</xdr:rowOff>
    </xdr:from>
    <xdr:to>
      <xdr:col>54</xdr:col>
      <xdr:colOff>189865</xdr:colOff>
      <xdr:row>40</xdr:row>
      <xdr:rowOff>93345</xdr:rowOff>
    </xdr:to>
    <xdr:cxnSp macro="">
      <xdr:nvCxnSpPr>
        <xdr:cNvPr id="99" name="直線コネクタ 98"/>
        <xdr:cNvCxnSpPr/>
      </xdr:nvCxnSpPr>
      <xdr:spPr>
        <a:xfrm flipV="1">
          <a:off x="10476865" y="580834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97172</xdr:rowOff>
    </xdr:from>
    <xdr:ext cx="469744" cy="259045"/>
    <xdr:sp macro="" textlink="">
      <xdr:nvSpPr>
        <xdr:cNvPr id="100" name="【図書館】&#10;一人当たり面積最小値テキスト"/>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93345</xdr:rowOff>
    </xdr:from>
    <xdr:to>
      <xdr:col>55</xdr:col>
      <xdr:colOff>88900</xdr:colOff>
      <xdr:row>40</xdr:row>
      <xdr:rowOff>93345</xdr:rowOff>
    </xdr:to>
    <xdr:cxnSp macro="">
      <xdr:nvCxnSpPr>
        <xdr:cNvPr id="101" name="直線コネクタ 100"/>
        <xdr:cNvCxnSpPr/>
      </xdr:nvCxnSpPr>
      <xdr:spPr>
        <a:xfrm>
          <a:off x="10388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97172</xdr:rowOff>
    </xdr:from>
    <xdr:ext cx="469744" cy="259045"/>
    <xdr:sp macro="" textlink="">
      <xdr:nvSpPr>
        <xdr:cNvPr id="102" name="【図書館】&#10;一人当たり面積最大値テキスト"/>
        <xdr:cNvSpPr txBox="1"/>
      </xdr:nvSpPr>
      <xdr:spPr>
        <a:xfrm>
          <a:off x="10515600"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150495</xdr:rowOff>
    </xdr:from>
    <xdr:to>
      <xdr:col>55</xdr:col>
      <xdr:colOff>88900</xdr:colOff>
      <xdr:row>33</xdr:row>
      <xdr:rowOff>150495</xdr:rowOff>
    </xdr:to>
    <xdr:cxnSp macro="">
      <xdr:nvCxnSpPr>
        <xdr:cNvPr id="103" name="直線コネクタ 102"/>
        <xdr:cNvCxnSpPr/>
      </xdr:nvCxnSpPr>
      <xdr:spPr>
        <a:xfrm>
          <a:off x="10388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89552</xdr:rowOff>
    </xdr:from>
    <xdr:ext cx="469744" cy="259045"/>
    <xdr:sp macro="" textlink="">
      <xdr:nvSpPr>
        <xdr:cNvPr id="104" name="【図書館】&#10;一人当たり面積平均値テキスト"/>
        <xdr:cNvSpPr txBox="1"/>
      </xdr:nvSpPr>
      <xdr:spPr>
        <a:xfrm>
          <a:off x="10515600" y="64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05" name="フローチャート: 判断 104"/>
        <xdr:cNvSpPr/>
      </xdr:nvSpPr>
      <xdr:spPr>
        <a:xfrm>
          <a:off x="10426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99695</xdr:rowOff>
    </xdr:from>
    <xdr:to>
      <xdr:col>50</xdr:col>
      <xdr:colOff>165100</xdr:colOff>
      <xdr:row>38</xdr:row>
      <xdr:rowOff>29845</xdr:rowOff>
    </xdr:to>
    <xdr:sp macro="" textlink="">
      <xdr:nvSpPr>
        <xdr:cNvPr id="106" name="フローチャート: 判断 105"/>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46372</xdr:rowOff>
    </xdr:from>
    <xdr:ext cx="469744" cy="259045"/>
    <xdr:sp macro="" textlink="">
      <xdr:nvSpPr>
        <xdr:cNvPr id="107" name="n_1aveValue【図書館】&#10;一人当たり面積"/>
        <xdr:cNvSpPr txBox="1"/>
      </xdr:nvSpPr>
      <xdr:spPr>
        <a:xfrm>
          <a:off x="93917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76835</xdr:rowOff>
    </xdr:from>
    <xdr:to>
      <xdr:col>46</xdr:col>
      <xdr:colOff>38100</xdr:colOff>
      <xdr:row>38</xdr:row>
      <xdr:rowOff>6985</xdr:rowOff>
    </xdr:to>
    <xdr:sp macro="" textlink="">
      <xdr:nvSpPr>
        <xdr:cNvPr id="108" name="フローチャート: 判断 107"/>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23512</xdr:rowOff>
    </xdr:from>
    <xdr:ext cx="469744" cy="259045"/>
    <xdr:sp macro="" textlink="">
      <xdr:nvSpPr>
        <xdr:cNvPr id="109" name="n_2aveValue【図書館】&#10;一人当たり面積"/>
        <xdr:cNvSpPr txBox="1"/>
      </xdr:nvSpPr>
      <xdr:spPr>
        <a:xfrm>
          <a:off x="85154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111125</xdr:rowOff>
    </xdr:from>
    <xdr:to>
      <xdr:col>41</xdr:col>
      <xdr:colOff>101600</xdr:colOff>
      <xdr:row>38</xdr:row>
      <xdr:rowOff>41275</xdr:rowOff>
    </xdr:to>
    <xdr:sp macro="" textlink="">
      <xdr:nvSpPr>
        <xdr:cNvPr id="110" name="フローチャート: 判断 109"/>
        <xdr:cNvSpPr/>
      </xdr:nvSpPr>
      <xdr:spPr>
        <a:xfrm>
          <a:off x="781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57802</xdr:rowOff>
    </xdr:from>
    <xdr:ext cx="469744" cy="259045"/>
    <xdr:sp macro="" textlink="">
      <xdr:nvSpPr>
        <xdr:cNvPr id="111" name="n_3aveValue【図書館】&#10;一人当たり面積"/>
        <xdr:cNvSpPr txBox="1"/>
      </xdr:nvSpPr>
      <xdr:spPr>
        <a:xfrm>
          <a:off x="7626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111125</xdr:rowOff>
    </xdr:from>
    <xdr:to>
      <xdr:col>50</xdr:col>
      <xdr:colOff>165100</xdr:colOff>
      <xdr:row>39</xdr:row>
      <xdr:rowOff>41275</xdr:rowOff>
    </xdr:to>
    <xdr:sp macro="" textlink="">
      <xdr:nvSpPr>
        <xdr:cNvPr id="117" name="楕円 116"/>
        <xdr:cNvSpPr/>
      </xdr:nvSpPr>
      <xdr:spPr>
        <a:xfrm>
          <a:off x="9588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18" name="楕円 117"/>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161925</xdr:rowOff>
    </xdr:from>
    <xdr:to>
      <xdr:col>50</xdr:col>
      <xdr:colOff>114300</xdr:colOff>
      <xdr:row>38</xdr:row>
      <xdr:rowOff>167640</xdr:rowOff>
    </xdr:to>
    <xdr:cxnSp macro="">
      <xdr:nvCxnSpPr>
        <xdr:cNvPr id="119" name="直線コネクタ 118"/>
        <xdr:cNvCxnSpPr/>
      </xdr:nvCxnSpPr>
      <xdr:spPr>
        <a:xfrm flipV="1">
          <a:off x="8750300" y="6677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32402</xdr:rowOff>
    </xdr:from>
    <xdr:ext cx="469744" cy="259045"/>
    <xdr:sp macro="" textlink="">
      <xdr:nvSpPr>
        <xdr:cNvPr id="120" name="n_1mainValue【図書館】&#10;一人当たり面積"/>
        <xdr:cNvSpPr txBox="1"/>
      </xdr:nvSpPr>
      <xdr:spPr>
        <a:xfrm>
          <a:off x="93917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21" name="n_2main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147" name="直線コネクタ 146"/>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148"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149" name="直線コネクタ 148"/>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150"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151" name="直線コネクタ 150"/>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152" name="【体育館・プール】&#10;有形固定資産減価償却率平均値テキスト"/>
        <xdr:cNvSpPr txBox="1"/>
      </xdr:nvSpPr>
      <xdr:spPr>
        <a:xfrm>
          <a:off x="467360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53" name="フローチャート: 判断 152"/>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154" name="フローチャート: 判断 153"/>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38661</xdr:rowOff>
    </xdr:from>
    <xdr:ext cx="405111" cy="259045"/>
    <xdr:sp macro="" textlink="">
      <xdr:nvSpPr>
        <xdr:cNvPr id="155" name="n_1aveValue【体育館・プール】&#10;有形固定資産減価償却率"/>
        <xdr:cNvSpPr txBox="1"/>
      </xdr:nvSpPr>
      <xdr:spPr>
        <a:xfrm>
          <a:off x="3582044" y="998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156" name="フローチャート: 判断 155"/>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53357</xdr:rowOff>
    </xdr:from>
    <xdr:ext cx="405111" cy="259045"/>
    <xdr:sp macro="" textlink="">
      <xdr:nvSpPr>
        <xdr:cNvPr id="157" name="n_2aveValue【体育館・プール】&#10;有形固定資産減価償却率"/>
        <xdr:cNvSpPr txBox="1"/>
      </xdr:nvSpPr>
      <xdr:spPr>
        <a:xfrm>
          <a:off x="2705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47172</xdr:rowOff>
    </xdr:from>
    <xdr:to>
      <xdr:col>10</xdr:col>
      <xdr:colOff>165100</xdr:colOff>
      <xdr:row>58</xdr:row>
      <xdr:rowOff>148772</xdr:rowOff>
    </xdr:to>
    <xdr:sp macro="" textlink="">
      <xdr:nvSpPr>
        <xdr:cNvPr id="158" name="フローチャート: 判断 157"/>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165299</xdr:rowOff>
    </xdr:from>
    <xdr:ext cx="405111" cy="259045"/>
    <xdr:sp macro="" textlink="">
      <xdr:nvSpPr>
        <xdr:cNvPr id="159" name="n_3aveValue【体育館・プール】&#10;有形固定資産減価償却率"/>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58601</xdr:rowOff>
    </xdr:from>
    <xdr:to>
      <xdr:col>20</xdr:col>
      <xdr:colOff>38100</xdr:colOff>
      <xdr:row>57</xdr:row>
      <xdr:rowOff>160201</xdr:rowOff>
    </xdr:to>
    <xdr:sp macro="" textlink="">
      <xdr:nvSpPr>
        <xdr:cNvPr id="165" name="楕円 164"/>
        <xdr:cNvSpPr/>
      </xdr:nvSpPr>
      <xdr:spPr>
        <a:xfrm>
          <a:off x="3746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138612</xdr:rowOff>
    </xdr:from>
    <xdr:to>
      <xdr:col>15</xdr:col>
      <xdr:colOff>101600</xdr:colOff>
      <xdr:row>56</xdr:row>
      <xdr:rowOff>68762</xdr:rowOff>
    </xdr:to>
    <xdr:sp macro="" textlink="">
      <xdr:nvSpPr>
        <xdr:cNvPr id="166" name="楕円 165"/>
        <xdr:cNvSpPr/>
      </xdr:nvSpPr>
      <xdr:spPr>
        <a:xfrm>
          <a:off x="2857500" y="95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17962</xdr:rowOff>
    </xdr:from>
    <xdr:to>
      <xdr:col>19</xdr:col>
      <xdr:colOff>177800</xdr:colOff>
      <xdr:row>57</xdr:row>
      <xdr:rowOff>109401</xdr:rowOff>
    </xdr:to>
    <xdr:cxnSp macro="">
      <xdr:nvCxnSpPr>
        <xdr:cNvPr id="167" name="直線コネクタ 166"/>
        <xdr:cNvCxnSpPr/>
      </xdr:nvCxnSpPr>
      <xdr:spPr>
        <a:xfrm>
          <a:off x="2908300" y="9619162"/>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5278</xdr:rowOff>
    </xdr:from>
    <xdr:ext cx="405111" cy="259045"/>
    <xdr:sp macro="" textlink="">
      <xdr:nvSpPr>
        <xdr:cNvPr id="168" name="n_1mainValue【体育館・プール】&#10;有形固定資産減価償却率"/>
        <xdr:cNvSpPr txBox="1"/>
      </xdr:nvSpPr>
      <xdr:spPr>
        <a:xfrm>
          <a:off x="35820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85289</xdr:rowOff>
    </xdr:from>
    <xdr:ext cx="405111" cy="259045"/>
    <xdr:sp macro="" textlink="">
      <xdr:nvSpPr>
        <xdr:cNvPr id="169" name="n_2mainValue【体育館・プール】&#10;有形固定資産減価償却率"/>
        <xdr:cNvSpPr txBox="1"/>
      </xdr:nvSpPr>
      <xdr:spPr>
        <a:xfrm>
          <a:off x="2705744" y="934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1" name="テキスト ボックス 18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3" name="テキスト ボックス 18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5" name="テキスト ボックス 18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7" name="テキスト ボックス 18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9" name="テキスト ボックス 18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193" name="直線コネクタ 192"/>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94"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95" name="直線コネクタ 194"/>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196"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197" name="直線コネクタ 196"/>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142511</xdr:rowOff>
    </xdr:from>
    <xdr:ext cx="469744" cy="259045"/>
    <xdr:sp macro="" textlink="">
      <xdr:nvSpPr>
        <xdr:cNvPr id="198" name="【体育館・プール】&#10;一人当たり面積平均値テキスト"/>
        <xdr:cNvSpPr txBox="1"/>
      </xdr:nvSpPr>
      <xdr:spPr>
        <a:xfrm>
          <a:off x="10515600" y="10600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199" name="フローチャート: 判断 198"/>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200" name="フローチャート: 判断 199"/>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113809</xdr:rowOff>
    </xdr:from>
    <xdr:ext cx="469744" cy="259045"/>
    <xdr:sp macro="" textlink="">
      <xdr:nvSpPr>
        <xdr:cNvPr id="201" name="n_1aveValue【体育館・プール】&#10;一人当たり面積"/>
        <xdr:cNvSpPr txBox="1"/>
      </xdr:nvSpPr>
      <xdr:spPr>
        <a:xfrm>
          <a:off x="93917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23876</xdr:rowOff>
    </xdr:from>
    <xdr:to>
      <xdr:col>46</xdr:col>
      <xdr:colOff>38100</xdr:colOff>
      <xdr:row>62</xdr:row>
      <xdr:rowOff>125476</xdr:rowOff>
    </xdr:to>
    <xdr:sp macro="" textlink="">
      <xdr:nvSpPr>
        <xdr:cNvPr id="202" name="フローチャート: 判断 201"/>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142003</xdr:rowOff>
    </xdr:from>
    <xdr:ext cx="469744" cy="259045"/>
    <xdr:sp macro="" textlink="">
      <xdr:nvSpPr>
        <xdr:cNvPr id="203" name="n_2aveValue【体育館・プール】&#10;一人当たり面積"/>
        <xdr:cNvSpPr txBox="1"/>
      </xdr:nvSpPr>
      <xdr:spPr>
        <a:xfrm>
          <a:off x="8515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26162</xdr:rowOff>
    </xdr:from>
    <xdr:to>
      <xdr:col>41</xdr:col>
      <xdr:colOff>101600</xdr:colOff>
      <xdr:row>62</xdr:row>
      <xdr:rowOff>127762</xdr:rowOff>
    </xdr:to>
    <xdr:sp macro="" textlink="">
      <xdr:nvSpPr>
        <xdr:cNvPr id="204" name="フローチャート: 判断 203"/>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144289</xdr:rowOff>
    </xdr:from>
    <xdr:ext cx="469744" cy="259045"/>
    <xdr:sp macro="" textlink="">
      <xdr:nvSpPr>
        <xdr:cNvPr id="205" name="n_3aveValue【体育館・プール】&#10;一人当たり面積"/>
        <xdr:cNvSpPr txBox="1"/>
      </xdr:nvSpPr>
      <xdr:spPr>
        <a:xfrm>
          <a:off x="7626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211" name="楕円 210"/>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100838</xdr:rowOff>
    </xdr:from>
    <xdr:to>
      <xdr:col>46</xdr:col>
      <xdr:colOff>38100</xdr:colOff>
      <xdr:row>63</xdr:row>
      <xdr:rowOff>30988</xdr:rowOff>
    </xdr:to>
    <xdr:sp macro="" textlink="">
      <xdr:nvSpPr>
        <xdr:cNvPr id="212" name="楕円 211"/>
        <xdr:cNvSpPr/>
      </xdr:nvSpPr>
      <xdr:spPr>
        <a:xfrm>
          <a:off x="8699500" y="10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146304</xdr:rowOff>
    </xdr:from>
    <xdr:to>
      <xdr:col>50</xdr:col>
      <xdr:colOff>114300</xdr:colOff>
      <xdr:row>62</xdr:row>
      <xdr:rowOff>151638</xdr:rowOff>
    </xdr:to>
    <xdr:cxnSp macro="">
      <xdr:nvCxnSpPr>
        <xdr:cNvPr id="213" name="直線コネクタ 212"/>
        <xdr:cNvCxnSpPr/>
      </xdr:nvCxnSpPr>
      <xdr:spPr>
        <a:xfrm flipV="1">
          <a:off x="8750300" y="1077620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16781</xdr:rowOff>
    </xdr:from>
    <xdr:ext cx="469744" cy="259045"/>
    <xdr:sp macro="" textlink="">
      <xdr:nvSpPr>
        <xdr:cNvPr id="214" name="n_1mainValue【体育館・プール】&#10;一人当たり面積"/>
        <xdr:cNvSpPr txBox="1"/>
      </xdr:nvSpPr>
      <xdr:spPr>
        <a:xfrm>
          <a:off x="9391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22115</xdr:rowOff>
    </xdr:from>
    <xdr:ext cx="469744" cy="259045"/>
    <xdr:sp macro="" textlink="">
      <xdr:nvSpPr>
        <xdr:cNvPr id="215" name="n_2mainValue【体育館・プール】&#10;一人当たり面積"/>
        <xdr:cNvSpPr txBox="1"/>
      </xdr:nvSpPr>
      <xdr:spPr>
        <a:xfrm>
          <a:off x="8515427" y="1082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2" name="正方形/長方形 2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3" name="正方形/長方形 2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4" name="正方形/長方形 2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5" name="正方形/長方形 2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6" name="正方形/長方形 2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7" name="正方形/長方形 2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8" name="正方形/長方形 2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9" name="正方形/長方形 2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8" name="正方形/長方形 2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9" name="正方形/長方形 2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0" name="正方形/長方形 2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1" name="正方形/長方形 2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2" name="正方形/長方形 2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3" name="正方形/長方形 2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4" name="正方形/長方形 2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5" name="正方形/長方形 2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6" name="テキスト ボックス 2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7" name="直線コネクタ 2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8" name="テキスト ボックス 2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9" name="直線コネクタ 2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0" name="テキスト ボックス 2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1" name="直線コネクタ 2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2" name="テキスト ボックス 2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3" name="直線コネクタ 2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4" name="テキスト ボックス 2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5" name="直線コネクタ 2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6" name="テキスト ボックス 2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7" name="直線コネクタ 2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8" name="テキスト ボックス 2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9" name="直線コネクタ 2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0" name="テキスト ボックス 2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272" name="直線コネクタ 271"/>
        <xdr:cNvCxnSpPr/>
      </xdr:nvCxnSpPr>
      <xdr:spPr>
        <a:xfrm flipV="1">
          <a:off x="16318864" y="590931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273"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274" name="直線コネクタ 273"/>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275"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276" name="直線コネクタ 275"/>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139082</xdr:rowOff>
    </xdr:from>
    <xdr:ext cx="405111" cy="259045"/>
    <xdr:sp macro="" textlink="">
      <xdr:nvSpPr>
        <xdr:cNvPr id="277" name="【一般廃棄物処理施設】&#10;有形固定資産減価償却率平均値テキスト"/>
        <xdr:cNvSpPr txBox="1"/>
      </xdr:nvSpPr>
      <xdr:spPr>
        <a:xfrm>
          <a:off x="16357600" y="631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278" name="フローチャート: 判断 277"/>
        <xdr:cNvSpPr/>
      </xdr:nvSpPr>
      <xdr:spPr>
        <a:xfrm>
          <a:off x="16268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279" name="フローチャート: 判断 278"/>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86377</xdr:rowOff>
    </xdr:from>
    <xdr:ext cx="405111" cy="259045"/>
    <xdr:sp macro="" textlink="">
      <xdr:nvSpPr>
        <xdr:cNvPr id="280" name="n_1aveValue【一般廃棄物処理施設】&#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149225</xdr:rowOff>
    </xdr:from>
    <xdr:to>
      <xdr:col>76</xdr:col>
      <xdr:colOff>165100</xdr:colOff>
      <xdr:row>37</xdr:row>
      <xdr:rowOff>79375</xdr:rowOff>
    </xdr:to>
    <xdr:sp macro="" textlink="">
      <xdr:nvSpPr>
        <xdr:cNvPr id="281" name="フローチャート: 判断 280"/>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95902</xdr:rowOff>
    </xdr:from>
    <xdr:ext cx="405111" cy="259045"/>
    <xdr:sp macro="" textlink="">
      <xdr:nvSpPr>
        <xdr:cNvPr id="282" name="n_2aveValue【一般廃棄物処理施設】&#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153035</xdr:rowOff>
    </xdr:from>
    <xdr:to>
      <xdr:col>72</xdr:col>
      <xdr:colOff>38100</xdr:colOff>
      <xdr:row>38</xdr:row>
      <xdr:rowOff>83185</xdr:rowOff>
    </xdr:to>
    <xdr:sp macro="" textlink="">
      <xdr:nvSpPr>
        <xdr:cNvPr id="283" name="フローチャート: 判断 282"/>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99712</xdr:rowOff>
    </xdr:from>
    <xdr:ext cx="405111" cy="259045"/>
    <xdr:sp macro="" textlink="">
      <xdr:nvSpPr>
        <xdr:cNvPr id="284" name="n_3aveValue【一般廃棄物処理施設】&#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5" name="テキスト ボックス 2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6" name="テキスト ボックス 2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7" name="テキスト ボックス 2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8" name="テキスト ボックス 2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9" name="テキスト ボックス 2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61595</xdr:rowOff>
    </xdr:from>
    <xdr:to>
      <xdr:col>81</xdr:col>
      <xdr:colOff>101600</xdr:colOff>
      <xdr:row>38</xdr:row>
      <xdr:rowOff>163195</xdr:rowOff>
    </xdr:to>
    <xdr:sp macro="" textlink="">
      <xdr:nvSpPr>
        <xdr:cNvPr id="290" name="楕円 289"/>
        <xdr:cNvSpPr/>
      </xdr:nvSpPr>
      <xdr:spPr>
        <a:xfrm>
          <a:off x="15430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291" name="楕円 290"/>
        <xdr:cNvSpPr/>
      </xdr:nvSpPr>
      <xdr:spPr>
        <a:xfrm>
          <a:off x="14541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59055</xdr:rowOff>
    </xdr:from>
    <xdr:to>
      <xdr:col>81</xdr:col>
      <xdr:colOff>50800</xdr:colOff>
      <xdr:row>38</xdr:row>
      <xdr:rowOff>112395</xdr:rowOff>
    </xdr:to>
    <xdr:cxnSp macro="">
      <xdr:nvCxnSpPr>
        <xdr:cNvPr id="292" name="直線コネクタ 291"/>
        <xdr:cNvCxnSpPr/>
      </xdr:nvCxnSpPr>
      <xdr:spPr>
        <a:xfrm>
          <a:off x="14592300" y="65741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293" name="n_1main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294" name="n_2mainValue【一般廃棄物処理施設】&#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5" name="正方形/長方形 2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6" name="正方形/長方形 2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7" name="正方形/長方形 2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8" name="正方形/長方形 2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9" name="正方形/長方形 2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0" name="正方形/長方形 2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1" name="正方形/長方形 3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2" name="正方形/長方形 3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3" name="テキスト ボックス 3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4" name="直線コネクタ 3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5" name="直線コネクタ 3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06" name="テキスト ボックス 30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7" name="直線コネクタ 3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08" name="テキスト ボックス 30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9" name="直線コネクタ 3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0" name="テキスト ボックス 30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1" name="直線コネクタ 3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2" name="テキスト ボックス 31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3" name="直線コネクタ 3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4" name="テキスト ボックス 3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316" name="直線コネクタ 315"/>
        <xdr:cNvCxnSpPr/>
      </xdr:nvCxnSpPr>
      <xdr:spPr>
        <a:xfrm flipV="1">
          <a:off x="22160864" y="5688920"/>
          <a:ext cx="0" cy="141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317" name="【一般廃棄物処理施設】&#10;一人当たり有形固定資産（償却資産）額最小値テキスト"/>
        <xdr:cNvSpPr txBox="1"/>
      </xdr:nvSpPr>
      <xdr:spPr>
        <a:xfrm>
          <a:off x="22199600" y="7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318" name="直線コネクタ 317"/>
        <xdr:cNvCxnSpPr/>
      </xdr:nvCxnSpPr>
      <xdr:spPr>
        <a:xfrm>
          <a:off x="22072600" y="71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319" name="【一般廃棄物処理施設】&#10;一人当たり有形固定資産（償却資産）額最大値テキスト"/>
        <xdr:cNvSpPr txBox="1"/>
      </xdr:nvSpPr>
      <xdr:spPr>
        <a:xfrm>
          <a:off x="22199600" y="546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320" name="直線コネクタ 319"/>
        <xdr:cNvCxnSpPr/>
      </xdr:nvCxnSpPr>
      <xdr:spPr>
        <a:xfrm>
          <a:off x="22072600" y="568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131624</xdr:rowOff>
    </xdr:from>
    <xdr:ext cx="599010" cy="259045"/>
    <xdr:sp macro="" textlink="">
      <xdr:nvSpPr>
        <xdr:cNvPr id="321" name="【一般廃棄物処理施設】&#10;一人当たり有形固定資産（償却資産）額平均値テキスト"/>
        <xdr:cNvSpPr txBox="1"/>
      </xdr:nvSpPr>
      <xdr:spPr>
        <a:xfrm>
          <a:off x="22199600" y="64752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322" name="フローチャート: 判断 321"/>
        <xdr:cNvSpPr/>
      </xdr:nvSpPr>
      <xdr:spPr>
        <a:xfrm>
          <a:off x="22110700" y="64968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323" name="フローチャート: 判断 322"/>
        <xdr:cNvSpPr/>
      </xdr:nvSpPr>
      <xdr:spPr>
        <a:xfrm>
          <a:off x="21272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133199</xdr:rowOff>
    </xdr:from>
    <xdr:ext cx="599010" cy="259045"/>
    <xdr:sp macro="" textlink="">
      <xdr:nvSpPr>
        <xdr:cNvPr id="324" name="n_1aveValue【一般廃棄物処理施設】&#10;一人当たり有形固定資産（償却資産）額"/>
        <xdr:cNvSpPr txBox="1"/>
      </xdr:nvSpPr>
      <xdr:spPr>
        <a:xfrm>
          <a:off x="210110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75385</xdr:rowOff>
    </xdr:from>
    <xdr:to>
      <xdr:col>107</xdr:col>
      <xdr:colOff>101600</xdr:colOff>
      <xdr:row>39</xdr:row>
      <xdr:rowOff>5535</xdr:rowOff>
    </xdr:to>
    <xdr:sp macro="" textlink="">
      <xdr:nvSpPr>
        <xdr:cNvPr id="325" name="フローチャート: 判断 324"/>
        <xdr:cNvSpPr/>
      </xdr:nvSpPr>
      <xdr:spPr>
        <a:xfrm>
          <a:off x="20383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22063</xdr:rowOff>
    </xdr:from>
    <xdr:ext cx="599010" cy="259045"/>
    <xdr:sp macro="" textlink="">
      <xdr:nvSpPr>
        <xdr:cNvPr id="326" name="n_2aveValue【一般廃棄物処理施設】&#10;一人当たり有形固定資産（償却資産）額"/>
        <xdr:cNvSpPr txBox="1"/>
      </xdr:nvSpPr>
      <xdr:spPr>
        <a:xfrm>
          <a:off x="20134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167406</xdr:rowOff>
    </xdr:from>
    <xdr:to>
      <xdr:col>102</xdr:col>
      <xdr:colOff>165100</xdr:colOff>
      <xdr:row>39</xdr:row>
      <xdr:rowOff>97556</xdr:rowOff>
    </xdr:to>
    <xdr:sp macro="" textlink="">
      <xdr:nvSpPr>
        <xdr:cNvPr id="327" name="フローチャート: 判断 326"/>
        <xdr:cNvSpPr/>
      </xdr:nvSpPr>
      <xdr:spPr>
        <a:xfrm>
          <a:off x="19494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114083</xdr:rowOff>
    </xdr:from>
    <xdr:ext cx="534377" cy="259045"/>
    <xdr:sp macro="" textlink="">
      <xdr:nvSpPr>
        <xdr:cNvPr id="328" name="n_3aveValue【一般廃棄物処理施設】&#10;一人当たり有形固定資産（償却資産）額"/>
        <xdr:cNvSpPr txBox="1"/>
      </xdr:nvSpPr>
      <xdr:spPr>
        <a:xfrm>
          <a:off x="19278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9" name="テキスト ボックス 3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0" name="テキスト ボックス 3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1" name="テキスト ボックス 3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2" name="テキスト ボックス 3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3" name="テキスト ボックス 3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31531</xdr:rowOff>
    </xdr:from>
    <xdr:to>
      <xdr:col>112</xdr:col>
      <xdr:colOff>38100</xdr:colOff>
      <xdr:row>41</xdr:row>
      <xdr:rowOff>133131</xdr:rowOff>
    </xdr:to>
    <xdr:sp macro="" textlink="">
      <xdr:nvSpPr>
        <xdr:cNvPr id="334" name="楕円 333"/>
        <xdr:cNvSpPr/>
      </xdr:nvSpPr>
      <xdr:spPr>
        <a:xfrm>
          <a:off x="21272500" y="70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36725</xdr:rowOff>
    </xdr:from>
    <xdr:to>
      <xdr:col>107</xdr:col>
      <xdr:colOff>101600</xdr:colOff>
      <xdr:row>41</xdr:row>
      <xdr:rowOff>138325</xdr:rowOff>
    </xdr:to>
    <xdr:sp macro="" textlink="">
      <xdr:nvSpPr>
        <xdr:cNvPr id="335" name="楕円 334"/>
        <xdr:cNvSpPr/>
      </xdr:nvSpPr>
      <xdr:spPr>
        <a:xfrm>
          <a:off x="20383500" y="70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82331</xdr:rowOff>
    </xdr:from>
    <xdr:to>
      <xdr:col>111</xdr:col>
      <xdr:colOff>177800</xdr:colOff>
      <xdr:row>41</xdr:row>
      <xdr:rowOff>87525</xdr:rowOff>
    </xdr:to>
    <xdr:cxnSp macro="">
      <xdr:nvCxnSpPr>
        <xdr:cNvPr id="336" name="直線コネクタ 335"/>
        <xdr:cNvCxnSpPr/>
      </xdr:nvCxnSpPr>
      <xdr:spPr>
        <a:xfrm flipV="1">
          <a:off x="20434300" y="7111781"/>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124258</xdr:rowOff>
    </xdr:from>
    <xdr:ext cx="534377" cy="259045"/>
    <xdr:sp macro="" textlink="">
      <xdr:nvSpPr>
        <xdr:cNvPr id="337" name="n_1mainValue【一般廃棄物処理施設】&#10;一人当たり有形固定資産（償却資産）額"/>
        <xdr:cNvSpPr txBox="1"/>
      </xdr:nvSpPr>
      <xdr:spPr>
        <a:xfrm>
          <a:off x="21043411" y="71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129452</xdr:rowOff>
    </xdr:from>
    <xdr:ext cx="534377" cy="259045"/>
    <xdr:sp macro="" textlink="">
      <xdr:nvSpPr>
        <xdr:cNvPr id="338" name="n_2mainValue【一般廃棄物処理施設】&#10;一人当たり有形固定資産（償却資産）額"/>
        <xdr:cNvSpPr txBox="1"/>
      </xdr:nvSpPr>
      <xdr:spPr>
        <a:xfrm>
          <a:off x="20167111" y="71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9" name="正方形/長方形 3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0" name="正方形/長方形 3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1" name="正方形/長方形 3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2" name="正方形/長方形 3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3" name="正方形/長方形 3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4" name="正方形/長方形 3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5" name="正方形/長方形 3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6" name="正方形/長方形 34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7" name="正方形/長方形 3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8" name="正方形/長方形 3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9" name="正方形/長方形 3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0" name="正方形/長方形 3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1" name="正方形/長方形 3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2" name="正方形/長方形 3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3" name="正方形/長方形 3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4" name="正方形/長方形 35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5" name="正方形/長方形 3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6" name="正方形/長方形 3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7" name="正方形/長方形 3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8" name="正方形/長方形 3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9" name="正方形/長方形 3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0" name="正方形/長方形 3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1" name="正方形/長方形 3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2" name="正方形/長方形 3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3" name="テキスト ボックス 3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4" name="直線コネクタ 3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65" name="テキスト ボックス 36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66" name="直線コネクタ 3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67" name="テキスト ボックス 36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8" name="直線コネクタ 3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9" name="テキスト ボックス 3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0" name="直線コネクタ 3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1" name="テキスト ボックス 3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2" name="直線コネクタ 3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3" name="テキスト ボックス 3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74" name="直線コネクタ 3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75" name="テキスト ボックス 37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6" name="直線コネクタ 3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7" name="テキスト ボックス 3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379" name="直線コネクタ 378"/>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380"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381" name="直線コネクタ 380"/>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382"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83" name="直線コネクタ 38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384"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385" name="フローチャート: 判断 384"/>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386" name="フローチャート: 判断 385"/>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74313</xdr:rowOff>
    </xdr:from>
    <xdr:ext cx="405111" cy="259045"/>
    <xdr:sp macro="" textlink="">
      <xdr:nvSpPr>
        <xdr:cNvPr id="387" name="n_1aveValue【消防施設】&#10;有形固定資産減価償却率"/>
        <xdr:cNvSpPr txBox="1"/>
      </xdr:nvSpPr>
      <xdr:spPr>
        <a:xfrm>
          <a:off x="15266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23495</xdr:rowOff>
    </xdr:from>
    <xdr:to>
      <xdr:col>76</xdr:col>
      <xdr:colOff>165100</xdr:colOff>
      <xdr:row>82</xdr:row>
      <xdr:rowOff>125095</xdr:rowOff>
    </xdr:to>
    <xdr:sp macro="" textlink="">
      <xdr:nvSpPr>
        <xdr:cNvPr id="388" name="フローチャート: 判断 387"/>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116222</xdr:rowOff>
    </xdr:from>
    <xdr:ext cx="405111" cy="259045"/>
    <xdr:sp macro="" textlink="">
      <xdr:nvSpPr>
        <xdr:cNvPr id="389"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80645</xdr:rowOff>
    </xdr:from>
    <xdr:to>
      <xdr:col>72</xdr:col>
      <xdr:colOff>38100</xdr:colOff>
      <xdr:row>83</xdr:row>
      <xdr:rowOff>10795</xdr:rowOff>
    </xdr:to>
    <xdr:sp macro="" textlink="">
      <xdr:nvSpPr>
        <xdr:cNvPr id="390" name="フローチャート: 判断 389"/>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27322</xdr:rowOff>
    </xdr:from>
    <xdr:ext cx="405111" cy="259045"/>
    <xdr:sp macro="" textlink="">
      <xdr:nvSpPr>
        <xdr:cNvPr id="391" name="n_3aveValue【消防施設】&#10;有形固定資産減価償却率"/>
        <xdr:cNvSpPr txBox="1"/>
      </xdr:nvSpPr>
      <xdr:spPr>
        <a:xfrm>
          <a:off x="13500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2" name="テキスト ボックス 3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3" name="テキスト ボックス 3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4" name="テキスト ボックス 3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5" name="テキスト ボックス 3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6" name="テキスト ボックス 3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21589</xdr:rowOff>
    </xdr:from>
    <xdr:to>
      <xdr:col>81</xdr:col>
      <xdr:colOff>101600</xdr:colOff>
      <xdr:row>78</xdr:row>
      <xdr:rowOff>123189</xdr:rowOff>
    </xdr:to>
    <xdr:sp macro="" textlink="">
      <xdr:nvSpPr>
        <xdr:cNvPr id="397" name="楕円 396"/>
        <xdr:cNvSpPr/>
      </xdr:nvSpPr>
      <xdr:spPr>
        <a:xfrm>
          <a:off x="15430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40639</xdr:rowOff>
    </xdr:from>
    <xdr:to>
      <xdr:col>76</xdr:col>
      <xdr:colOff>165100</xdr:colOff>
      <xdr:row>78</xdr:row>
      <xdr:rowOff>142239</xdr:rowOff>
    </xdr:to>
    <xdr:sp macro="" textlink="">
      <xdr:nvSpPr>
        <xdr:cNvPr id="398" name="楕円 397"/>
        <xdr:cNvSpPr/>
      </xdr:nvSpPr>
      <xdr:spPr>
        <a:xfrm>
          <a:off x="14541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72389</xdr:rowOff>
    </xdr:from>
    <xdr:to>
      <xdr:col>81</xdr:col>
      <xdr:colOff>50800</xdr:colOff>
      <xdr:row>78</xdr:row>
      <xdr:rowOff>91439</xdr:rowOff>
    </xdr:to>
    <xdr:cxnSp macro="">
      <xdr:nvCxnSpPr>
        <xdr:cNvPr id="399" name="直線コネクタ 398"/>
        <xdr:cNvCxnSpPr/>
      </xdr:nvCxnSpPr>
      <xdr:spPr>
        <a:xfrm flipV="1">
          <a:off x="14592300" y="134454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139716</xdr:rowOff>
    </xdr:from>
    <xdr:ext cx="405111" cy="259045"/>
    <xdr:sp macro="" textlink="">
      <xdr:nvSpPr>
        <xdr:cNvPr id="400" name="n_1mainValue【消防施設】&#10;有形固定資産減価償却率"/>
        <xdr:cNvSpPr txBox="1"/>
      </xdr:nvSpPr>
      <xdr:spPr>
        <a:xfrm>
          <a:off x="152660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158766</xdr:rowOff>
    </xdr:from>
    <xdr:ext cx="405111" cy="259045"/>
    <xdr:sp macro="" textlink="">
      <xdr:nvSpPr>
        <xdr:cNvPr id="401" name="n_2mainValue【消防施設】&#10;有形固定資産減価償却率"/>
        <xdr:cNvSpPr txBox="1"/>
      </xdr:nvSpPr>
      <xdr:spPr>
        <a:xfrm>
          <a:off x="14389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2" name="正方形/長方形 4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3" name="正方形/長方形 4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4" name="正方形/長方形 4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5" name="正方形/長方形 4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6" name="正方形/長方形 4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7" name="正方形/長方形 4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8" name="正方形/長方形 4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9" name="正方形/長方形 4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0" name="テキスト ボックス 4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1" name="直線コネクタ 4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12" name="直線コネクタ 41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13" name="テキスト ボックス 41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14" name="直線コネクタ 41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15" name="テキスト ボックス 41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16" name="直線コネクタ 41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17" name="テキスト ボックス 41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18" name="直線コネクタ 41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19" name="テキスト ボックス 41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20" name="直線コネクタ 41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21" name="テキスト ボックス 42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22" name="直線コネクタ 42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23" name="テキスト ボックス 42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4" name="直線コネクタ 4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5" name="テキスト ボックス 4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427" name="直線コネクタ 426"/>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428"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429" name="直線コネクタ 428"/>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430"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431" name="直線コネクタ 430"/>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432" name="【消防施設】&#10;一人当たり面積平均値テキスト"/>
        <xdr:cNvSpPr txBox="1"/>
      </xdr:nvSpPr>
      <xdr:spPr>
        <a:xfrm>
          <a:off x="22199600" y="1432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433" name="フローチャート: 判断 432"/>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434" name="フローチャート: 判断 433"/>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50635</xdr:rowOff>
    </xdr:from>
    <xdr:ext cx="469744" cy="259045"/>
    <xdr:sp macro="" textlink="">
      <xdr:nvSpPr>
        <xdr:cNvPr id="435" name="n_1aveValue【消防施設】&#10;一人当たり面積"/>
        <xdr:cNvSpPr txBox="1"/>
      </xdr:nvSpPr>
      <xdr:spPr>
        <a:xfrm>
          <a:off x="210757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80373</xdr:rowOff>
    </xdr:from>
    <xdr:to>
      <xdr:col>107</xdr:col>
      <xdr:colOff>101600</xdr:colOff>
      <xdr:row>84</xdr:row>
      <xdr:rowOff>10523</xdr:rowOff>
    </xdr:to>
    <xdr:sp macro="" textlink="">
      <xdr:nvSpPr>
        <xdr:cNvPr id="436" name="フローチャート: 判断 435"/>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1650</xdr:rowOff>
    </xdr:from>
    <xdr:ext cx="469744" cy="259045"/>
    <xdr:sp macro="" textlink="">
      <xdr:nvSpPr>
        <xdr:cNvPr id="437" name="n_2aveValue【消防施設】&#10;一人当たり面積"/>
        <xdr:cNvSpPr txBox="1"/>
      </xdr:nvSpPr>
      <xdr:spPr>
        <a:xfrm>
          <a:off x="20199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23223</xdr:rowOff>
    </xdr:from>
    <xdr:to>
      <xdr:col>102</xdr:col>
      <xdr:colOff>165100</xdr:colOff>
      <xdr:row>84</xdr:row>
      <xdr:rowOff>124823</xdr:rowOff>
    </xdr:to>
    <xdr:sp macro="" textlink="">
      <xdr:nvSpPr>
        <xdr:cNvPr id="438" name="フローチャート: 判断 437"/>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141350</xdr:rowOff>
    </xdr:from>
    <xdr:ext cx="469744" cy="259045"/>
    <xdr:sp macro="" textlink="">
      <xdr:nvSpPr>
        <xdr:cNvPr id="439" name="n_3aveValue【消防施設】&#10;一人当たり面積"/>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0" name="テキスト ボックス 4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1" name="テキスト ボックス 4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2" name="テキスト ボックス 4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3" name="テキスト ボックス 4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4" name="テキスト ボックス 4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11793</xdr:rowOff>
    </xdr:from>
    <xdr:to>
      <xdr:col>112</xdr:col>
      <xdr:colOff>38100</xdr:colOff>
      <xdr:row>83</xdr:row>
      <xdr:rowOff>113393</xdr:rowOff>
    </xdr:to>
    <xdr:sp macro="" textlink="">
      <xdr:nvSpPr>
        <xdr:cNvPr id="445" name="楕円 444"/>
        <xdr:cNvSpPr/>
      </xdr:nvSpPr>
      <xdr:spPr>
        <a:xfrm>
          <a:off x="21272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34652</xdr:rowOff>
    </xdr:from>
    <xdr:to>
      <xdr:col>107</xdr:col>
      <xdr:colOff>101600</xdr:colOff>
      <xdr:row>83</xdr:row>
      <xdr:rowOff>136252</xdr:rowOff>
    </xdr:to>
    <xdr:sp macro="" textlink="">
      <xdr:nvSpPr>
        <xdr:cNvPr id="446" name="楕円 445"/>
        <xdr:cNvSpPr/>
      </xdr:nvSpPr>
      <xdr:spPr>
        <a:xfrm>
          <a:off x="20383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62593</xdr:rowOff>
    </xdr:from>
    <xdr:to>
      <xdr:col>111</xdr:col>
      <xdr:colOff>177800</xdr:colOff>
      <xdr:row>83</xdr:row>
      <xdr:rowOff>85452</xdr:rowOff>
    </xdr:to>
    <xdr:cxnSp macro="">
      <xdr:nvCxnSpPr>
        <xdr:cNvPr id="447" name="直線コネクタ 446"/>
        <xdr:cNvCxnSpPr/>
      </xdr:nvCxnSpPr>
      <xdr:spPr>
        <a:xfrm flipV="1">
          <a:off x="20434300" y="142929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448" name="n_1mainValue【消防施設】&#10;一人当たり面積"/>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152779</xdr:rowOff>
    </xdr:from>
    <xdr:ext cx="469744" cy="259045"/>
    <xdr:sp macro="" textlink="">
      <xdr:nvSpPr>
        <xdr:cNvPr id="449" name="n_2mainValue【消防施設】&#10;一人当たり面積"/>
        <xdr:cNvSpPr txBox="1"/>
      </xdr:nvSpPr>
      <xdr:spPr>
        <a:xfrm>
          <a:off x="20199427" y="140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0" name="正方形/長方形 4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1" name="正方形/長方形 4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2" name="正方形/長方形 4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3" name="正方形/長方形 4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4" name="正方形/長方形 4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5" name="正方形/長方形 4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6" name="正方形/長方形 4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7" name="正方形/長方形 4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8" name="テキスト ボックス 4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9" name="直線コネクタ 4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0" name="直線コネクタ 4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1" name="テキスト ボックス 46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2" name="直線コネクタ 4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3" name="テキスト ボックス 4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4" name="直線コネクタ 4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5" name="テキスト ボックス 4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6" name="直線コネクタ 4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7" name="テキスト ボックス 4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8" name="直線コネクタ 4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9" name="テキスト ボックス 4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0" name="直線コネクタ 4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1" name="テキスト ボックス 47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2" name="直線コネクタ 4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3" name="テキスト ボックス 4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475" name="直線コネクタ 474"/>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476"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477" name="直線コネクタ 476"/>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478"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479" name="直線コネクタ 478"/>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480"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481" name="フローチャート: 判断 480"/>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482" name="フローチャート: 判断 481"/>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155683</xdr:rowOff>
    </xdr:from>
    <xdr:ext cx="405111" cy="259045"/>
    <xdr:sp macro="" textlink="">
      <xdr:nvSpPr>
        <xdr:cNvPr id="483" name="n_1aveValue【庁舎】&#10;有形固定資産減価償却率"/>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22134</xdr:rowOff>
    </xdr:from>
    <xdr:to>
      <xdr:col>76</xdr:col>
      <xdr:colOff>165100</xdr:colOff>
      <xdr:row>103</xdr:row>
      <xdr:rowOff>123734</xdr:rowOff>
    </xdr:to>
    <xdr:sp macro="" textlink="">
      <xdr:nvSpPr>
        <xdr:cNvPr id="484" name="フローチャート: 判断 483"/>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114861</xdr:rowOff>
    </xdr:from>
    <xdr:ext cx="405111" cy="259045"/>
    <xdr:sp macro="" textlink="">
      <xdr:nvSpPr>
        <xdr:cNvPr id="485" name="n_2aveValue【庁舎】&#10;有形固定資産減価償却率"/>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54792</xdr:rowOff>
    </xdr:from>
    <xdr:to>
      <xdr:col>72</xdr:col>
      <xdr:colOff>38100</xdr:colOff>
      <xdr:row>103</xdr:row>
      <xdr:rowOff>156392</xdr:rowOff>
    </xdr:to>
    <xdr:sp macro="" textlink="">
      <xdr:nvSpPr>
        <xdr:cNvPr id="486" name="フローチャート: 判断 485"/>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1469</xdr:rowOff>
    </xdr:from>
    <xdr:ext cx="405111" cy="259045"/>
    <xdr:sp macro="" textlink="">
      <xdr:nvSpPr>
        <xdr:cNvPr id="487" name="n_3aveValue【庁舎】&#10;有形固定資産減価償却率"/>
        <xdr:cNvSpPr txBox="1"/>
      </xdr:nvSpPr>
      <xdr:spPr>
        <a:xfrm>
          <a:off x="13500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493" name="楕円 492"/>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95613</xdr:rowOff>
    </xdr:from>
    <xdr:to>
      <xdr:col>76</xdr:col>
      <xdr:colOff>165100</xdr:colOff>
      <xdr:row>100</xdr:row>
      <xdr:rowOff>25763</xdr:rowOff>
    </xdr:to>
    <xdr:sp macro="" textlink="">
      <xdr:nvSpPr>
        <xdr:cNvPr id="494" name="楕円 493"/>
        <xdr:cNvSpPr/>
      </xdr:nvSpPr>
      <xdr:spPr>
        <a:xfrm>
          <a:off x="145415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146413</xdr:rowOff>
    </xdr:to>
    <xdr:cxnSp macro="">
      <xdr:nvCxnSpPr>
        <xdr:cNvPr id="495" name="直線コネクタ 494"/>
        <xdr:cNvCxnSpPr/>
      </xdr:nvCxnSpPr>
      <xdr:spPr>
        <a:xfrm flipV="1">
          <a:off x="14592300" y="1709057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98</xdr:row>
      <xdr:rowOff>12898</xdr:rowOff>
    </xdr:from>
    <xdr:ext cx="469744" cy="259045"/>
    <xdr:sp macro="" textlink="">
      <xdr:nvSpPr>
        <xdr:cNvPr id="496" name="n_1mainValue【庁舎】&#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42290</xdr:rowOff>
    </xdr:from>
    <xdr:ext cx="405111" cy="259045"/>
    <xdr:sp macro="" textlink="">
      <xdr:nvSpPr>
        <xdr:cNvPr id="497" name="n_2mainValue【庁舎】&#10;有形固定資産減価償却率"/>
        <xdr:cNvSpPr txBox="1"/>
      </xdr:nvSpPr>
      <xdr:spPr>
        <a:xfrm>
          <a:off x="14389744" y="1684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08" name="テキスト ボックス 5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09" name="直線コネクタ 5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0" name="テキスト ボックス 5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1" name="直線コネクタ 5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2" name="テキスト ボックス 5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3" name="直線コネクタ 5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4" name="テキスト ボックス 5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5" name="直線コネクタ 5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6" name="テキスト ボックス 5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7" name="直線コネクタ 5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8" name="テキスト ボックス 5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522" name="直線コネクタ 521"/>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523"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524" name="直線コネクタ 523"/>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525"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526" name="直線コネクタ 525"/>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527"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528" name="フローチャート: 判断 527"/>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529" name="フローチャート: 判断 528"/>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13988</xdr:rowOff>
    </xdr:from>
    <xdr:ext cx="469744" cy="259045"/>
    <xdr:sp macro="" textlink="">
      <xdr:nvSpPr>
        <xdr:cNvPr id="530" name="n_1ave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42545</xdr:rowOff>
    </xdr:from>
    <xdr:to>
      <xdr:col>107</xdr:col>
      <xdr:colOff>101600</xdr:colOff>
      <xdr:row>106</xdr:row>
      <xdr:rowOff>144145</xdr:rowOff>
    </xdr:to>
    <xdr:sp macro="" textlink="">
      <xdr:nvSpPr>
        <xdr:cNvPr id="531" name="フローチャート: 判断 530"/>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160672</xdr:rowOff>
    </xdr:from>
    <xdr:ext cx="469744" cy="259045"/>
    <xdr:sp macro="" textlink="">
      <xdr:nvSpPr>
        <xdr:cNvPr id="532" name="n_2aveValue【庁舎】&#10;一人当たり面積"/>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93980</xdr:rowOff>
    </xdr:from>
    <xdr:to>
      <xdr:col>102</xdr:col>
      <xdr:colOff>165100</xdr:colOff>
      <xdr:row>106</xdr:row>
      <xdr:rowOff>24130</xdr:rowOff>
    </xdr:to>
    <xdr:sp macro="" textlink="">
      <xdr:nvSpPr>
        <xdr:cNvPr id="533" name="フローチャート: 判断 532"/>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40657</xdr:rowOff>
    </xdr:from>
    <xdr:ext cx="469744" cy="259045"/>
    <xdr:sp macro="" textlink="">
      <xdr:nvSpPr>
        <xdr:cNvPr id="534" name="n_3aveValue【庁舎】&#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5" name="テキスト ボックス 5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6" name="テキスト ボックス 5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7" name="テキスト ボックス 5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8" name="テキスト ボックス 5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9" name="テキスト ボックス 5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23495</xdr:rowOff>
    </xdr:from>
    <xdr:to>
      <xdr:col>112</xdr:col>
      <xdr:colOff>38100</xdr:colOff>
      <xdr:row>108</xdr:row>
      <xdr:rowOff>125095</xdr:rowOff>
    </xdr:to>
    <xdr:sp macro="" textlink="">
      <xdr:nvSpPr>
        <xdr:cNvPr id="540" name="楕円 539"/>
        <xdr:cNvSpPr/>
      </xdr:nvSpPr>
      <xdr:spPr>
        <a:xfrm>
          <a:off x="21272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33020</xdr:rowOff>
    </xdr:from>
    <xdr:to>
      <xdr:col>107</xdr:col>
      <xdr:colOff>101600</xdr:colOff>
      <xdr:row>108</xdr:row>
      <xdr:rowOff>134620</xdr:rowOff>
    </xdr:to>
    <xdr:sp macro="" textlink="">
      <xdr:nvSpPr>
        <xdr:cNvPr id="541" name="楕円 540"/>
        <xdr:cNvSpPr/>
      </xdr:nvSpPr>
      <xdr:spPr>
        <a:xfrm>
          <a:off x="20383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74295</xdr:rowOff>
    </xdr:from>
    <xdr:to>
      <xdr:col>111</xdr:col>
      <xdr:colOff>177800</xdr:colOff>
      <xdr:row>108</xdr:row>
      <xdr:rowOff>83820</xdr:rowOff>
    </xdr:to>
    <xdr:cxnSp macro="">
      <xdr:nvCxnSpPr>
        <xdr:cNvPr id="542" name="直線コネクタ 541"/>
        <xdr:cNvCxnSpPr/>
      </xdr:nvCxnSpPr>
      <xdr:spPr>
        <a:xfrm flipV="1">
          <a:off x="20434300" y="185908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116222</xdr:rowOff>
    </xdr:from>
    <xdr:ext cx="469744" cy="259045"/>
    <xdr:sp macro="" textlink="">
      <xdr:nvSpPr>
        <xdr:cNvPr id="543" name="n_1mainValue【庁舎】&#10;一人当たり面積"/>
        <xdr:cNvSpPr txBox="1"/>
      </xdr:nvSpPr>
      <xdr:spPr>
        <a:xfrm>
          <a:off x="21075727"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125747</xdr:rowOff>
    </xdr:from>
    <xdr:ext cx="469744" cy="259045"/>
    <xdr:sp macro="" textlink="">
      <xdr:nvSpPr>
        <xdr:cNvPr id="544" name="n_2mainValue【庁舎】&#10;一人当たり面積"/>
        <xdr:cNvSpPr txBox="1"/>
      </xdr:nvSpPr>
      <xdr:spPr>
        <a:xfrm>
          <a:off x="20199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類似団体と比較して、消防施設、庁舎において有形固定資産減価償却率が特に高くなっている。消防庁舎、本庁舎ともに昭和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年代に建設されたものであり、耐震性もないことから消防庁舎に関しては平成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か年で建替えを計画しており、本庁舎建替えもその後の検討課題である。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11,092
11,053
217.09
6,671,857
6,514,163
125,927
4,234,898
5,625,374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単年度の指数については平成</a:t>
          </a:r>
          <a:r>
            <a:rPr kumimoji="1" lang="en-US" altLang="ja-JP" sz="1100" baseline="0">
              <a:latin typeface="ＭＳ Ｐゴシック" panose="020B0600070205080204" pitchFamily="50" charset="-128"/>
              <a:ea typeface="ＭＳ Ｐゴシック" panose="020B0600070205080204" pitchFamily="50" charset="-128"/>
            </a:rPr>
            <a:t>26</a:t>
          </a:r>
          <a:r>
            <a:rPr kumimoji="1" lang="ja-JP" altLang="en-US" sz="1100" baseline="0">
              <a:latin typeface="ＭＳ Ｐゴシック" panose="020B0600070205080204" pitchFamily="50" charset="-128"/>
              <a:ea typeface="ＭＳ Ｐゴシック" panose="020B0600070205080204" pitchFamily="50" charset="-128"/>
            </a:rPr>
            <a:t>年度以降上昇傾向が続いているものの、類似団体平均と比較すると平成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年度も引き続き下回った状態となっている。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年度は、町の基幹産業であるホタテ養殖業を中心に好況が引き続いた影響で個人町民税等が伸び、基準財政収入額が平成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年度比約＋</a:t>
          </a:r>
          <a:r>
            <a:rPr kumimoji="1" lang="en-US" altLang="ja-JP" sz="1100" baseline="0">
              <a:latin typeface="ＭＳ Ｐゴシック" panose="020B0600070205080204" pitchFamily="50" charset="-128"/>
              <a:ea typeface="ＭＳ Ｐゴシック" panose="020B0600070205080204" pitchFamily="50" charset="-128"/>
            </a:rPr>
            <a:t>113</a:t>
          </a:r>
          <a:r>
            <a:rPr kumimoji="1" lang="ja-JP" altLang="en-US" sz="1100" baseline="0">
              <a:latin typeface="ＭＳ Ｐゴシック" panose="020B0600070205080204" pitchFamily="50" charset="-128"/>
              <a:ea typeface="ＭＳ Ｐゴシック" panose="020B0600070205080204" pitchFamily="50" charset="-128"/>
            </a:rPr>
            <a:t>百万円となったことから財政力指数も</a:t>
          </a:r>
          <a:r>
            <a:rPr kumimoji="1" lang="en-US" altLang="ja-JP" sz="1100" baseline="0">
              <a:latin typeface="ＭＳ Ｐゴシック" panose="020B0600070205080204" pitchFamily="50" charset="-128"/>
              <a:ea typeface="ＭＳ Ｐゴシック" panose="020B0600070205080204" pitchFamily="50" charset="-128"/>
            </a:rPr>
            <a:t>0.24</a:t>
          </a:r>
          <a:r>
            <a:rPr kumimoji="1" lang="ja-JP" altLang="en-US" sz="1100" baseline="0">
              <a:latin typeface="ＭＳ Ｐゴシック" panose="020B0600070205080204" pitchFamily="50" charset="-128"/>
              <a:ea typeface="ＭＳ Ｐゴシック" panose="020B0600070205080204" pitchFamily="50" charset="-128"/>
            </a:rPr>
            <a:t>と微増になっている。しかしながら、依然として類似団体に比べ財政基盤が脆弱であると言わざるを得ないことから、今後も安定的な自主財源の確保に努めつつ、ふるさと納税制度の活用や、使用料・手数料等の適時適切な見直し等積極的な歳入確保に注力しなければならな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26307</xdr:rowOff>
    </xdr:to>
    <xdr:cxnSp macro="">
      <xdr:nvCxnSpPr>
        <xdr:cNvPr id="71" name="直線コネクタ 70"/>
        <xdr:cNvCxnSpPr/>
      </xdr:nvCxnSpPr>
      <xdr:spPr>
        <a:xfrm flipV="1">
          <a:off x="4114800" y="73641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60778</xdr:rowOff>
    </xdr:to>
    <xdr:cxnSp macro="">
      <xdr:nvCxnSpPr>
        <xdr:cNvPr id="74" name="直線コネクタ 73"/>
        <xdr:cNvCxnSpPr/>
      </xdr:nvCxnSpPr>
      <xdr:spPr>
        <a:xfrm flipV="1">
          <a:off x="3225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95250</xdr:rowOff>
    </xdr:to>
    <xdr:cxnSp macro="">
      <xdr:nvCxnSpPr>
        <xdr:cNvPr id="77" name="直線コネクタ 76"/>
        <xdr:cNvCxnSpPr/>
      </xdr:nvCxnSpPr>
      <xdr:spPr>
        <a:xfrm flipV="1">
          <a:off x="2336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年度は経常収支比率が</a:t>
          </a:r>
          <a:r>
            <a:rPr kumimoji="1" lang="en-US" altLang="ja-JP" sz="1100">
              <a:latin typeface="ＭＳ Ｐゴシック" panose="020B0600070205080204" pitchFamily="50" charset="-128"/>
              <a:ea typeface="ＭＳ Ｐゴシック" panose="020B0600070205080204" pitchFamily="50" charset="-128"/>
            </a:rPr>
            <a:t>82.1</a:t>
          </a:r>
          <a:r>
            <a:rPr kumimoji="1" lang="ja-JP" altLang="en-US" sz="1100">
              <a:latin typeface="ＭＳ Ｐゴシック" panose="020B0600070205080204" pitchFamily="50" charset="-128"/>
              <a:ea typeface="ＭＳ Ｐゴシック" panose="020B0600070205080204" pitchFamily="50" charset="-128"/>
            </a:rPr>
            <a:t>％となり、平成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年度比</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％の悪化となっている。歳出面で、除排雪経費の減（約△</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百万円）や、人件費（約△</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百万円）、公債費（約△</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百万円）の減など減少しているものの、歳入でホタテ養殖業等の好況がピークを過ぎたことにより、税収が約</a:t>
          </a:r>
          <a:r>
            <a:rPr kumimoji="1" lang="en-US" altLang="ja-JP" sz="1100">
              <a:latin typeface="ＭＳ Ｐゴシック" panose="020B0600070205080204" pitchFamily="50" charset="-128"/>
              <a:ea typeface="ＭＳ Ｐゴシック" panose="020B0600070205080204" pitchFamily="50" charset="-128"/>
            </a:rPr>
            <a:t>104</a:t>
          </a:r>
          <a:r>
            <a:rPr kumimoji="1" lang="ja-JP" altLang="en-US" sz="1100">
              <a:latin typeface="ＭＳ Ｐゴシック" panose="020B0600070205080204" pitchFamily="50" charset="-128"/>
              <a:ea typeface="ＭＳ Ｐゴシック" panose="020B0600070205080204" pitchFamily="50" charset="-128"/>
            </a:rPr>
            <a:t>百万減少したのに加え、基準財政収入額の増による普通交付税の減（約△</a:t>
          </a:r>
          <a:r>
            <a:rPr kumimoji="1" lang="en-US" altLang="ja-JP" sz="1100">
              <a:latin typeface="ＭＳ Ｐゴシック" panose="020B0600070205080204" pitchFamily="50" charset="-128"/>
              <a:ea typeface="ＭＳ Ｐゴシック" panose="020B0600070205080204" pitchFamily="50" charset="-128"/>
            </a:rPr>
            <a:t>110</a:t>
          </a:r>
          <a:r>
            <a:rPr kumimoji="1" lang="ja-JP" altLang="en-US" sz="1100">
              <a:latin typeface="ＭＳ Ｐゴシック" panose="020B0600070205080204" pitchFamily="50" charset="-128"/>
              <a:ea typeface="ＭＳ Ｐゴシック" panose="020B0600070205080204" pitchFamily="50" charset="-128"/>
            </a:rPr>
            <a:t>百万円）など大きく減少したことから比率が悪化する結果となった。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比較においては、引き続き良好な状態を保っているものの、ホタテの水揚げが平準ペースになっていくと比率が上がっていくことが予想されるため、義務的経費の削減に努め、現在の水準を維持するよう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56642</xdr:rowOff>
    </xdr:from>
    <xdr:to>
      <xdr:col>23</xdr:col>
      <xdr:colOff>133350</xdr:colOff>
      <xdr:row>66</xdr:row>
      <xdr:rowOff>82550</xdr:rowOff>
    </xdr:to>
    <xdr:cxnSp macro="">
      <xdr:nvCxnSpPr>
        <xdr:cNvPr id="127" name="直線コネクタ 126"/>
        <xdr:cNvCxnSpPr/>
      </xdr:nvCxnSpPr>
      <xdr:spPr>
        <a:xfrm flipV="1">
          <a:off x="4953000" y="10515092"/>
          <a:ext cx="0" cy="883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143019</xdr:rowOff>
    </xdr:from>
    <xdr:ext cx="762000" cy="259045"/>
    <xdr:sp macro="" textlink="">
      <xdr:nvSpPr>
        <xdr:cNvPr id="130" name="財政構造の弾力性最大値テキスト"/>
        <xdr:cNvSpPr txBox="1"/>
      </xdr:nvSpPr>
      <xdr:spPr>
        <a:xfrm>
          <a:off x="5041900" y="1025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56642</xdr:rowOff>
    </xdr:from>
    <xdr:to>
      <xdr:col>24</xdr:col>
      <xdr:colOff>12700</xdr:colOff>
      <xdr:row>61</xdr:row>
      <xdr:rowOff>56642</xdr:rowOff>
    </xdr:to>
    <xdr:cxnSp macro="">
      <xdr:nvCxnSpPr>
        <xdr:cNvPr id="131" name="直線コネクタ 130"/>
        <xdr:cNvCxnSpPr/>
      </xdr:nvCxnSpPr>
      <xdr:spPr>
        <a:xfrm>
          <a:off x="4864100" y="1051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62</xdr:row>
      <xdr:rowOff>25146</xdr:rowOff>
    </xdr:to>
    <xdr:cxnSp macro="">
      <xdr:nvCxnSpPr>
        <xdr:cNvPr id="132" name="直線コネクタ 131"/>
        <xdr:cNvCxnSpPr/>
      </xdr:nvCxnSpPr>
      <xdr:spPr>
        <a:xfrm>
          <a:off x="4114800" y="1052474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161053</xdr:rowOff>
    </xdr:from>
    <xdr:ext cx="762000" cy="259045"/>
    <xdr:sp macro="" textlink="">
      <xdr:nvSpPr>
        <xdr:cNvPr id="133" name="財政構造の弾力性平均値テキスト"/>
        <xdr:cNvSpPr txBox="1"/>
      </xdr:nvSpPr>
      <xdr:spPr>
        <a:xfrm>
          <a:off x="5041900" y="1096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34" name="フローチャート: 判断 133"/>
        <xdr:cNvSpPr/>
      </xdr:nvSpPr>
      <xdr:spPr>
        <a:xfrm>
          <a:off x="49022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59182</xdr:rowOff>
    </xdr:from>
    <xdr:to>
      <xdr:col>19</xdr:col>
      <xdr:colOff>133350</xdr:colOff>
      <xdr:row>61</xdr:row>
      <xdr:rowOff>66294</xdr:rowOff>
    </xdr:to>
    <xdr:cxnSp macro="">
      <xdr:nvCxnSpPr>
        <xdr:cNvPr id="135" name="直線コネクタ 134"/>
        <xdr:cNvCxnSpPr/>
      </xdr:nvCxnSpPr>
      <xdr:spPr>
        <a:xfrm>
          <a:off x="3225800" y="1034618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131064</xdr:rowOff>
    </xdr:from>
    <xdr:to>
      <xdr:col>19</xdr:col>
      <xdr:colOff>184150</xdr:colOff>
      <xdr:row>64</xdr:row>
      <xdr:rowOff>61214</xdr:rowOff>
    </xdr:to>
    <xdr:sp macro="" textlink="">
      <xdr:nvSpPr>
        <xdr:cNvPr id="136" name="フローチャート: 判断 135"/>
        <xdr:cNvSpPr/>
      </xdr:nvSpPr>
      <xdr:spPr>
        <a:xfrm>
          <a:off x="4064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45991</xdr:rowOff>
    </xdr:from>
    <xdr:ext cx="736600" cy="259045"/>
    <xdr:sp macro="" textlink="">
      <xdr:nvSpPr>
        <xdr:cNvPr id="137" name="テキスト ボックス 136"/>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59182</xdr:rowOff>
    </xdr:from>
    <xdr:to>
      <xdr:col>15</xdr:col>
      <xdr:colOff>82550</xdr:colOff>
      <xdr:row>60</xdr:row>
      <xdr:rowOff>146050</xdr:rowOff>
    </xdr:to>
    <xdr:cxnSp macro="">
      <xdr:nvCxnSpPr>
        <xdr:cNvPr id="138" name="直線コネクタ 137"/>
        <xdr:cNvCxnSpPr/>
      </xdr:nvCxnSpPr>
      <xdr:spPr>
        <a:xfrm flipV="1">
          <a:off x="2336800" y="1034618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13208</xdr:rowOff>
    </xdr:to>
    <xdr:cxnSp macro="">
      <xdr:nvCxnSpPr>
        <xdr:cNvPr id="141" name="直線コネクタ 140"/>
        <xdr:cNvCxnSpPr/>
      </xdr:nvCxnSpPr>
      <xdr:spPr>
        <a:xfrm flipV="1">
          <a:off x="1447800" y="104330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167386</xdr:rowOff>
    </xdr:from>
    <xdr:to>
      <xdr:col>11</xdr:col>
      <xdr:colOff>82550</xdr:colOff>
      <xdr:row>63</xdr:row>
      <xdr:rowOff>97536</xdr:rowOff>
    </xdr:to>
    <xdr:sp macro="" textlink="">
      <xdr:nvSpPr>
        <xdr:cNvPr id="142" name="フローチャート: 判断 141"/>
        <xdr:cNvSpPr/>
      </xdr:nvSpPr>
      <xdr:spPr>
        <a:xfrm>
          <a:off x="2286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82313</xdr:rowOff>
    </xdr:from>
    <xdr:ext cx="762000" cy="259045"/>
    <xdr:sp macro="" textlink="">
      <xdr:nvSpPr>
        <xdr:cNvPr id="143" name="テキスト ボックス 142"/>
        <xdr:cNvSpPr txBox="1"/>
      </xdr:nvSpPr>
      <xdr:spPr>
        <a:xfrm>
          <a:off x="1955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51" name="楕円 150"/>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162323</xdr:rowOff>
    </xdr:from>
    <xdr:ext cx="762000" cy="259045"/>
    <xdr:sp macro="" textlink="">
      <xdr:nvSpPr>
        <xdr:cNvPr id="152" name="財政構造の弾力性該当値テキスト"/>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15494</xdr:rowOff>
    </xdr:from>
    <xdr:to>
      <xdr:col>19</xdr:col>
      <xdr:colOff>184150</xdr:colOff>
      <xdr:row>61</xdr:row>
      <xdr:rowOff>117094</xdr:rowOff>
    </xdr:to>
    <xdr:sp macro="" textlink="">
      <xdr:nvSpPr>
        <xdr:cNvPr id="153" name="楕円 152"/>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127271</xdr:rowOff>
    </xdr:from>
    <xdr:ext cx="736600" cy="259045"/>
    <xdr:sp macro="" textlink="">
      <xdr:nvSpPr>
        <xdr:cNvPr id="154" name="テキスト ボックス 153"/>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8382</xdr:rowOff>
    </xdr:from>
    <xdr:to>
      <xdr:col>15</xdr:col>
      <xdr:colOff>133350</xdr:colOff>
      <xdr:row>60</xdr:row>
      <xdr:rowOff>109982</xdr:rowOff>
    </xdr:to>
    <xdr:sp macro="" textlink="">
      <xdr:nvSpPr>
        <xdr:cNvPr id="155" name="楕円 154"/>
        <xdr:cNvSpPr/>
      </xdr:nvSpPr>
      <xdr:spPr>
        <a:xfrm>
          <a:off x="3175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120159</xdr:rowOff>
    </xdr:from>
    <xdr:ext cx="762000" cy="259045"/>
    <xdr:sp macro="" textlink="">
      <xdr:nvSpPr>
        <xdr:cNvPr id="156" name="テキスト ボックス 155"/>
        <xdr:cNvSpPr txBox="1"/>
      </xdr:nvSpPr>
      <xdr:spPr>
        <a:xfrm>
          <a:off x="2844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7" name="楕円 156"/>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8" name="テキスト ボックス 157"/>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59" name="楕円 158"/>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60" name="テキスト ボックス 159"/>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年度決算額ベースで約</a:t>
          </a:r>
          <a:r>
            <a:rPr kumimoji="1" lang="en-US" altLang="ja-JP" sz="1100">
              <a:latin typeface="ＭＳ Ｐゴシック" panose="020B0600070205080204" pitchFamily="50" charset="-128"/>
              <a:ea typeface="ＭＳ Ｐゴシック" panose="020B0600070205080204" pitchFamily="50" charset="-128"/>
            </a:rPr>
            <a:t>838</a:t>
          </a:r>
          <a:r>
            <a:rPr kumimoji="1" lang="ja-JP" altLang="en-US" sz="1100">
              <a:latin typeface="ＭＳ Ｐゴシック" panose="020B0600070205080204" pitchFamily="50" charset="-128"/>
              <a:ea typeface="ＭＳ Ｐゴシック" panose="020B0600070205080204" pitchFamily="50" charset="-128"/>
            </a:rPr>
            <a:t>百万円となり、平成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年度比約△</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百万円と減少したが、例年より退職者及び育児休業取得者が多いことが影響した。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物件費は、システム改修委託料の増等により平成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年度と比べて約＋</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百万円と増えたが、除排雪経費の減により維持補修費が平成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年度比約△</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百万円となった。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口減少の影響で、人口一人当たりの決算額は微減となり、引き続き類似団体平均と比べると低い水準を維持している。人口減少傾向や降雪量等に左右されるが、適正な人員配置に努めながら、行政コストの圧縮を図り、現在の水準を維持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0" name="直線コネクタ 189"/>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1"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2" name="直線コネクタ 191"/>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3"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4" name="直線コネクタ 193"/>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83748</xdr:rowOff>
    </xdr:from>
    <xdr:to>
      <xdr:col>23</xdr:col>
      <xdr:colOff>133350</xdr:colOff>
      <xdr:row>82</xdr:row>
      <xdr:rowOff>86178</xdr:rowOff>
    </xdr:to>
    <xdr:cxnSp macro="">
      <xdr:nvCxnSpPr>
        <xdr:cNvPr id="195" name="直線コネクタ 194"/>
        <xdr:cNvCxnSpPr/>
      </xdr:nvCxnSpPr>
      <xdr:spPr>
        <a:xfrm flipV="1">
          <a:off x="4114800" y="14142648"/>
          <a:ext cx="8382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6" name="人件費・物件費等の状況平均値テキスト"/>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7" name="フローチャート: 判断 196"/>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28431</xdr:rowOff>
    </xdr:from>
    <xdr:to>
      <xdr:col>19</xdr:col>
      <xdr:colOff>133350</xdr:colOff>
      <xdr:row>82</xdr:row>
      <xdr:rowOff>86178</xdr:rowOff>
    </xdr:to>
    <xdr:cxnSp macro="">
      <xdr:nvCxnSpPr>
        <xdr:cNvPr id="198" name="直線コネクタ 197"/>
        <xdr:cNvCxnSpPr/>
      </xdr:nvCxnSpPr>
      <xdr:spPr>
        <a:xfrm>
          <a:off x="3225800" y="14087331"/>
          <a:ext cx="889000" cy="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199" name="フローチャート: 判断 198"/>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200" name="テキスト ボックス 199"/>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28431</xdr:rowOff>
    </xdr:from>
    <xdr:to>
      <xdr:col>15</xdr:col>
      <xdr:colOff>82550</xdr:colOff>
      <xdr:row>82</xdr:row>
      <xdr:rowOff>29883</xdr:rowOff>
    </xdr:to>
    <xdr:cxnSp macro="">
      <xdr:nvCxnSpPr>
        <xdr:cNvPr id="201" name="直線コネクタ 200"/>
        <xdr:cNvCxnSpPr/>
      </xdr:nvCxnSpPr>
      <xdr:spPr>
        <a:xfrm flipV="1">
          <a:off x="2336800" y="14087331"/>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2" name="フローチャート: 判断 201"/>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3" name="テキスト ボックス 202"/>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169610</xdr:rowOff>
    </xdr:from>
    <xdr:to>
      <xdr:col>11</xdr:col>
      <xdr:colOff>31750</xdr:colOff>
      <xdr:row>82</xdr:row>
      <xdr:rowOff>29883</xdr:rowOff>
    </xdr:to>
    <xdr:cxnSp macro="">
      <xdr:nvCxnSpPr>
        <xdr:cNvPr id="204" name="直線コネクタ 203"/>
        <xdr:cNvCxnSpPr/>
      </xdr:nvCxnSpPr>
      <xdr:spPr>
        <a:xfrm>
          <a:off x="1447800" y="14057060"/>
          <a:ext cx="889000" cy="3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5" name="フローチャート: 判断 204"/>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6" name="テキスト ボックス 205"/>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7" name="フローチャート: 判断 206"/>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08" name="テキスト ボックス 207"/>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32948</xdr:rowOff>
    </xdr:from>
    <xdr:to>
      <xdr:col>23</xdr:col>
      <xdr:colOff>184150</xdr:colOff>
      <xdr:row>82</xdr:row>
      <xdr:rowOff>134548</xdr:rowOff>
    </xdr:to>
    <xdr:sp macro="" textlink="">
      <xdr:nvSpPr>
        <xdr:cNvPr id="214" name="楕円 213"/>
        <xdr:cNvSpPr/>
      </xdr:nvSpPr>
      <xdr:spPr>
        <a:xfrm>
          <a:off x="4902200" y="140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49475</xdr:rowOff>
    </xdr:from>
    <xdr:ext cx="762000" cy="259045"/>
    <xdr:sp macro="" textlink="">
      <xdr:nvSpPr>
        <xdr:cNvPr id="215" name="人件費・物件費等の状況該当値テキスト"/>
        <xdr:cNvSpPr txBox="1"/>
      </xdr:nvSpPr>
      <xdr:spPr>
        <a:xfrm>
          <a:off x="5041900" y="1393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35378</xdr:rowOff>
    </xdr:from>
    <xdr:to>
      <xdr:col>19</xdr:col>
      <xdr:colOff>184150</xdr:colOff>
      <xdr:row>82</xdr:row>
      <xdr:rowOff>136978</xdr:rowOff>
    </xdr:to>
    <xdr:sp macro="" textlink="">
      <xdr:nvSpPr>
        <xdr:cNvPr id="216" name="楕円 215"/>
        <xdr:cNvSpPr/>
      </xdr:nvSpPr>
      <xdr:spPr>
        <a:xfrm>
          <a:off x="4064000" y="140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147155</xdr:rowOff>
    </xdr:from>
    <xdr:ext cx="736600" cy="259045"/>
    <xdr:sp macro="" textlink="">
      <xdr:nvSpPr>
        <xdr:cNvPr id="217" name="テキスト ボックス 216"/>
        <xdr:cNvSpPr txBox="1"/>
      </xdr:nvSpPr>
      <xdr:spPr>
        <a:xfrm>
          <a:off x="3733800" y="1386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149081</xdr:rowOff>
    </xdr:from>
    <xdr:to>
      <xdr:col>15</xdr:col>
      <xdr:colOff>133350</xdr:colOff>
      <xdr:row>82</xdr:row>
      <xdr:rowOff>79231</xdr:rowOff>
    </xdr:to>
    <xdr:sp macro="" textlink="">
      <xdr:nvSpPr>
        <xdr:cNvPr id="218" name="楕円 217"/>
        <xdr:cNvSpPr/>
      </xdr:nvSpPr>
      <xdr:spPr>
        <a:xfrm>
          <a:off x="3175000" y="140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89408</xdr:rowOff>
    </xdr:from>
    <xdr:ext cx="762000" cy="259045"/>
    <xdr:sp macro="" textlink="">
      <xdr:nvSpPr>
        <xdr:cNvPr id="219" name="テキスト ボックス 218"/>
        <xdr:cNvSpPr txBox="1"/>
      </xdr:nvSpPr>
      <xdr:spPr>
        <a:xfrm>
          <a:off x="2844800" y="1380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150533</xdr:rowOff>
    </xdr:from>
    <xdr:to>
      <xdr:col>11</xdr:col>
      <xdr:colOff>82550</xdr:colOff>
      <xdr:row>82</xdr:row>
      <xdr:rowOff>80683</xdr:rowOff>
    </xdr:to>
    <xdr:sp macro="" textlink="">
      <xdr:nvSpPr>
        <xdr:cNvPr id="220" name="楕円 219"/>
        <xdr:cNvSpPr/>
      </xdr:nvSpPr>
      <xdr:spPr>
        <a:xfrm>
          <a:off x="2286000" y="140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90860</xdr:rowOff>
    </xdr:from>
    <xdr:ext cx="762000" cy="259045"/>
    <xdr:sp macro="" textlink="">
      <xdr:nvSpPr>
        <xdr:cNvPr id="221" name="テキスト ボックス 220"/>
        <xdr:cNvSpPr txBox="1"/>
      </xdr:nvSpPr>
      <xdr:spPr>
        <a:xfrm>
          <a:off x="1955800" y="1380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118810</xdr:rowOff>
    </xdr:from>
    <xdr:to>
      <xdr:col>7</xdr:col>
      <xdr:colOff>31750</xdr:colOff>
      <xdr:row>82</xdr:row>
      <xdr:rowOff>48960</xdr:rowOff>
    </xdr:to>
    <xdr:sp macro="" textlink="">
      <xdr:nvSpPr>
        <xdr:cNvPr id="222" name="楕円 221"/>
        <xdr:cNvSpPr/>
      </xdr:nvSpPr>
      <xdr:spPr>
        <a:xfrm>
          <a:off x="1397000" y="140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59137</xdr:rowOff>
    </xdr:from>
    <xdr:ext cx="762000" cy="259045"/>
    <xdr:sp macro="" textlink="">
      <xdr:nvSpPr>
        <xdr:cNvPr id="223" name="テキスト ボックス 222"/>
        <xdr:cNvSpPr txBox="1"/>
      </xdr:nvSpPr>
      <xdr:spPr>
        <a:xfrm>
          <a:off x="1066800" y="137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98.3</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類似団体に比べ高い傾向は続いている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独自の給与カットはしていないものの、給与構造の見直しについては完全実施済みであり、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年度からは管理職手当の定額化により人件費を抑制している。特別昇給の是正も</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年度に実施し、特殊勤務手当や地域手当についても該当していないため支給していない。また</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年度からは給与制度の総合的見直しを実施しており、人件費抑制のために様々な取組を行っている。一方で高卒採用者の昇格が他団体に比して早めになっていることや、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級（課長補佐級）職員の占める割合が全体の約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割を占めること等がラスパイレス指数を高止まりさせている要因となっており、全体の職層のバランスを適正に調整しなければならない。</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89</xdr:row>
      <xdr:rowOff>18143</xdr:rowOff>
    </xdr:to>
    <xdr:cxnSp macro="">
      <xdr:nvCxnSpPr>
        <xdr:cNvPr id="259" name="直線コネクタ 258"/>
        <xdr:cNvCxnSpPr/>
      </xdr:nvCxnSpPr>
      <xdr:spPr>
        <a:xfrm flipV="1">
          <a:off x="16179800" y="1517377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0"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1" name="フローチャート: 判断 260"/>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18143</xdr:rowOff>
    </xdr:from>
    <xdr:to>
      <xdr:col>77</xdr:col>
      <xdr:colOff>44450</xdr:colOff>
      <xdr:row>89</xdr:row>
      <xdr:rowOff>35379</xdr:rowOff>
    </xdr:to>
    <xdr:cxnSp macro="">
      <xdr:nvCxnSpPr>
        <xdr:cNvPr id="262" name="直線コネクタ 261"/>
        <xdr:cNvCxnSpPr/>
      </xdr:nvCxnSpPr>
      <xdr:spPr>
        <a:xfrm flipV="1">
          <a:off x="15290800" y="152771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89</xdr:row>
      <xdr:rowOff>35379</xdr:rowOff>
    </xdr:to>
    <xdr:cxnSp macro="">
      <xdr:nvCxnSpPr>
        <xdr:cNvPr id="265" name="直線コネクタ 264"/>
        <xdr:cNvCxnSpPr/>
      </xdr:nvCxnSpPr>
      <xdr:spPr>
        <a:xfrm>
          <a:off x="14401800" y="152599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6" name="フローチャート: 判断 265"/>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7" name="テキスト ボックス 266"/>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89</xdr:row>
      <xdr:rowOff>907</xdr:rowOff>
    </xdr:to>
    <xdr:cxnSp macro="">
      <xdr:nvCxnSpPr>
        <xdr:cNvPr id="268" name="直線コネクタ 267"/>
        <xdr:cNvCxnSpPr/>
      </xdr:nvCxnSpPr>
      <xdr:spPr>
        <a:xfrm>
          <a:off x="13512800" y="151565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9" name="フローチャート: 判断 268"/>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0" name="テキスト ボックス 269"/>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78" name="楕円 277"/>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79" name="給与水準   （国との比較）該当値テキスト"/>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80" name="楕円 279"/>
        <xdr:cNvSpPr/>
      </xdr:nvSpPr>
      <xdr:spPr>
        <a:xfrm>
          <a:off x="16129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81" name="テキスト ボックス 280"/>
        <xdr:cNvSpPr txBox="1"/>
      </xdr:nvSpPr>
      <xdr:spPr>
        <a:xfrm>
          <a:off x="15798800" y="1531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2" name="楕円 281"/>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3" name="テキスト ボックス 282"/>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4" name="楕円 283"/>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5" name="テキスト ボックス 284"/>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6" name="楕円 285"/>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7" name="テキスト ボックス 286"/>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年度までの間、定年退職者分について不補充としていた経緯もあり、集中改革プラン（平成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年度）の計画値を上回るペースで職員数が減少してきたが、平成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年度以降は毎年度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名程度の新規採用を行っており、また近年は定年退職者の再任用も開始していることから、職員数は増加傾向となっている。</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年度末に策定した定員管理計画（</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ヶ年）においても、最終年度における目標値を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年度職員数から＋</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名とした</a:t>
          </a:r>
          <a:r>
            <a:rPr kumimoji="1" lang="en-US" altLang="ja-JP" sz="1100">
              <a:solidFill>
                <a:schemeClr val="dk1"/>
              </a:solidFill>
              <a:effectLst/>
              <a:latin typeface="+mn-lt"/>
              <a:ea typeface="+mn-ea"/>
              <a:cs typeface="+mn-cs"/>
            </a:rPr>
            <a:t>212</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％）で掲げている。</a:t>
          </a:r>
          <a:endParaRPr lang="ja-JP" altLang="ja-JP" sz="1400">
            <a:effectLst/>
          </a:endParaRPr>
        </a:p>
        <a:p>
          <a:r>
            <a:rPr kumimoji="1" lang="ja-JP" altLang="ja-JP" sz="1100">
              <a:solidFill>
                <a:schemeClr val="dk1"/>
              </a:solidFill>
              <a:effectLst/>
              <a:latin typeface="+mn-lt"/>
              <a:ea typeface="+mn-ea"/>
              <a:cs typeface="+mn-cs"/>
            </a:rPr>
            <a:t>　類似団体平均に比べ職員数が少ない状況にあるため、人員の増調整はやむを得ないものと考えるが、一方で、全国平均や青森県平均に比べると高水準にあることから、行政サービスの質を維持しながらも、簡素で効率的な組織機構の構築に努め、より適正な人員配置や指定管理者制度等の導入によって引き続き適切な定員管理に努めなければならな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4" name="直線コネクタ 303"/>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5" name="テキスト ボックス 304"/>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6" name="直線コネクタ 305"/>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7" name="テキスト ボックス 306"/>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8" name="直線コネクタ 307"/>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9" name="テキスト ボックス 308"/>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2" name="直線コネクタ 311"/>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3" name="テキスト ボックス 312"/>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4" name="直線コネクタ 31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5" name="テキスト ボックス 31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6" name="直線コネクタ 315"/>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7" name="テキスト ボックス 316"/>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1" name="直線コネクタ 320"/>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2"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3" name="直線コネクタ 322"/>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4"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5" name="直線コネクタ 324"/>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129460</xdr:rowOff>
    </xdr:from>
    <xdr:to>
      <xdr:col>81</xdr:col>
      <xdr:colOff>44450</xdr:colOff>
      <xdr:row>61</xdr:row>
      <xdr:rowOff>22860</xdr:rowOff>
    </xdr:to>
    <xdr:cxnSp macro="">
      <xdr:nvCxnSpPr>
        <xdr:cNvPr id="326" name="直線コネクタ 325"/>
        <xdr:cNvCxnSpPr/>
      </xdr:nvCxnSpPr>
      <xdr:spPr>
        <a:xfrm>
          <a:off x="16179800" y="10416460"/>
          <a:ext cx="838200" cy="6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150750</xdr:rowOff>
    </xdr:from>
    <xdr:ext cx="762000" cy="259045"/>
    <xdr:sp macro="" textlink="">
      <xdr:nvSpPr>
        <xdr:cNvPr id="327" name="定員管理の状況平均値テキスト"/>
        <xdr:cNvSpPr txBox="1"/>
      </xdr:nvSpPr>
      <xdr:spPr>
        <a:xfrm>
          <a:off x="17106900" y="10609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28" name="フローチャート: 判断 327"/>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118904</xdr:rowOff>
    </xdr:from>
    <xdr:to>
      <xdr:col>77</xdr:col>
      <xdr:colOff>44450</xdr:colOff>
      <xdr:row>60</xdr:row>
      <xdr:rowOff>129460</xdr:rowOff>
    </xdr:to>
    <xdr:cxnSp macro="">
      <xdr:nvCxnSpPr>
        <xdr:cNvPr id="329" name="直線コネクタ 328"/>
        <xdr:cNvCxnSpPr/>
      </xdr:nvCxnSpPr>
      <xdr:spPr>
        <a:xfrm>
          <a:off x="15290800" y="10405904"/>
          <a:ext cx="88900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0" name="フローチャート: 判断 329"/>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73995</xdr:rowOff>
    </xdr:from>
    <xdr:ext cx="736600" cy="259045"/>
    <xdr:sp macro="" textlink="">
      <xdr:nvSpPr>
        <xdr:cNvPr id="331" name="テキスト ボックス 330"/>
        <xdr:cNvSpPr txBox="1"/>
      </xdr:nvSpPr>
      <xdr:spPr>
        <a:xfrm>
          <a:off x="15798800" y="1070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48022</xdr:rowOff>
    </xdr:from>
    <xdr:to>
      <xdr:col>72</xdr:col>
      <xdr:colOff>203200</xdr:colOff>
      <xdr:row>60</xdr:row>
      <xdr:rowOff>118904</xdr:rowOff>
    </xdr:to>
    <xdr:cxnSp macro="">
      <xdr:nvCxnSpPr>
        <xdr:cNvPr id="332" name="直線コネクタ 331"/>
        <xdr:cNvCxnSpPr/>
      </xdr:nvCxnSpPr>
      <xdr:spPr>
        <a:xfrm>
          <a:off x="14401800" y="10335022"/>
          <a:ext cx="889000" cy="7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3" name="フローチャート: 判断 332"/>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37799</xdr:rowOff>
    </xdr:from>
    <xdr:ext cx="762000" cy="259045"/>
    <xdr:sp macro="" textlink="">
      <xdr:nvSpPr>
        <xdr:cNvPr id="334" name="テキスト ボックス 333"/>
        <xdr:cNvSpPr txBox="1"/>
      </xdr:nvSpPr>
      <xdr:spPr>
        <a:xfrm>
          <a:off x="14909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153115</xdr:rowOff>
    </xdr:from>
    <xdr:to>
      <xdr:col>68</xdr:col>
      <xdr:colOff>152400</xdr:colOff>
      <xdr:row>60</xdr:row>
      <xdr:rowOff>48022</xdr:rowOff>
    </xdr:to>
    <xdr:cxnSp macro="">
      <xdr:nvCxnSpPr>
        <xdr:cNvPr id="335" name="直線コネクタ 334"/>
        <xdr:cNvCxnSpPr/>
      </xdr:nvCxnSpPr>
      <xdr:spPr>
        <a:xfrm>
          <a:off x="13512800" y="1026866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6" name="フローチャート: 判断 335"/>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170039</xdr:rowOff>
    </xdr:from>
    <xdr:ext cx="762000" cy="259045"/>
    <xdr:sp macro="" textlink="">
      <xdr:nvSpPr>
        <xdr:cNvPr id="337" name="テキスト ボックス 336"/>
        <xdr:cNvSpPr txBox="1"/>
      </xdr:nvSpPr>
      <xdr:spPr>
        <a:xfrm>
          <a:off x="14020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38" name="フローチャート: 判断 337"/>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96617</xdr:rowOff>
    </xdr:from>
    <xdr:ext cx="762000" cy="259045"/>
    <xdr:sp macro="" textlink="">
      <xdr:nvSpPr>
        <xdr:cNvPr id="339" name="テキスト ボックス 338"/>
        <xdr:cNvSpPr txBox="1"/>
      </xdr:nvSpPr>
      <xdr:spPr>
        <a:xfrm>
          <a:off x="13131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45" name="楕円 344"/>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6"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78660</xdr:rowOff>
    </xdr:from>
    <xdr:to>
      <xdr:col>77</xdr:col>
      <xdr:colOff>95250</xdr:colOff>
      <xdr:row>61</xdr:row>
      <xdr:rowOff>8810</xdr:rowOff>
    </xdr:to>
    <xdr:sp macro="" textlink="">
      <xdr:nvSpPr>
        <xdr:cNvPr id="347" name="楕円 346"/>
        <xdr:cNvSpPr/>
      </xdr:nvSpPr>
      <xdr:spPr>
        <a:xfrm>
          <a:off x="16129000" y="1036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18987</xdr:rowOff>
    </xdr:from>
    <xdr:ext cx="736600" cy="259045"/>
    <xdr:sp macro="" textlink="">
      <xdr:nvSpPr>
        <xdr:cNvPr id="348" name="テキスト ボックス 347"/>
        <xdr:cNvSpPr txBox="1"/>
      </xdr:nvSpPr>
      <xdr:spPr>
        <a:xfrm>
          <a:off x="15798800" y="10134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68104</xdr:rowOff>
    </xdr:from>
    <xdr:to>
      <xdr:col>73</xdr:col>
      <xdr:colOff>44450</xdr:colOff>
      <xdr:row>60</xdr:row>
      <xdr:rowOff>169704</xdr:rowOff>
    </xdr:to>
    <xdr:sp macro="" textlink="">
      <xdr:nvSpPr>
        <xdr:cNvPr id="349" name="楕円 348"/>
        <xdr:cNvSpPr/>
      </xdr:nvSpPr>
      <xdr:spPr>
        <a:xfrm>
          <a:off x="15240000" y="103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8431</xdr:rowOff>
    </xdr:from>
    <xdr:ext cx="762000" cy="259045"/>
    <xdr:sp macro="" textlink="">
      <xdr:nvSpPr>
        <xdr:cNvPr id="350" name="テキスト ボックス 349"/>
        <xdr:cNvSpPr txBox="1"/>
      </xdr:nvSpPr>
      <xdr:spPr>
        <a:xfrm>
          <a:off x="14909800" y="101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168672</xdr:rowOff>
    </xdr:from>
    <xdr:to>
      <xdr:col>68</xdr:col>
      <xdr:colOff>203200</xdr:colOff>
      <xdr:row>60</xdr:row>
      <xdr:rowOff>98822</xdr:rowOff>
    </xdr:to>
    <xdr:sp macro="" textlink="">
      <xdr:nvSpPr>
        <xdr:cNvPr id="351" name="楕円 350"/>
        <xdr:cNvSpPr/>
      </xdr:nvSpPr>
      <xdr:spPr>
        <a:xfrm>
          <a:off x="14351000" y="102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108999</xdr:rowOff>
    </xdr:from>
    <xdr:ext cx="762000" cy="259045"/>
    <xdr:sp macro="" textlink="">
      <xdr:nvSpPr>
        <xdr:cNvPr id="352" name="テキスト ボックス 351"/>
        <xdr:cNvSpPr txBox="1"/>
      </xdr:nvSpPr>
      <xdr:spPr>
        <a:xfrm>
          <a:off x="14020800" y="1005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102315</xdr:rowOff>
    </xdr:from>
    <xdr:to>
      <xdr:col>64</xdr:col>
      <xdr:colOff>152400</xdr:colOff>
      <xdr:row>60</xdr:row>
      <xdr:rowOff>32465</xdr:rowOff>
    </xdr:to>
    <xdr:sp macro="" textlink="">
      <xdr:nvSpPr>
        <xdr:cNvPr id="353" name="楕円 352"/>
        <xdr:cNvSpPr/>
      </xdr:nvSpPr>
      <xdr:spPr>
        <a:xfrm>
          <a:off x="13462000" y="102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42642</xdr:rowOff>
    </xdr:from>
    <xdr:ext cx="762000" cy="259045"/>
    <xdr:sp macro="" textlink="">
      <xdr:nvSpPr>
        <xdr:cNvPr id="354" name="テキスト ボックス 353"/>
        <xdr:cNvSpPr txBox="1"/>
      </xdr:nvSpPr>
      <xdr:spPr>
        <a:xfrm>
          <a:off x="13131800" y="998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％となり、平成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％の悪化となった。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年度に元利償還金額がピークを迎え、平成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年度の単年度の実質公債費比率が</a:t>
          </a:r>
          <a:r>
            <a:rPr kumimoji="1" lang="en-US" altLang="ja-JP" sz="1100">
              <a:latin typeface="ＭＳ Ｐゴシック" panose="020B0600070205080204" pitchFamily="50" charset="-128"/>
              <a:ea typeface="ＭＳ Ｐゴシック" panose="020B0600070205080204" pitchFamily="50" charset="-128"/>
            </a:rPr>
            <a:t>11.2</a:t>
          </a:r>
          <a:r>
            <a:rPr kumimoji="1" lang="ja-JP" altLang="en-US" sz="1100">
              <a:latin typeface="ＭＳ Ｐゴシック" panose="020B0600070205080204" pitchFamily="50" charset="-128"/>
              <a:ea typeface="ＭＳ Ｐゴシック" panose="020B0600070205080204" pitchFamily="50" charset="-128"/>
            </a:rPr>
            <a:t>％と高いことが要因となっている。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類似団体比較においても、平成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年度は平均値を上回ることになったが、</a:t>
          </a:r>
          <a:r>
            <a:rPr kumimoji="1" lang="ja-JP" altLang="en-US" sz="1100">
              <a:solidFill>
                <a:schemeClr val="dk1"/>
              </a:solidFill>
              <a:effectLst/>
              <a:latin typeface="+mn-lt"/>
              <a:ea typeface="+mn-ea"/>
              <a:cs typeface="+mn-cs"/>
            </a:rPr>
            <a:t>しばらく元利償還金は減少傾向にあるものの、</a:t>
          </a:r>
          <a:r>
            <a:rPr kumimoji="1" lang="ja-JP" altLang="ja-JP" sz="1100">
              <a:solidFill>
                <a:schemeClr val="dk1"/>
              </a:solidFill>
              <a:effectLst/>
              <a:latin typeface="+mn-lt"/>
              <a:ea typeface="+mn-ea"/>
              <a:cs typeface="+mn-cs"/>
            </a:rPr>
            <a:t>今後も過疎対策事業債発行額の増や、老朽化した公共施設等の更新にかかる起債発行が見込まれており、当面の間、比率の悪化が懸念される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、中長期的な財政見通しに基づき、公債費の動向を注視する必要がある。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4" name="直線コネクタ 383"/>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5"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6" name="直線コネクタ 385"/>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7"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88" name="直線コネクタ 387"/>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129822</xdr:rowOff>
    </xdr:from>
    <xdr:to>
      <xdr:col>81</xdr:col>
      <xdr:colOff>44450</xdr:colOff>
      <xdr:row>41</xdr:row>
      <xdr:rowOff>156633</xdr:rowOff>
    </xdr:to>
    <xdr:cxnSp macro="">
      <xdr:nvCxnSpPr>
        <xdr:cNvPr id="389" name="直線コネクタ 388"/>
        <xdr:cNvCxnSpPr/>
      </xdr:nvCxnSpPr>
      <xdr:spPr>
        <a:xfrm>
          <a:off x="16179800" y="71592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90"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1" name="フローチャート: 判断 390"/>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129822</xdr:rowOff>
    </xdr:to>
    <xdr:cxnSp macro="">
      <xdr:nvCxnSpPr>
        <xdr:cNvPr id="392" name="直線コネクタ 391"/>
        <xdr:cNvCxnSpPr/>
      </xdr:nvCxnSpPr>
      <xdr:spPr>
        <a:xfrm>
          <a:off x="15290800" y="71056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3" name="フローチャート: 判断 392"/>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4" name="テキスト ボックス 393"/>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116417</xdr:rowOff>
    </xdr:to>
    <xdr:cxnSp macro="">
      <xdr:nvCxnSpPr>
        <xdr:cNvPr id="395" name="直線コネクタ 394"/>
        <xdr:cNvCxnSpPr/>
      </xdr:nvCxnSpPr>
      <xdr:spPr>
        <a:xfrm flipV="1">
          <a:off x="14401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6" name="フローチャート: 判断 395"/>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7" name="テキスト ボックス 396"/>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11995</xdr:rowOff>
    </xdr:to>
    <xdr:cxnSp macro="">
      <xdr:nvCxnSpPr>
        <xdr:cNvPr id="398" name="直線コネクタ 397"/>
        <xdr:cNvCxnSpPr/>
      </xdr:nvCxnSpPr>
      <xdr:spPr>
        <a:xfrm flipV="1">
          <a:off x="13512800" y="71458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9" name="フローチャート: 判断 398"/>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0" name="テキスト ボックス 399"/>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1" name="フローチャート: 判断 400"/>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02" name="テキスト ボックス 401"/>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8" name="楕円 407"/>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9"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79022</xdr:rowOff>
    </xdr:from>
    <xdr:to>
      <xdr:col>77</xdr:col>
      <xdr:colOff>95250</xdr:colOff>
      <xdr:row>42</xdr:row>
      <xdr:rowOff>9172</xdr:rowOff>
    </xdr:to>
    <xdr:sp macro="" textlink="">
      <xdr:nvSpPr>
        <xdr:cNvPr id="410" name="楕円 409"/>
        <xdr:cNvSpPr/>
      </xdr:nvSpPr>
      <xdr:spPr>
        <a:xfrm>
          <a:off x="16129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411" name="テキスト ボックス 410"/>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12" name="楕円 411"/>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13" name="テキスト ボックス 412"/>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4" name="楕円 413"/>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15" name="テキスト ボックス 414"/>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132645</xdr:rowOff>
    </xdr:from>
    <xdr:to>
      <xdr:col>64</xdr:col>
      <xdr:colOff>152400</xdr:colOff>
      <xdr:row>42</xdr:row>
      <xdr:rowOff>62795</xdr:rowOff>
    </xdr:to>
    <xdr:sp macro="" textlink="">
      <xdr:nvSpPr>
        <xdr:cNvPr id="416" name="楕円 415"/>
        <xdr:cNvSpPr/>
      </xdr:nvSpPr>
      <xdr:spPr>
        <a:xfrm>
          <a:off x="13462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72972</xdr:rowOff>
    </xdr:from>
    <xdr:ext cx="762000" cy="259045"/>
    <xdr:sp macro="" textlink="">
      <xdr:nvSpPr>
        <xdr:cNvPr id="417" name="テキスト ボックス 416"/>
        <xdr:cNvSpPr txBox="1"/>
      </xdr:nvSpPr>
      <xdr:spPr>
        <a:xfrm>
          <a:off x="13131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70.1</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悪化</a:t>
          </a:r>
          <a:r>
            <a:rPr kumimoji="1" lang="ja-JP" altLang="en-US" sz="1100">
              <a:solidFill>
                <a:schemeClr val="dk1"/>
              </a:solidFill>
              <a:effectLst/>
              <a:latin typeface="+mn-lt"/>
              <a:ea typeface="+mn-ea"/>
              <a:cs typeface="+mn-cs"/>
            </a:rPr>
            <a:t>に転じた比率が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％良化</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　これは、公共施設等整備基金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充当可能基金が増（約</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百万円）となった</a:t>
          </a:r>
          <a:r>
            <a:rPr kumimoji="1" lang="ja-JP" altLang="en-US" sz="1100">
              <a:solidFill>
                <a:schemeClr val="dk1"/>
              </a:solidFill>
              <a:effectLst/>
              <a:latin typeface="+mn-lt"/>
              <a:ea typeface="+mn-ea"/>
              <a:cs typeface="+mn-cs"/>
            </a:rPr>
            <a:t>ほか、ホタテ養殖業が好況だったため税収が伸びたことによる標準財政規模の増（約</a:t>
          </a:r>
          <a:r>
            <a:rPr kumimoji="1" lang="en-US" altLang="ja-JP" sz="1100">
              <a:solidFill>
                <a:schemeClr val="dk1"/>
              </a:solidFill>
              <a:effectLst/>
              <a:latin typeface="+mn-lt"/>
              <a:ea typeface="+mn-ea"/>
              <a:cs typeface="+mn-cs"/>
            </a:rPr>
            <a:t>84</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の影響が</a:t>
          </a:r>
          <a:r>
            <a:rPr kumimoji="1" lang="ja-JP" altLang="en-US" sz="1100">
              <a:solidFill>
                <a:schemeClr val="dk1"/>
              </a:solidFill>
              <a:effectLst/>
              <a:latin typeface="+mn-lt"/>
              <a:ea typeface="+mn-ea"/>
              <a:cs typeface="+mn-cs"/>
            </a:rPr>
            <a:t>大き</a:t>
          </a:r>
          <a:r>
            <a:rPr kumimoji="1" lang="ja-JP" altLang="ja-JP" sz="1100">
              <a:solidFill>
                <a:schemeClr val="dk1"/>
              </a:solidFill>
              <a:effectLst/>
              <a:latin typeface="+mn-lt"/>
              <a:ea typeface="+mn-ea"/>
              <a:cs typeface="+mn-cs"/>
            </a:rPr>
            <a:t>い。</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しかしながら、</a:t>
          </a:r>
          <a:r>
            <a:rPr kumimoji="1" lang="ja-JP" altLang="ja-JP" sz="1100" baseline="0">
              <a:solidFill>
                <a:schemeClr val="dk1"/>
              </a:solidFill>
              <a:effectLst/>
              <a:latin typeface="+mn-lt"/>
              <a:ea typeface="+mn-ea"/>
              <a:cs typeface="+mn-cs"/>
            </a:rPr>
            <a:t>類似団体比較においても、引き続き高い水準で推移していることから、今後も事業の必要性、優先順位を考慮しながら事業を取捨選択し、公債費残高の減と基金積立額の増の両面から将来負担を軽減できる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6" name="直線コネクタ 445"/>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7"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48" name="直線コネクタ 447"/>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19854</xdr:rowOff>
    </xdr:from>
    <xdr:to>
      <xdr:col>81</xdr:col>
      <xdr:colOff>44450</xdr:colOff>
      <xdr:row>17</xdr:row>
      <xdr:rowOff>48006</xdr:rowOff>
    </xdr:to>
    <xdr:cxnSp macro="">
      <xdr:nvCxnSpPr>
        <xdr:cNvPr id="451" name="直線コネクタ 450"/>
        <xdr:cNvCxnSpPr/>
      </xdr:nvCxnSpPr>
      <xdr:spPr>
        <a:xfrm flipV="1">
          <a:off x="16179800" y="2934504"/>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153941</xdr:rowOff>
    </xdr:from>
    <xdr:ext cx="762000" cy="259045"/>
    <xdr:sp macro="" textlink="">
      <xdr:nvSpPr>
        <xdr:cNvPr id="452" name="将来負担の状況平均値テキスト"/>
        <xdr:cNvSpPr txBox="1"/>
      </xdr:nvSpPr>
      <xdr:spPr>
        <a:xfrm>
          <a:off x="17106900" y="255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3" name="フローチャート: 判断 452"/>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19854</xdr:rowOff>
    </xdr:from>
    <xdr:to>
      <xdr:col>77</xdr:col>
      <xdr:colOff>44450</xdr:colOff>
      <xdr:row>17</xdr:row>
      <xdr:rowOff>48006</xdr:rowOff>
    </xdr:to>
    <xdr:cxnSp macro="">
      <xdr:nvCxnSpPr>
        <xdr:cNvPr id="454" name="直線コネクタ 453"/>
        <xdr:cNvCxnSpPr/>
      </xdr:nvCxnSpPr>
      <xdr:spPr>
        <a:xfrm>
          <a:off x="15290800" y="293450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5" name="フローチャート: 判断 454"/>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6" name="テキスト ボックス 455"/>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19854</xdr:rowOff>
    </xdr:from>
    <xdr:to>
      <xdr:col>72</xdr:col>
      <xdr:colOff>203200</xdr:colOff>
      <xdr:row>17</xdr:row>
      <xdr:rowOff>58462</xdr:rowOff>
    </xdr:to>
    <xdr:cxnSp macro="">
      <xdr:nvCxnSpPr>
        <xdr:cNvPr id="457" name="直線コネクタ 456"/>
        <xdr:cNvCxnSpPr/>
      </xdr:nvCxnSpPr>
      <xdr:spPr>
        <a:xfrm flipV="1">
          <a:off x="14401800" y="29345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58" name="フローチャート: 判断 457"/>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59" name="テキスト ボックス 458"/>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58462</xdr:rowOff>
    </xdr:from>
    <xdr:to>
      <xdr:col>68</xdr:col>
      <xdr:colOff>152400</xdr:colOff>
      <xdr:row>17</xdr:row>
      <xdr:rowOff>117179</xdr:rowOff>
    </xdr:to>
    <xdr:cxnSp macro="">
      <xdr:nvCxnSpPr>
        <xdr:cNvPr id="460" name="直線コネクタ 459"/>
        <xdr:cNvCxnSpPr/>
      </xdr:nvCxnSpPr>
      <xdr:spPr>
        <a:xfrm flipV="1">
          <a:off x="13512800" y="2973112"/>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50419</xdr:rowOff>
    </xdr:from>
    <xdr:to>
      <xdr:col>68</xdr:col>
      <xdr:colOff>203200</xdr:colOff>
      <xdr:row>16</xdr:row>
      <xdr:rowOff>152019</xdr:rowOff>
    </xdr:to>
    <xdr:sp macro="" textlink="">
      <xdr:nvSpPr>
        <xdr:cNvPr id="461" name="フローチャート: 判断 460"/>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2" name="テキスト ボックス 461"/>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3" name="フローチャート: 判断 462"/>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64" name="テキスト ボックス 463"/>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140504</xdr:rowOff>
    </xdr:from>
    <xdr:to>
      <xdr:col>81</xdr:col>
      <xdr:colOff>95250</xdr:colOff>
      <xdr:row>17</xdr:row>
      <xdr:rowOff>70654</xdr:rowOff>
    </xdr:to>
    <xdr:sp macro="" textlink="">
      <xdr:nvSpPr>
        <xdr:cNvPr id="470" name="楕円 469"/>
        <xdr:cNvSpPr/>
      </xdr:nvSpPr>
      <xdr:spPr>
        <a:xfrm>
          <a:off x="16967200" y="28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112581</xdr:rowOff>
    </xdr:from>
    <xdr:ext cx="762000" cy="259045"/>
    <xdr:sp macro="" textlink="">
      <xdr:nvSpPr>
        <xdr:cNvPr id="471" name="将来負担の状況該当値テキスト"/>
        <xdr:cNvSpPr txBox="1"/>
      </xdr:nvSpPr>
      <xdr:spPr>
        <a:xfrm>
          <a:off x="17106900" y="285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168656</xdr:rowOff>
    </xdr:from>
    <xdr:to>
      <xdr:col>77</xdr:col>
      <xdr:colOff>95250</xdr:colOff>
      <xdr:row>17</xdr:row>
      <xdr:rowOff>98806</xdr:rowOff>
    </xdr:to>
    <xdr:sp macro="" textlink="">
      <xdr:nvSpPr>
        <xdr:cNvPr id="472" name="楕円 471"/>
        <xdr:cNvSpPr/>
      </xdr:nvSpPr>
      <xdr:spPr>
        <a:xfrm>
          <a:off x="16129000" y="2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83583</xdr:rowOff>
    </xdr:from>
    <xdr:ext cx="736600" cy="259045"/>
    <xdr:sp macro="" textlink="">
      <xdr:nvSpPr>
        <xdr:cNvPr id="473" name="テキスト ボックス 472"/>
        <xdr:cNvSpPr txBox="1"/>
      </xdr:nvSpPr>
      <xdr:spPr>
        <a:xfrm>
          <a:off x="15798800" y="299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140504</xdr:rowOff>
    </xdr:from>
    <xdr:to>
      <xdr:col>73</xdr:col>
      <xdr:colOff>44450</xdr:colOff>
      <xdr:row>17</xdr:row>
      <xdr:rowOff>70654</xdr:rowOff>
    </xdr:to>
    <xdr:sp macro="" textlink="">
      <xdr:nvSpPr>
        <xdr:cNvPr id="474" name="楕円 473"/>
        <xdr:cNvSpPr/>
      </xdr:nvSpPr>
      <xdr:spPr>
        <a:xfrm>
          <a:off x="15240000" y="28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55431</xdr:rowOff>
    </xdr:from>
    <xdr:ext cx="762000" cy="259045"/>
    <xdr:sp macro="" textlink="">
      <xdr:nvSpPr>
        <xdr:cNvPr id="475" name="テキスト ボックス 474"/>
        <xdr:cNvSpPr txBox="1"/>
      </xdr:nvSpPr>
      <xdr:spPr>
        <a:xfrm>
          <a:off x="14909800" y="297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7662</xdr:rowOff>
    </xdr:from>
    <xdr:to>
      <xdr:col>68</xdr:col>
      <xdr:colOff>203200</xdr:colOff>
      <xdr:row>17</xdr:row>
      <xdr:rowOff>109262</xdr:rowOff>
    </xdr:to>
    <xdr:sp macro="" textlink="">
      <xdr:nvSpPr>
        <xdr:cNvPr id="476" name="楕円 475"/>
        <xdr:cNvSpPr/>
      </xdr:nvSpPr>
      <xdr:spPr>
        <a:xfrm>
          <a:off x="14351000" y="29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94039</xdr:rowOff>
    </xdr:from>
    <xdr:ext cx="762000" cy="259045"/>
    <xdr:sp macro="" textlink="">
      <xdr:nvSpPr>
        <xdr:cNvPr id="477" name="テキスト ボックス 476"/>
        <xdr:cNvSpPr txBox="1"/>
      </xdr:nvSpPr>
      <xdr:spPr>
        <a:xfrm>
          <a:off x="14020800" y="300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66379</xdr:rowOff>
    </xdr:from>
    <xdr:to>
      <xdr:col>64</xdr:col>
      <xdr:colOff>152400</xdr:colOff>
      <xdr:row>17</xdr:row>
      <xdr:rowOff>167979</xdr:rowOff>
    </xdr:to>
    <xdr:sp macro="" textlink="">
      <xdr:nvSpPr>
        <xdr:cNvPr id="478" name="楕円 477"/>
        <xdr:cNvSpPr/>
      </xdr:nvSpPr>
      <xdr:spPr>
        <a:xfrm>
          <a:off x="13462000" y="29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152756</xdr:rowOff>
    </xdr:from>
    <xdr:ext cx="762000" cy="259045"/>
    <xdr:sp macro="" textlink="">
      <xdr:nvSpPr>
        <xdr:cNvPr id="479" name="テキスト ボックス 478"/>
        <xdr:cNvSpPr txBox="1"/>
      </xdr:nvSpPr>
      <xdr:spPr>
        <a:xfrm>
          <a:off x="13131800" y="306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11,092
11,053
217.09
6,671,857
6,514,163
125,927
4,234,898
5,625,374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類似団体比較では、人口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人当たりの職員数及び人件費の経常収支比率ともに下回っている状態が続いている。経常的な人件費は、平成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年度決算ベース約</a:t>
          </a:r>
          <a:r>
            <a:rPr kumimoji="1" lang="en-US" altLang="ja-JP" sz="1100" b="0" i="0" baseline="0">
              <a:solidFill>
                <a:schemeClr val="dk1"/>
              </a:solidFill>
              <a:effectLst/>
              <a:latin typeface="+mn-lt"/>
              <a:ea typeface="+mn-ea"/>
              <a:cs typeface="+mn-cs"/>
            </a:rPr>
            <a:t>827</a:t>
          </a:r>
          <a:r>
            <a:rPr kumimoji="1" lang="ja-JP" altLang="ja-JP" sz="1100" b="0" i="0" baseline="0">
              <a:solidFill>
                <a:schemeClr val="dk1"/>
              </a:solidFill>
              <a:effectLst/>
              <a:latin typeface="+mn-lt"/>
              <a:ea typeface="+mn-ea"/>
              <a:cs typeface="+mn-cs"/>
            </a:rPr>
            <a:t>百万円で、平成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年度比約</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税収の減等により</a:t>
          </a:r>
          <a:r>
            <a:rPr kumimoji="1" lang="en-US" altLang="ja-JP" sz="1100" b="0" i="0" baseline="0">
              <a:solidFill>
                <a:schemeClr val="dk1"/>
              </a:solidFill>
              <a:effectLst/>
              <a:latin typeface="+mn-lt"/>
              <a:ea typeface="+mn-ea"/>
              <a:cs typeface="+mn-cs"/>
            </a:rPr>
            <a:t>0.4</a:t>
          </a:r>
          <a:r>
            <a:rPr kumimoji="1" lang="ja-JP" altLang="en-US" sz="1100" b="0" i="0" baseline="0">
              <a:solidFill>
                <a:schemeClr val="dk1"/>
              </a:solidFill>
              <a:effectLst/>
              <a:latin typeface="+mn-lt"/>
              <a:ea typeface="+mn-ea"/>
              <a:cs typeface="+mn-cs"/>
            </a:rPr>
            <a:t>％の悪化となった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今後も人件費は大きな割合を占める経費であることから、適正な人員配置や再任用制度の運用、指定管理者制度の活用等を検討し、不断の努力により、行政コストの圧縮を図らなければならない。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37</xdr:row>
      <xdr:rowOff>15422</xdr:rowOff>
    </xdr:to>
    <xdr:cxnSp macro="">
      <xdr:nvCxnSpPr>
        <xdr:cNvPr id="68" name="直線コネクタ 67"/>
        <xdr:cNvCxnSpPr/>
      </xdr:nvCxnSpPr>
      <xdr:spPr>
        <a:xfrm>
          <a:off x="3987800" y="6315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165299</xdr:rowOff>
    </xdr:from>
    <xdr:ext cx="762000" cy="259045"/>
    <xdr:sp macro="" textlink="">
      <xdr:nvSpPr>
        <xdr:cNvPr id="69" name="人件費平均値テキスト"/>
        <xdr:cNvSpPr txBox="1"/>
      </xdr:nvSpPr>
      <xdr:spPr>
        <a:xfrm>
          <a:off x="4914900" y="650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36</xdr:row>
      <xdr:rowOff>165100</xdr:rowOff>
    </xdr:to>
    <xdr:cxnSp macro="">
      <xdr:nvCxnSpPr>
        <xdr:cNvPr id="71" name="直線コネクタ 70"/>
        <xdr:cNvCxnSpPr/>
      </xdr:nvCxnSpPr>
      <xdr:spPr>
        <a:xfrm flipV="1">
          <a:off x="3098800" y="631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58964</xdr:rowOff>
    </xdr:to>
    <xdr:cxnSp macro="">
      <xdr:nvCxnSpPr>
        <xdr:cNvPr id="74" name="直線コネクタ 73"/>
        <xdr:cNvCxnSpPr/>
      </xdr:nvCxnSpPr>
      <xdr:spPr>
        <a:xfrm flipV="1">
          <a:off x="2209800" y="633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58964</xdr:rowOff>
    </xdr:from>
    <xdr:to>
      <xdr:col>11</xdr:col>
      <xdr:colOff>9525</xdr:colOff>
      <xdr:row>38</xdr:row>
      <xdr:rowOff>50800</xdr:rowOff>
    </xdr:to>
    <xdr:cxnSp macro="">
      <xdr:nvCxnSpPr>
        <xdr:cNvPr id="77" name="直線コネクタ 76"/>
        <xdr:cNvCxnSpPr/>
      </xdr:nvCxnSpPr>
      <xdr:spPr>
        <a:xfrm flipV="1">
          <a:off x="1320800" y="64026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31949</xdr:rowOff>
    </xdr:from>
    <xdr:ext cx="762000" cy="259045"/>
    <xdr:sp macro="" textlink="">
      <xdr:nvSpPr>
        <xdr:cNvPr id="79" name="テキスト ボックス 78"/>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81" name="テキスト ボックス 80"/>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87" name="楕円 86"/>
        <xdr:cNvSpPr/>
      </xdr:nvSpPr>
      <xdr:spPr>
        <a:xfrm>
          <a:off x="4775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152599</xdr:rowOff>
    </xdr:from>
    <xdr:ext cx="762000" cy="259045"/>
    <xdr:sp macro="" textlink="">
      <xdr:nvSpPr>
        <xdr:cNvPr id="88" name="人件費該当値テキスト"/>
        <xdr:cNvSpPr txBox="1"/>
      </xdr:nvSpPr>
      <xdr:spPr>
        <a:xfrm>
          <a:off x="49149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9" name="楕円 88"/>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90" name="テキスト ボックス 89"/>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91" name="楕円 90"/>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2" name="テキスト ボックス 91"/>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8164</xdr:rowOff>
    </xdr:from>
    <xdr:to>
      <xdr:col>11</xdr:col>
      <xdr:colOff>60325</xdr:colOff>
      <xdr:row>37</xdr:row>
      <xdr:rowOff>109764</xdr:rowOff>
    </xdr:to>
    <xdr:sp macro="" textlink="">
      <xdr:nvSpPr>
        <xdr:cNvPr id="93" name="楕円 92"/>
        <xdr:cNvSpPr/>
      </xdr:nvSpPr>
      <xdr:spPr>
        <a:xfrm>
          <a:off x="2159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119941</xdr:rowOff>
    </xdr:from>
    <xdr:ext cx="762000" cy="259045"/>
    <xdr:sp macro="" textlink="">
      <xdr:nvSpPr>
        <xdr:cNvPr id="94" name="テキスト ボックス 93"/>
        <xdr:cNvSpPr txBox="1"/>
      </xdr:nvSpPr>
      <xdr:spPr>
        <a:xfrm>
          <a:off x="1828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5" name="楕円 94"/>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96" name="テキスト ボックス 95"/>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物件費に係る経常収支比率は、経常的な物件費が平成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年度より約</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減少し</a:t>
          </a:r>
          <a:r>
            <a:rPr kumimoji="1" lang="ja-JP" altLang="ja-JP" sz="1100" b="0" i="0" baseline="0">
              <a:solidFill>
                <a:schemeClr val="dk1"/>
              </a:solidFill>
              <a:effectLst/>
              <a:latin typeface="+mn-lt"/>
              <a:ea typeface="+mn-ea"/>
              <a:cs typeface="+mn-cs"/>
            </a:rPr>
            <a:t>、比率としては平成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年度より</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％低下（良化）する結果となっている。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物件費に係る経常収支比率は類似団体の中で特に良好な状態ではあるが、派遣・臨時職員等に係る人件費の増や、専門的かつ細分化した業務に対応するために増加する外部委託経費など、今後も物件費を増大させる要因が数多くあるため、引き続き経費削減に努めていかなければならな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85090</xdr:rowOff>
    </xdr:from>
    <xdr:to>
      <xdr:col>82</xdr:col>
      <xdr:colOff>107950</xdr:colOff>
      <xdr:row>13</xdr:row>
      <xdr:rowOff>107950</xdr:rowOff>
    </xdr:to>
    <xdr:cxnSp macro="">
      <xdr:nvCxnSpPr>
        <xdr:cNvPr id="129" name="直線コネクタ 128"/>
        <xdr:cNvCxnSpPr/>
      </xdr:nvCxnSpPr>
      <xdr:spPr>
        <a:xfrm flipV="1">
          <a:off x="15671800" y="2313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107950</xdr:rowOff>
    </xdr:from>
    <xdr:to>
      <xdr:col>78</xdr:col>
      <xdr:colOff>69850</xdr:colOff>
      <xdr:row>13</xdr:row>
      <xdr:rowOff>138430</xdr:rowOff>
    </xdr:to>
    <xdr:cxnSp macro="">
      <xdr:nvCxnSpPr>
        <xdr:cNvPr id="132" name="直線コネクタ 131"/>
        <xdr:cNvCxnSpPr/>
      </xdr:nvCxnSpPr>
      <xdr:spPr>
        <a:xfrm flipV="1">
          <a:off x="14782800" y="233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138430</xdr:rowOff>
    </xdr:to>
    <xdr:cxnSp macro="">
      <xdr:nvCxnSpPr>
        <xdr:cNvPr id="135" name="直線コネクタ 134"/>
        <xdr:cNvCxnSpPr/>
      </xdr:nvCxnSpPr>
      <xdr:spPr>
        <a:xfrm>
          <a:off x="13893800" y="229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77470</xdr:rowOff>
    </xdr:to>
    <xdr:cxnSp macro="">
      <xdr:nvCxnSpPr>
        <xdr:cNvPr id="138" name="直線コネクタ 137"/>
        <xdr:cNvCxnSpPr/>
      </xdr:nvCxnSpPr>
      <xdr:spPr>
        <a:xfrm flipV="1">
          <a:off x="13004800" y="229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34290</xdr:rowOff>
    </xdr:from>
    <xdr:to>
      <xdr:col>82</xdr:col>
      <xdr:colOff>158750</xdr:colOff>
      <xdr:row>13</xdr:row>
      <xdr:rowOff>135890</xdr:rowOff>
    </xdr:to>
    <xdr:sp macro="" textlink="">
      <xdr:nvSpPr>
        <xdr:cNvPr id="148" name="楕円 147"/>
        <xdr:cNvSpPr/>
      </xdr:nvSpPr>
      <xdr:spPr>
        <a:xfrm>
          <a:off x="164592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114317</xdr:rowOff>
    </xdr:from>
    <xdr:ext cx="762000" cy="259045"/>
    <xdr:sp macro="" textlink="">
      <xdr:nvSpPr>
        <xdr:cNvPr id="149" name="物件費該当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57150</xdr:rowOff>
    </xdr:from>
    <xdr:to>
      <xdr:col>78</xdr:col>
      <xdr:colOff>120650</xdr:colOff>
      <xdr:row>13</xdr:row>
      <xdr:rowOff>158750</xdr:rowOff>
    </xdr:to>
    <xdr:sp macro="" textlink="">
      <xdr:nvSpPr>
        <xdr:cNvPr id="150" name="楕円 149"/>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168927</xdr:rowOff>
    </xdr:from>
    <xdr:ext cx="736600" cy="259045"/>
    <xdr:sp macro="" textlink="">
      <xdr:nvSpPr>
        <xdr:cNvPr id="151" name="テキスト ボックス 150"/>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87630</xdr:rowOff>
    </xdr:from>
    <xdr:to>
      <xdr:col>74</xdr:col>
      <xdr:colOff>31750</xdr:colOff>
      <xdr:row>14</xdr:row>
      <xdr:rowOff>17780</xdr:rowOff>
    </xdr:to>
    <xdr:sp macro="" textlink="">
      <xdr:nvSpPr>
        <xdr:cNvPr id="152" name="楕円 151"/>
        <xdr:cNvSpPr/>
      </xdr:nvSpPr>
      <xdr:spPr>
        <a:xfrm>
          <a:off x="14732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27957</xdr:rowOff>
    </xdr:from>
    <xdr:ext cx="762000" cy="259045"/>
    <xdr:sp macro="" textlink="">
      <xdr:nvSpPr>
        <xdr:cNvPr id="153" name="テキスト ボックス 152"/>
        <xdr:cNvSpPr txBox="1"/>
      </xdr:nvSpPr>
      <xdr:spPr>
        <a:xfrm>
          <a:off x="14401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4" name="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26670</xdr:rowOff>
    </xdr:from>
    <xdr:to>
      <xdr:col>65</xdr:col>
      <xdr:colOff>53975</xdr:colOff>
      <xdr:row>13</xdr:row>
      <xdr:rowOff>128270</xdr:rowOff>
    </xdr:to>
    <xdr:sp macro="" textlink="">
      <xdr:nvSpPr>
        <xdr:cNvPr id="156" name="楕円 155"/>
        <xdr:cNvSpPr/>
      </xdr:nvSpPr>
      <xdr:spPr>
        <a:xfrm>
          <a:off x="12954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138447</xdr:rowOff>
    </xdr:from>
    <xdr:ext cx="762000" cy="259045"/>
    <xdr:sp macro="" textlink="">
      <xdr:nvSpPr>
        <xdr:cNvPr id="157" name="テキスト ボックス 156"/>
        <xdr:cNvSpPr txBox="1"/>
      </xdr:nvSpPr>
      <xdr:spPr>
        <a:xfrm>
          <a:off x="12623800" y="202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扶助費については、近年、類似団体平均とほぼ同水準の比率で推移している。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経常的な経費は平成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年度に比べ約</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百万円増加し、平成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年度から人口減少・少子化対策として町独自で保育料等の完全無償化を始めたことから、町負担についても増加している</a:t>
          </a:r>
          <a:r>
            <a:rPr kumimoji="1" lang="ja-JP" altLang="en-US" sz="1100" b="0" i="0" baseline="0">
              <a:solidFill>
                <a:schemeClr val="dk1"/>
              </a:solidFill>
              <a:effectLst/>
              <a:latin typeface="+mn-lt"/>
              <a:ea typeface="+mn-ea"/>
              <a:cs typeface="+mn-cs"/>
            </a:rPr>
            <a:t>傾向</a:t>
          </a:r>
          <a:r>
            <a:rPr kumimoji="1" lang="ja-JP" altLang="ja-JP" sz="1100" b="0" i="0" baseline="0">
              <a:solidFill>
                <a:schemeClr val="dk1"/>
              </a:solidFill>
              <a:effectLst/>
              <a:latin typeface="+mn-lt"/>
              <a:ea typeface="+mn-ea"/>
              <a:cs typeface="+mn-cs"/>
            </a:rPr>
            <a:t>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今後も人口減少対策は継続的に実施する予定としており、扶助費に対する町負担の増は避けられない見通しであるが、必要経費と住民サービスとの費用対効果を見極めたうえで事業を実施していきたい。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50800</xdr:rowOff>
    </xdr:to>
    <xdr:cxnSp macro="">
      <xdr:nvCxnSpPr>
        <xdr:cNvPr id="190" name="直線コネクタ 189"/>
        <xdr:cNvCxnSpPr/>
      </xdr:nvCxnSpPr>
      <xdr:spPr>
        <a:xfrm>
          <a:off x="3987800" y="988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1"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107950</xdr:rowOff>
    </xdr:to>
    <xdr:cxnSp macro="">
      <xdr:nvCxnSpPr>
        <xdr:cNvPr id="193" name="直線コネクタ 192"/>
        <xdr:cNvCxnSpPr/>
      </xdr:nvCxnSpPr>
      <xdr:spPr>
        <a:xfrm>
          <a:off x="3098800" y="9747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56</xdr:row>
      <xdr:rowOff>165100</xdr:rowOff>
    </xdr:to>
    <xdr:cxnSp macro="">
      <xdr:nvCxnSpPr>
        <xdr:cNvPr id="196" name="直線コネクタ 195"/>
        <xdr:cNvCxnSpPr/>
      </xdr:nvCxnSpPr>
      <xdr:spPr>
        <a:xfrm flipV="1">
          <a:off x="2209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165100</xdr:rowOff>
    </xdr:to>
    <xdr:cxnSp macro="">
      <xdr:nvCxnSpPr>
        <xdr:cNvPr id="199" name="直線コネクタ 198"/>
        <xdr:cNvCxnSpPr/>
      </xdr:nvCxnSpPr>
      <xdr:spPr>
        <a:xfrm>
          <a:off x="1320800" y="9632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1" name="テキスト ボックス 200"/>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0"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1" name="楕円 210"/>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2" name="テキスト ボックス 211"/>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3" name="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14" name="テキスト ボックス 213"/>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7" name="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8" name="テキスト ボックス 217"/>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繰出金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経常経費ベースで約</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百万円の増となって</a:t>
          </a:r>
          <a:r>
            <a:rPr kumimoji="1" lang="ja-JP" altLang="en-US" sz="1100" b="0" i="0" baseline="0">
              <a:solidFill>
                <a:schemeClr val="dk1"/>
              </a:solidFill>
              <a:effectLst/>
              <a:latin typeface="+mn-lt"/>
              <a:ea typeface="+mn-ea"/>
              <a:cs typeface="+mn-cs"/>
            </a:rPr>
            <a:t>いるほかは経常経費は平成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年度に比し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減少している。</a:t>
          </a:r>
          <a:r>
            <a:rPr kumimoji="1" lang="ja-JP" altLang="ja-JP" sz="1100" b="0" i="0" baseline="0">
              <a:solidFill>
                <a:schemeClr val="dk1"/>
              </a:solidFill>
              <a:effectLst/>
              <a:latin typeface="+mn-lt"/>
              <a:ea typeface="+mn-ea"/>
              <a:cs typeface="+mn-cs"/>
            </a:rPr>
            <a:t>比率を平成</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年度比</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％引き上げる要因と</a:t>
          </a:r>
          <a:r>
            <a:rPr kumimoji="1" lang="ja-JP" altLang="en-US" sz="1100" b="0" i="0" baseline="0">
              <a:solidFill>
                <a:schemeClr val="dk1"/>
              </a:solidFill>
              <a:effectLst/>
              <a:latin typeface="+mn-lt"/>
              <a:ea typeface="+mn-ea"/>
              <a:cs typeface="+mn-cs"/>
            </a:rPr>
            <a:t>なったのはホタテの好況のピークを越えたことによる経常一般財源の大幅な減による部分が大きく、税収等は今後も減少傾向になると思われることからいっそう経費の削減に努めていく必要がある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30988</xdr:rowOff>
    </xdr:from>
    <xdr:to>
      <xdr:col>82</xdr:col>
      <xdr:colOff>107950</xdr:colOff>
      <xdr:row>58</xdr:row>
      <xdr:rowOff>81280</xdr:rowOff>
    </xdr:to>
    <xdr:cxnSp macro="">
      <xdr:nvCxnSpPr>
        <xdr:cNvPr id="248" name="直線コネクタ 247"/>
        <xdr:cNvCxnSpPr/>
      </xdr:nvCxnSpPr>
      <xdr:spPr>
        <a:xfrm>
          <a:off x="15671800" y="99750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83566</xdr:rowOff>
    </xdr:from>
    <xdr:to>
      <xdr:col>78</xdr:col>
      <xdr:colOff>69850</xdr:colOff>
      <xdr:row>58</xdr:row>
      <xdr:rowOff>30988</xdr:rowOff>
    </xdr:to>
    <xdr:cxnSp macro="">
      <xdr:nvCxnSpPr>
        <xdr:cNvPr id="251" name="直線コネクタ 250"/>
        <xdr:cNvCxnSpPr/>
      </xdr:nvCxnSpPr>
      <xdr:spPr>
        <a:xfrm>
          <a:off x="14782800" y="98562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83566</xdr:rowOff>
    </xdr:to>
    <xdr:cxnSp macro="">
      <xdr:nvCxnSpPr>
        <xdr:cNvPr id="254" name="直線コネクタ 253"/>
        <xdr:cNvCxnSpPr/>
      </xdr:nvCxnSpPr>
      <xdr:spPr>
        <a:xfrm>
          <a:off x="13893800" y="9815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19558</xdr:rowOff>
    </xdr:from>
    <xdr:to>
      <xdr:col>69</xdr:col>
      <xdr:colOff>92075</xdr:colOff>
      <xdr:row>57</xdr:row>
      <xdr:rowOff>42418</xdr:rowOff>
    </xdr:to>
    <xdr:cxnSp macro="">
      <xdr:nvCxnSpPr>
        <xdr:cNvPr id="257" name="直線コネクタ 256"/>
        <xdr:cNvCxnSpPr/>
      </xdr:nvCxnSpPr>
      <xdr:spPr>
        <a:xfrm>
          <a:off x="13004800" y="9792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7" name="楕円 266"/>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8"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151638</xdr:rowOff>
    </xdr:from>
    <xdr:to>
      <xdr:col>78</xdr:col>
      <xdr:colOff>120650</xdr:colOff>
      <xdr:row>58</xdr:row>
      <xdr:rowOff>81788</xdr:rowOff>
    </xdr:to>
    <xdr:sp macro="" textlink="">
      <xdr:nvSpPr>
        <xdr:cNvPr id="269" name="楕円 268"/>
        <xdr:cNvSpPr/>
      </xdr:nvSpPr>
      <xdr:spPr>
        <a:xfrm>
          <a:off x="15621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66565</xdr:rowOff>
    </xdr:from>
    <xdr:ext cx="736600" cy="259045"/>
    <xdr:sp macro="" textlink="">
      <xdr:nvSpPr>
        <xdr:cNvPr id="270" name="テキスト ボックス 269"/>
        <xdr:cNvSpPr txBox="1"/>
      </xdr:nvSpPr>
      <xdr:spPr>
        <a:xfrm>
          <a:off x="15290800" y="1001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32766</xdr:rowOff>
    </xdr:from>
    <xdr:to>
      <xdr:col>74</xdr:col>
      <xdr:colOff>31750</xdr:colOff>
      <xdr:row>57</xdr:row>
      <xdr:rowOff>134366</xdr:rowOff>
    </xdr:to>
    <xdr:sp macro="" textlink="">
      <xdr:nvSpPr>
        <xdr:cNvPr id="271" name="楕円 270"/>
        <xdr:cNvSpPr/>
      </xdr:nvSpPr>
      <xdr:spPr>
        <a:xfrm>
          <a:off x="14732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119143</xdr:rowOff>
    </xdr:from>
    <xdr:ext cx="762000" cy="259045"/>
    <xdr:sp macro="" textlink="">
      <xdr:nvSpPr>
        <xdr:cNvPr id="272" name="テキスト ボックス 271"/>
        <xdr:cNvSpPr txBox="1"/>
      </xdr:nvSpPr>
      <xdr:spPr>
        <a:xfrm>
          <a:off x="14401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73" name="楕円 272"/>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74" name="テキスト ボックス 273"/>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75" name="楕円 274"/>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76" name="テキスト ボックス 275"/>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経常的な補助費等総額で平成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年度より約</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と微増にとどまっているが</a:t>
          </a:r>
          <a:r>
            <a:rPr kumimoji="1" lang="ja-JP" altLang="ja-JP" sz="1100" b="0" i="0" baseline="0">
              <a:solidFill>
                <a:schemeClr val="dk1"/>
              </a:solidFill>
              <a:effectLst/>
              <a:latin typeface="+mn-lt"/>
              <a:ea typeface="+mn-ea"/>
              <a:cs typeface="+mn-cs"/>
            </a:rPr>
            <a:t>、経常一般財源総額</a:t>
          </a:r>
          <a:r>
            <a:rPr kumimoji="1" lang="ja-JP" altLang="en-US" sz="1100" b="0" i="0" baseline="0">
              <a:solidFill>
                <a:schemeClr val="dk1"/>
              </a:solidFill>
              <a:effectLst/>
              <a:latin typeface="+mn-lt"/>
              <a:ea typeface="+mn-ea"/>
              <a:cs typeface="+mn-cs"/>
            </a:rPr>
            <a:t>が大幅に減っているため</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年度の補助費等に係る経常収支比率は平成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年度より</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％上昇し、類似団体平均より悪化している。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主な要因として、病院事業への補助が繰出基準の見直しにより、平成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年度以前に比し</a:t>
          </a:r>
          <a:r>
            <a:rPr kumimoji="1" lang="en-US" altLang="ja-JP" sz="1100" b="0" i="0" baseline="0">
              <a:solidFill>
                <a:schemeClr val="dk1"/>
              </a:solidFill>
              <a:effectLst/>
              <a:latin typeface="+mn-lt"/>
              <a:ea typeface="+mn-ea"/>
              <a:cs typeface="+mn-cs"/>
            </a:rPr>
            <a:t>100</a:t>
          </a:r>
          <a:r>
            <a:rPr kumimoji="1" lang="ja-JP" altLang="en-US" sz="1100" b="0" i="0" baseline="0">
              <a:solidFill>
                <a:schemeClr val="dk1"/>
              </a:solidFill>
              <a:effectLst/>
              <a:latin typeface="+mn-lt"/>
              <a:ea typeface="+mn-ea"/>
              <a:cs typeface="+mn-cs"/>
            </a:rPr>
            <a:t>百万円程度増えているためである</a:t>
          </a:r>
          <a:r>
            <a:rPr kumimoji="1" lang="ja-JP" altLang="ja-JP" sz="1100" b="0" i="0" baseline="0">
              <a:solidFill>
                <a:schemeClr val="dk1"/>
              </a:solidFill>
              <a:effectLst/>
              <a:latin typeface="+mn-lt"/>
              <a:ea typeface="+mn-ea"/>
              <a:cs typeface="+mn-cs"/>
            </a:rPr>
            <a:t>。引き続き公営企業会計への補助については、独立採算を原則としつつ、公営企業と一般会計双方の財政状況を踏まえながら繰出基準を明確にし、適正な繰出しにより経費の圧縮に努めていく必要がある。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20320</xdr:rowOff>
    </xdr:from>
    <xdr:to>
      <xdr:col>82</xdr:col>
      <xdr:colOff>107950</xdr:colOff>
      <xdr:row>38</xdr:row>
      <xdr:rowOff>96520</xdr:rowOff>
    </xdr:to>
    <xdr:cxnSp macro="">
      <xdr:nvCxnSpPr>
        <xdr:cNvPr id="309" name="直線コネクタ 308"/>
        <xdr:cNvCxnSpPr/>
      </xdr:nvCxnSpPr>
      <xdr:spPr>
        <a:xfrm>
          <a:off x="15671800" y="6535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38</xdr:row>
      <xdr:rowOff>20320</xdr:rowOff>
    </xdr:to>
    <xdr:cxnSp macro="">
      <xdr:nvCxnSpPr>
        <xdr:cNvPr id="312" name="直線コネクタ 311"/>
        <xdr:cNvCxnSpPr/>
      </xdr:nvCxnSpPr>
      <xdr:spPr>
        <a:xfrm>
          <a:off x="14782800" y="6451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12717</xdr:rowOff>
    </xdr:from>
    <xdr:ext cx="736600" cy="259045"/>
    <xdr:sp macro="" textlink="">
      <xdr:nvSpPr>
        <xdr:cNvPr id="314" name="テキスト ボックス 313"/>
        <xdr:cNvSpPr txBox="1"/>
      </xdr:nvSpPr>
      <xdr:spPr>
        <a:xfrm>
          <a:off x="15290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107950</xdr:rowOff>
    </xdr:from>
    <xdr:to>
      <xdr:col>73</xdr:col>
      <xdr:colOff>180975</xdr:colOff>
      <xdr:row>38</xdr:row>
      <xdr:rowOff>142240</xdr:rowOff>
    </xdr:to>
    <xdr:cxnSp macro="">
      <xdr:nvCxnSpPr>
        <xdr:cNvPr id="315" name="直線コネクタ 314"/>
        <xdr:cNvCxnSpPr/>
      </xdr:nvCxnSpPr>
      <xdr:spPr>
        <a:xfrm flipV="1">
          <a:off x="13893800" y="6451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17" name="テキスト ボックス 316"/>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111760</xdr:rowOff>
    </xdr:from>
    <xdr:to>
      <xdr:col>69</xdr:col>
      <xdr:colOff>92075</xdr:colOff>
      <xdr:row>38</xdr:row>
      <xdr:rowOff>142240</xdr:rowOff>
    </xdr:to>
    <xdr:cxnSp macro="">
      <xdr:nvCxnSpPr>
        <xdr:cNvPr id="318" name="直線コネクタ 317"/>
        <xdr:cNvCxnSpPr/>
      </xdr:nvCxnSpPr>
      <xdr:spPr>
        <a:xfrm>
          <a:off x="13004800" y="662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115587</xdr:rowOff>
    </xdr:from>
    <xdr:ext cx="762000" cy="259045"/>
    <xdr:sp macro="" textlink="">
      <xdr:nvSpPr>
        <xdr:cNvPr id="320" name="テキスト ボックス 319"/>
        <xdr:cNvSpPr txBox="1"/>
      </xdr:nvSpPr>
      <xdr:spPr>
        <a:xfrm>
          <a:off x="13512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2" name="テキスト ボックス 321"/>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45720</xdr:rowOff>
    </xdr:from>
    <xdr:to>
      <xdr:col>82</xdr:col>
      <xdr:colOff>158750</xdr:colOff>
      <xdr:row>38</xdr:row>
      <xdr:rowOff>147320</xdr:rowOff>
    </xdr:to>
    <xdr:sp macro="" textlink="">
      <xdr:nvSpPr>
        <xdr:cNvPr id="328" name="楕円 327"/>
        <xdr:cNvSpPr/>
      </xdr:nvSpPr>
      <xdr:spPr>
        <a:xfrm>
          <a:off x="16459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17797</xdr:rowOff>
    </xdr:from>
    <xdr:ext cx="762000" cy="259045"/>
    <xdr:sp macro="" textlink="">
      <xdr:nvSpPr>
        <xdr:cNvPr id="329" name="補助費等該当値テキスト"/>
        <xdr:cNvSpPr txBox="1"/>
      </xdr:nvSpPr>
      <xdr:spPr>
        <a:xfrm>
          <a:off x="16598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140970</xdr:rowOff>
    </xdr:from>
    <xdr:to>
      <xdr:col>78</xdr:col>
      <xdr:colOff>120650</xdr:colOff>
      <xdr:row>38</xdr:row>
      <xdr:rowOff>71120</xdr:rowOff>
    </xdr:to>
    <xdr:sp macro="" textlink="">
      <xdr:nvSpPr>
        <xdr:cNvPr id="330" name="楕円 329"/>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55897</xdr:rowOff>
    </xdr:from>
    <xdr:ext cx="736600" cy="259045"/>
    <xdr:sp macro="" textlink="">
      <xdr:nvSpPr>
        <xdr:cNvPr id="331" name="テキスト ボックス 330"/>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2" name="楕円 331"/>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143527</xdr:rowOff>
    </xdr:from>
    <xdr:ext cx="762000" cy="259045"/>
    <xdr:sp macro="" textlink="">
      <xdr:nvSpPr>
        <xdr:cNvPr id="333" name="テキスト ボックス 332"/>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91440</xdr:rowOff>
    </xdr:from>
    <xdr:to>
      <xdr:col>69</xdr:col>
      <xdr:colOff>142875</xdr:colOff>
      <xdr:row>39</xdr:row>
      <xdr:rowOff>21590</xdr:rowOff>
    </xdr:to>
    <xdr:sp macro="" textlink="">
      <xdr:nvSpPr>
        <xdr:cNvPr id="334" name="楕円 333"/>
        <xdr:cNvSpPr/>
      </xdr:nvSpPr>
      <xdr:spPr>
        <a:xfrm>
          <a:off x="13843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6367</xdr:rowOff>
    </xdr:from>
    <xdr:ext cx="762000" cy="259045"/>
    <xdr:sp macro="" textlink="">
      <xdr:nvSpPr>
        <xdr:cNvPr id="335" name="テキスト ボックス 334"/>
        <xdr:cNvSpPr txBox="1"/>
      </xdr:nvSpPr>
      <xdr:spPr>
        <a:xfrm>
          <a:off x="13512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60960</xdr:rowOff>
    </xdr:from>
    <xdr:to>
      <xdr:col>65</xdr:col>
      <xdr:colOff>53975</xdr:colOff>
      <xdr:row>38</xdr:row>
      <xdr:rowOff>162560</xdr:rowOff>
    </xdr:to>
    <xdr:sp macro="" textlink="">
      <xdr:nvSpPr>
        <xdr:cNvPr id="336" name="楕円 335"/>
        <xdr:cNvSpPr/>
      </xdr:nvSpPr>
      <xdr:spPr>
        <a:xfrm>
          <a:off x="12954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147337</xdr:rowOff>
    </xdr:from>
    <xdr:ext cx="762000" cy="259045"/>
    <xdr:sp macro="" textlink="">
      <xdr:nvSpPr>
        <xdr:cNvPr id="337" name="テキスト ボックス 336"/>
        <xdr:cNvSpPr txBox="1"/>
      </xdr:nvSpPr>
      <xdr:spPr>
        <a:xfrm>
          <a:off x="12623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係る経常収支比率は類似団体平均に比べ低い状態を維持している。普通会計においては臨時財政対策債の累積発行額が増えているものの、過去に普通建設事業に係る起債事業を抑制してきたこともあり、プライマリーバランスの黒字化を続けてきた結果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年度から新たに過疎地域指定を受けたことに伴い平成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年度からは過疎対策事業債を活用し始めたことや、下水道事業において年次整備計画を進行中であること等、町全体としての地方債の発行額が増加しつつあり、平成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をピークに</a:t>
          </a:r>
          <a:r>
            <a:rPr kumimoji="1" lang="ja-JP" altLang="ja-JP" sz="1100" b="0" i="0" baseline="0">
              <a:solidFill>
                <a:schemeClr val="dk1"/>
              </a:solidFill>
              <a:effectLst/>
              <a:latin typeface="+mn-lt"/>
              <a:ea typeface="+mn-ea"/>
              <a:cs typeface="+mn-cs"/>
            </a:rPr>
            <a:t>公債費は</a:t>
          </a:r>
          <a:r>
            <a:rPr kumimoji="1" lang="ja-JP" altLang="en-US" sz="1100" b="0" i="0" baseline="0">
              <a:solidFill>
                <a:schemeClr val="dk1"/>
              </a:solidFill>
              <a:effectLst/>
              <a:latin typeface="+mn-lt"/>
              <a:ea typeface="+mn-ea"/>
              <a:cs typeface="+mn-cs"/>
            </a:rPr>
            <a:t>しばらく減少するものの、また増加傾向に転ずる</a:t>
          </a:r>
          <a:r>
            <a:rPr kumimoji="1" lang="ja-JP" altLang="ja-JP" sz="1100" b="0" i="0" baseline="0">
              <a:solidFill>
                <a:schemeClr val="dk1"/>
              </a:solidFill>
              <a:effectLst/>
              <a:latin typeface="+mn-lt"/>
              <a:ea typeface="+mn-ea"/>
              <a:cs typeface="+mn-cs"/>
            </a:rPr>
            <a:t>見通しであることから、中長期的なスパンで公債費を注視していく必要がある。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41275</xdr:rowOff>
    </xdr:from>
    <xdr:to>
      <xdr:col>24</xdr:col>
      <xdr:colOff>25400</xdr:colOff>
      <xdr:row>75</xdr:row>
      <xdr:rowOff>46990</xdr:rowOff>
    </xdr:to>
    <xdr:cxnSp macro="">
      <xdr:nvCxnSpPr>
        <xdr:cNvPr id="366" name="直線コネクタ 365"/>
        <xdr:cNvCxnSpPr/>
      </xdr:nvCxnSpPr>
      <xdr:spPr>
        <a:xfrm flipV="1">
          <a:off x="3987800" y="129000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7"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52705</xdr:rowOff>
    </xdr:to>
    <xdr:cxnSp macro="">
      <xdr:nvCxnSpPr>
        <xdr:cNvPr id="369" name="直線コネクタ 368"/>
        <xdr:cNvCxnSpPr/>
      </xdr:nvCxnSpPr>
      <xdr:spPr>
        <a:xfrm flipV="1">
          <a:off x="3098800" y="12905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52705</xdr:rowOff>
    </xdr:from>
    <xdr:to>
      <xdr:col>15</xdr:col>
      <xdr:colOff>98425</xdr:colOff>
      <xdr:row>75</xdr:row>
      <xdr:rowOff>64135</xdr:rowOff>
    </xdr:to>
    <xdr:cxnSp macro="">
      <xdr:nvCxnSpPr>
        <xdr:cNvPr id="372" name="直線コネクタ 371"/>
        <xdr:cNvCxnSpPr/>
      </xdr:nvCxnSpPr>
      <xdr:spPr>
        <a:xfrm flipV="1">
          <a:off x="2209800" y="129114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64135</xdr:rowOff>
    </xdr:from>
    <xdr:to>
      <xdr:col>11</xdr:col>
      <xdr:colOff>9525</xdr:colOff>
      <xdr:row>75</xdr:row>
      <xdr:rowOff>109855</xdr:rowOff>
    </xdr:to>
    <xdr:cxnSp macro="">
      <xdr:nvCxnSpPr>
        <xdr:cNvPr id="375" name="直線コネクタ 374"/>
        <xdr:cNvCxnSpPr/>
      </xdr:nvCxnSpPr>
      <xdr:spPr>
        <a:xfrm flipV="1">
          <a:off x="1320800" y="129228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111141</xdr:rowOff>
    </xdr:from>
    <xdr:ext cx="762000" cy="259045"/>
    <xdr:sp macro="" textlink="">
      <xdr:nvSpPr>
        <xdr:cNvPr id="379" name="テキスト ボックス 378"/>
        <xdr:cNvSpPr txBox="1"/>
      </xdr:nvSpPr>
      <xdr:spPr>
        <a:xfrm>
          <a:off x="939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161925</xdr:rowOff>
    </xdr:from>
    <xdr:to>
      <xdr:col>24</xdr:col>
      <xdr:colOff>76200</xdr:colOff>
      <xdr:row>75</xdr:row>
      <xdr:rowOff>92075</xdr:rowOff>
    </xdr:to>
    <xdr:sp macro="" textlink="">
      <xdr:nvSpPr>
        <xdr:cNvPr id="385" name="楕円 384"/>
        <xdr:cNvSpPr/>
      </xdr:nvSpPr>
      <xdr:spPr>
        <a:xfrm>
          <a:off x="47752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7002</xdr:rowOff>
    </xdr:from>
    <xdr:ext cx="762000" cy="259045"/>
    <xdr:sp macro="" textlink="">
      <xdr:nvSpPr>
        <xdr:cNvPr id="386" name="公債費該当値テキスト"/>
        <xdr:cNvSpPr txBox="1"/>
      </xdr:nvSpPr>
      <xdr:spPr>
        <a:xfrm>
          <a:off x="4914900" y="1269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7" name="楕円 386"/>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8" name="テキスト ボックス 387"/>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xdr:rowOff>
    </xdr:from>
    <xdr:to>
      <xdr:col>15</xdr:col>
      <xdr:colOff>149225</xdr:colOff>
      <xdr:row>75</xdr:row>
      <xdr:rowOff>103505</xdr:rowOff>
    </xdr:to>
    <xdr:sp macro="" textlink="">
      <xdr:nvSpPr>
        <xdr:cNvPr id="389" name="楕円 388"/>
        <xdr:cNvSpPr/>
      </xdr:nvSpPr>
      <xdr:spPr>
        <a:xfrm>
          <a:off x="3048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113682</xdr:rowOff>
    </xdr:from>
    <xdr:ext cx="762000" cy="259045"/>
    <xdr:sp macro="" textlink="">
      <xdr:nvSpPr>
        <xdr:cNvPr id="390" name="テキスト ボックス 389"/>
        <xdr:cNvSpPr txBox="1"/>
      </xdr:nvSpPr>
      <xdr:spPr>
        <a:xfrm>
          <a:off x="2717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xdr:rowOff>
    </xdr:from>
    <xdr:to>
      <xdr:col>11</xdr:col>
      <xdr:colOff>60325</xdr:colOff>
      <xdr:row>75</xdr:row>
      <xdr:rowOff>114935</xdr:rowOff>
    </xdr:to>
    <xdr:sp macro="" textlink="">
      <xdr:nvSpPr>
        <xdr:cNvPr id="391" name="楕円 390"/>
        <xdr:cNvSpPr/>
      </xdr:nvSpPr>
      <xdr:spPr>
        <a:xfrm>
          <a:off x="2159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125112</xdr:rowOff>
    </xdr:from>
    <xdr:ext cx="762000" cy="259045"/>
    <xdr:sp macro="" textlink="">
      <xdr:nvSpPr>
        <xdr:cNvPr id="392" name="テキスト ボックス 391"/>
        <xdr:cNvSpPr txBox="1"/>
      </xdr:nvSpPr>
      <xdr:spPr>
        <a:xfrm>
          <a:off x="1828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59055</xdr:rowOff>
    </xdr:from>
    <xdr:to>
      <xdr:col>6</xdr:col>
      <xdr:colOff>171450</xdr:colOff>
      <xdr:row>75</xdr:row>
      <xdr:rowOff>160655</xdr:rowOff>
    </xdr:to>
    <xdr:sp macro="" textlink="">
      <xdr:nvSpPr>
        <xdr:cNvPr id="393" name="楕円 392"/>
        <xdr:cNvSpPr/>
      </xdr:nvSpPr>
      <xdr:spPr>
        <a:xfrm>
          <a:off x="1270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170832</xdr:rowOff>
    </xdr:from>
    <xdr:ext cx="762000" cy="259045"/>
    <xdr:sp macro="" textlink="">
      <xdr:nvSpPr>
        <xdr:cNvPr id="394" name="テキスト ボックス 393"/>
        <xdr:cNvSpPr txBox="1"/>
      </xdr:nvSpPr>
      <xdr:spPr>
        <a:xfrm>
          <a:off x="939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決算においては、経費別の経常収支比率が扶助費や補助費等で類似団体平均を超えているものの、人件費や物件費では下回る状況にあり、特に物件費の比率が類似団体平均に比べ良好なことが大きく影響し、全体（公債費除き）の比率としても類似団体平均より低い水準（良好な状態）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今後も経常経費のより一層の削減をめざし良好な状態を維持できるよう努めたい。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75</xdr:row>
      <xdr:rowOff>120142</xdr:rowOff>
    </xdr:to>
    <xdr:cxnSp macro="">
      <xdr:nvCxnSpPr>
        <xdr:cNvPr id="425" name="直線コネクタ 424"/>
        <xdr:cNvCxnSpPr/>
      </xdr:nvCxnSpPr>
      <xdr:spPr>
        <a:xfrm>
          <a:off x="15671800" y="1285087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26"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161290</xdr:rowOff>
    </xdr:from>
    <xdr:to>
      <xdr:col>78</xdr:col>
      <xdr:colOff>69850</xdr:colOff>
      <xdr:row>74</xdr:row>
      <xdr:rowOff>163576</xdr:rowOff>
    </xdr:to>
    <xdr:cxnSp macro="">
      <xdr:nvCxnSpPr>
        <xdr:cNvPr id="428" name="直線コネクタ 427"/>
        <xdr:cNvCxnSpPr/>
      </xdr:nvCxnSpPr>
      <xdr:spPr>
        <a:xfrm>
          <a:off x="14782800" y="126771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30" name="テキスト ボックス 429"/>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161290</xdr:rowOff>
    </xdr:from>
    <xdr:to>
      <xdr:col>73</xdr:col>
      <xdr:colOff>180975</xdr:colOff>
      <xdr:row>74</xdr:row>
      <xdr:rowOff>62992</xdr:rowOff>
    </xdr:to>
    <xdr:cxnSp macro="">
      <xdr:nvCxnSpPr>
        <xdr:cNvPr id="431" name="直線コネクタ 430"/>
        <xdr:cNvCxnSpPr/>
      </xdr:nvCxnSpPr>
      <xdr:spPr>
        <a:xfrm flipV="1">
          <a:off x="13893800" y="126771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33" name="テキスト ボックス 432"/>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74</xdr:row>
      <xdr:rowOff>62992</xdr:rowOff>
    </xdr:to>
    <xdr:cxnSp macro="">
      <xdr:nvCxnSpPr>
        <xdr:cNvPr id="434" name="直線コネクタ 433"/>
        <xdr:cNvCxnSpPr/>
      </xdr:nvCxnSpPr>
      <xdr:spPr>
        <a:xfrm>
          <a:off x="13004800" y="12750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96283</xdr:rowOff>
    </xdr:from>
    <xdr:ext cx="762000" cy="259045"/>
    <xdr:sp macro="" textlink="">
      <xdr:nvSpPr>
        <xdr:cNvPr id="436" name="テキスト ボックス 435"/>
        <xdr:cNvSpPr txBox="1"/>
      </xdr:nvSpPr>
      <xdr:spPr>
        <a:xfrm>
          <a:off x="13512800" y="1295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38" name="テキスト ボックス 437"/>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4" name="楕円 443"/>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45"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112776</xdr:rowOff>
    </xdr:from>
    <xdr:to>
      <xdr:col>78</xdr:col>
      <xdr:colOff>120650</xdr:colOff>
      <xdr:row>75</xdr:row>
      <xdr:rowOff>42926</xdr:rowOff>
    </xdr:to>
    <xdr:sp macro="" textlink="">
      <xdr:nvSpPr>
        <xdr:cNvPr id="446" name="楕円 445"/>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53103</xdr:rowOff>
    </xdr:from>
    <xdr:ext cx="736600" cy="259045"/>
    <xdr:sp macro="" textlink="">
      <xdr:nvSpPr>
        <xdr:cNvPr id="447" name="テキスト ボックス 446"/>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110490</xdr:rowOff>
    </xdr:from>
    <xdr:to>
      <xdr:col>74</xdr:col>
      <xdr:colOff>31750</xdr:colOff>
      <xdr:row>74</xdr:row>
      <xdr:rowOff>40640</xdr:rowOff>
    </xdr:to>
    <xdr:sp macro="" textlink="">
      <xdr:nvSpPr>
        <xdr:cNvPr id="448" name="楕円 447"/>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50817</xdr:rowOff>
    </xdr:from>
    <xdr:ext cx="762000" cy="259045"/>
    <xdr:sp macro="" textlink="">
      <xdr:nvSpPr>
        <xdr:cNvPr id="449" name="テキスト ボックス 448"/>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xdr:rowOff>
    </xdr:from>
    <xdr:to>
      <xdr:col>69</xdr:col>
      <xdr:colOff>142875</xdr:colOff>
      <xdr:row>74</xdr:row>
      <xdr:rowOff>113792</xdr:rowOff>
    </xdr:to>
    <xdr:sp macro="" textlink="">
      <xdr:nvSpPr>
        <xdr:cNvPr id="450" name="楕円 449"/>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123969</xdr:rowOff>
    </xdr:from>
    <xdr:ext cx="762000" cy="259045"/>
    <xdr:sp macro="" textlink="">
      <xdr:nvSpPr>
        <xdr:cNvPr id="451" name="テキスト ボックス 450"/>
        <xdr:cNvSpPr txBox="1"/>
      </xdr:nvSpPr>
      <xdr:spPr>
        <a:xfrm>
          <a:off x="13512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xdr:rowOff>
    </xdr:from>
    <xdr:to>
      <xdr:col>65</xdr:col>
      <xdr:colOff>53975</xdr:colOff>
      <xdr:row>74</xdr:row>
      <xdr:rowOff>113792</xdr:rowOff>
    </xdr:to>
    <xdr:sp macro="" textlink="">
      <xdr:nvSpPr>
        <xdr:cNvPr id="452" name="楕円 451"/>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123969</xdr:rowOff>
    </xdr:from>
    <xdr:ext cx="762000" cy="259045"/>
    <xdr:sp macro="" textlink="">
      <xdr:nvSpPr>
        <xdr:cNvPr id="453" name="テキスト ボックス 452"/>
        <xdr:cNvSpPr txBox="1"/>
      </xdr:nvSpPr>
      <xdr:spPr>
        <a:xfrm>
          <a:off x="12623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121993</xdr:rowOff>
    </xdr:from>
    <xdr:to>
      <xdr:col>29</xdr:col>
      <xdr:colOff>127000</xdr:colOff>
      <xdr:row>17</xdr:row>
      <xdr:rowOff>133727</xdr:rowOff>
    </xdr:to>
    <xdr:cxnSp macro="">
      <xdr:nvCxnSpPr>
        <xdr:cNvPr id="52" name="直線コネクタ 51"/>
        <xdr:cNvCxnSpPr/>
      </xdr:nvCxnSpPr>
      <xdr:spPr bwMode="auto">
        <a:xfrm flipV="1">
          <a:off x="5003800" y="3084268"/>
          <a:ext cx="647700" cy="11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66645</xdr:rowOff>
    </xdr:from>
    <xdr:ext cx="762000" cy="259045"/>
    <xdr:sp macro="" textlink="">
      <xdr:nvSpPr>
        <xdr:cNvPr id="53" name="人口1人当たり決算額の推移平均値テキスト130"/>
        <xdr:cNvSpPr txBox="1"/>
      </xdr:nvSpPr>
      <xdr:spPr>
        <a:xfrm>
          <a:off x="5740400" y="2686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133727</xdr:rowOff>
    </xdr:from>
    <xdr:to>
      <xdr:col>26</xdr:col>
      <xdr:colOff>50800</xdr:colOff>
      <xdr:row>18</xdr:row>
      <xdr:rowOff>15051</xdr:rowOff>
    </xdr:to>
    <xdr:cxnSp macro="">
      <xdr:nvCxnSpPr>
        <xdr:cNvPr id="55" name="直線コネクタ 54"/>
        <xdr:cNvCxnSpPr/>
      </xdr:nvCxnSpPr>
      <xdr:spPr bwMode="auto">
        <a:xfrm flipV="1">
          <a:off x="4305300" y="3096002"/>
          <a:ext cx="6985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15743</xdr:rowOff>
    </xdr:from>
    <xdr:ext cx="736600" cy="259045"/>
    <xdr:sp macro="" textlink="">
      <xdr:nvSpPr>
        <xdr:cNvPr id="57" name="テキスト ボックス 56"/>
        <xdr:cNvSpPr txBox="1"/>
      </xdr:nvSpPr>
      <xdr:spPr>
        <a:xfrm>
          <a:off x="4622800" y="263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15051</xdr:rowOff>
    </xdr:from>
    <xdr:to>
      <xdr:col>22</xdr:col>
      <xdr:colOff>114300</xdr:colOff>
      <xdr:row>18</xdr:row>
      <xdr:rowOff>60684</xdr:rowOff>
    </xdr:to>
    <xdr:cxnSp macro="">
      <xdr:nvCxnSpPr>
        <xdr:cNvPr id="58" name="直線コネクタ 57"/>
        <xdr:cNvCxnSpPr/>
      </xdr:nvCxnSpPr>
      <xdr:spPr bwMode="auto">
        <a:xfrm flipV="1">
          <a:off x="3606800" y="3148776"/>
          <a:ext cx="698500" cy="4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52004</xdr:rowOff>
    </xdr:from>
    <xdr:ext cx="762000" cy="259045"/>
    <xdr:sp macro="" textlink="">
      <xdr:nvSpPr>
        <xdr:cNvPr id="60" name="テキスト ボックス 59"/>
        <xdr:cNvSpPr txBox="1"/>
      </xdr:nvSpPr>
      <xdr:spPr>
        <a:xfrm>
          <a:off x="39243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60684</xdr:rowOff>
    </xdr:from>
    <xdr:to>
      <xdr:col>18</xdr:col>
      <xdr:colOff>177800</xdr:colOff>
      <xdr:row>18</xdr:row>
      <xdr:rowOff>82662</xdr:rowOff>
    </xdr:to>
    <xdr:cxnSp macro="">
      <xdr:nvCxnSpPr>
        <xdr:cNvPr id="61" name="直線コネクタ 60"/>
        <xdr:cNvCxnSpPr/>
      </xdr:nvCxnSpPr>
      <xdr:spPr bwMode="auto">
        <a:xfrm flipV="1">
          <a:off x="2908300" y="3194409"/>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67483</xdr:rowOff>
    </xdr:from>
    <xdr:ext cx="762000" cy="259045"/>
    <xdr:sp macro="" textlink="">
      <xdr:nvSpPr>
        <xdr:cNvPr id="63" name="テキスト ボックス 62"/>
        <xdr:cNvSpPr txBox="1"/>
      </xdr:nvSpPr>
      <xdr:spPr>
        <a:xfrm>
          <a:off x="32258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168024</xdr:rowOff>
    </xdr:from>
    <xdr:ext cx="762000" cy="259045"/>
    <xdr:sp macro="" textlink="">
      <xdr:nvSpPr>
        <xdr:cNvPr id="65" name="テキスト ボックス 64"/>
        <xdr:cNvSpPr txBox="1"/>
      </xdr:nvSpPr>
      <xdr:spPr>
        <a:xfrm>
          <a:off x="2527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71193</xdr:rowOff>
    </xdr:from>
    <xdr:to>
      <xdr:col>29</xdr:col>
      <xdr:colOff>177800</xdr:colOff>
      <xdr:row>18</xdr:row>
      <xdr:rowOff>1343</xdr:rowOff>
    </xdr:to>
    <xdr:sp macro="" textlink="">
      <xdr:nvSpPr>
        <xdr:cNvPr id="71" name="楕円 70"/>
        <xdr:cNvSpPr/>
      </xdr:nvSpPr>
      <xdr:spPr bwMode="auto">
        <a:xfrm>
          <a:off x="5600700" y="3033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43270</xdr:rowOff>
    </xdr:from>
    <xdr:ext cx="762000" cy="259045"/>
    <xdr:sp macro="" textlink="">
      <xdr:nvSpPr>
        <xdr:cNvPr id="72" name="人口1人当たり決算額の推移該当値テキスト130"/>
        <xdr:cNvSpPr txBox="1"/>
      </xdr:nvSpPr>
      <xdr:spPr>
        <a:xfrm>
          <a:off x="5740400" y="300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82927</xdr:rowOff>
    </xdr:from>
    <xdr:to>
      <xdr:col>26</xdr:col>
      <xdr:colOff>101600</xdr:colOff>
      <xdr:row>18</xdr:row>
      <xdr:rowOff>13077</xdr:rowOff>
    </xdr:to>
    <xdr:sp macro="" textlink="">
      <xdr:nvSpPr>
        <xdr:cNvPr id="73" name="楕円 72"/>
        <xdr:cNvSpPr/>
      </xdr:nvSpPr>
      <xdr:spPr bwMode="auto">
        <a:xfrm>
          <a:off x="4953000" y="3045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169304</xdr:rowOff>
    </xdr:from>
    <xdr:ext cx="736600" cy="259045"/>
    <xdr:sp macro="" textlink="">
      <xdr:nvSpPr>
        <xdr:cNvPr id="74" name="テキスト ボックス 73"/>
        <xdr:cNvSpPr txBox="1"/>
      </xdr:nvSpPr>
      <xdr:spPr>
        <a:xfrm>
          <a:off x="4622800" y="313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135701</xdr:rowOff>
    </xdr:from>
    <xdr:to>
      <xdr:col>22</xdr:col>
      <xdr:colOff>165100</xdr:colOff>
      <xdr:row>18</xdr:row>
      <xdr:rowOff>65851</xdr:rowOff>
    </xdr:to>
    <xdr:sp macro="" textlink="">
      <xdr:nvSpPr>
        <xdr:cNvPr id="75" name="楕円 74"/>
        <xdr:cNvSpPr/>
      </xdr:nvSpPr>
      <xdr:spPr bwMode="auto">
        <a:xfrm>
          <a:off x="4254500" y="3097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50628</xdr:rowOff>
    </xdr:from>
    <xdr:ext cx="762000" cy="259045"/>
    <xdr:sp macro="" textlink="">
      <xdr:nvSpPr>
        <xdr:cNvPr id="76" name="テキスト ボックス 75"/>
        <xdr:cNvSpPr txBox="1"/>
      </xdr:nvSpPr>
      <xdr:spPr>
        <a:xfrm>
          <a:off x="3924300" y="318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9884</xdr:rowOff>
    </xdr:from>
    <xdr:to>
      <xdr:col>19</xdr:col>
      <xdr:colOff>38100</xdr:colOff>
      <xdr:row>18</xdr:row>
      <xdr:rowOff>111484</xdr:rowOff>
    </xdr:to>
    <xdr:sp macro="" textlink="">
      <xdr:nvSpPr>
        <xdr:cNvPr id="77" name="楕円 76"/>
        <xdr:cNvSpPr/>
      </xdr:nvSpPr>
      <xdr:spPr bwMode="auto">
        <a:xfrm>
          <a:off x="3556000" y="3143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96261</xdr:rowOff>
    </xdr:from>
    <xdr:ext cx="762000" cy="259045"/>
    <xdr:sp macro="" textlink="">
      <xdr:nvSpPr>
        <xdr:cNvPr id="78" name="テキスト ボックス 77"/>
        <xdr:cNvSpPr txBox="1"/>
      </xdr:nvSpPr>
      <xdr:spPr>
        <a:xfrm>
          <a:off x="3225800" y="322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31862</xdr:rowOff>
    </xdr:from>
    <xdr:to>
      <xdr:col>15</xdr:col>
      <xdr:colOff>101600</xdr:colOff>
      <xdr:row>18</xdr:row>
      <xdr:rowOff>133462</xdr:rowOff>
    </xdr:to>
    <xdr:sp macro="" textlink="">
      <xdr:nvSpPr>
        <xdr:cNvPr id="79" name="楕円 78"/>
        <xdr:cNvSpPr/>
      </xdr:nvSpPr>
      <xdr:spPr bwMode="auto">
        <a:xfrm>
          <a:off x="2857500" y="316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118239</xdr:rowOff>
    </xdr:from>
    <xdr:ext cx="762000" cy="259045"/>
    <xdr:sp macro="" textlink="">
      <xdr:nvSpPr>
        <xdr:cNvPr id="80" name="テキスト ボックス 79"/>
        <xdr:cNvSpPr txBox="1"/>
      </xdr:nvSpPr>
      <xdr:spPr>
        <a:xfrm>
          <a:off x="2527300" y="325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275475</xdr:rowOff>
    </xdr:from>
    <xdr:to>
      <xdr:col>29</xdr:col>
      <xdr:colOff>127000</xdr:colOff>
      <xdr:row>35</xdr:row>
      <xdr:rowOff>293688</xdr:rowOff>
    </xdr:to>
    <xdr:cxnSp macro="">
      <xdr:nvCxnSpPr>
        <xdr:cNvPr id="114" name="直線コネクタ 113"/>
        <xdr:cNvCxnSpPr/>
      </xdr:nvCxnSpPr>
      <xdr:spPr bwMode="auto">
        <a:xfrm>
          <a:off x="5003800" y="6885825"/>
          <a:ext cx="647700" cy="18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278465</xdr:rowOff>
    </xdr:from>
    <xdr:ext cx="762000" cy="259045"/>
    <xdr:sp macro="" textlink="">
      <xdr:nvSpPr>
        <xdr:cNvPr id="115" name="人口1人当たり決算額の推移平均値テキスト445"/>
        <xdr:cNvSpPr txBox="1"/>
      </xdr:nvSpPr>
      <xdr:spPr>
        <a:xfrm>
          <a:off x="5740400" y="6888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275475</xdr:rowOff>
    </xdr:from>
    <xdr:to>
      <xdr:col>26</xdr:col>
      <xdr:colOff>50800</xdr:colOff>
      <xdr:row>36</xdr:row>
      <xdr:rowOff>9023</xdr:rowOff>
    </xdr:to>
    <xdr:cxnSp macro="">
      <xdr:nvCxnSpPr>
        <xdr:cNvPr id="117" name="直線コネクタ 116"/>
        <xdr:cNvCxnSpPr/>
      </xdr:nvCxnSpPr>
      <xdr:spPr bwMode="auto">
        <a:xfrm flipV="1">
          <a:off x="4305300" y="6885825"/>
          <a:ext cx="698500" cy="76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23474</xdr:rowOff>
    </xdr:from>
    <xdr:ext cx="736600" cy="259045"/>
    <xdr:sp macro="" textlink="">
      <xdr:nvSpPr>
        <xdr:cNvPr id="119" name="テキスト ボックス 118"/>
        <xdr:cNvSpPr txBox="1"/>
      </xdr:nvSpPr>
      <xdr:spPr>
        <a:xfrm>
          <a:off x="4622800" y="697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9023</xdr:rowOff>
    </xdr:from>
    <xdr:to>
      <xdr:col>22</xdr:col>
      <xdr:colOff>114300</xdr:colOff>
      <xdr:row>36</xdr:row>
      <xdr:rowOff>23482</xdr:rowOff>
    </xdr:to>
    <xdr:cxnSp macro="">
      <xdr:nvCxnSpPr>
        <xdr:cNvPr id="120" name="直線コネクタ 119"/>
        <xdr:cNvCxnSpPr/>
      </xdr:nvCxnSpPr>
      <xdr:spPr bwMode="auto">
        <a:xfrm flipV="1">
          <a:off x="3606800" y="6962273"/>
          <a:ext cx="698500" cy="1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23482</xdr:rowOff>
    </xdr:from>
    <xdr:to>
      <xdr:col>18</xdr:col>
      <xdr:colOff>177800</xdr:colOff>
      <xdr:row>36</xdr:row>
      <xdr:rowOff>57620</xdr:rowOff>
    </xdr:to>
    <xdr:cxnSp macro="">
      <xdr:nvCxnSpPr>
        <xdr:cNvPr id="123" name="直線コネクタ 122"/>
        <xdr:cNvCxnSpPr/>
      </xdr:nvCxnSpPr>
      <xdr:spPr bwMode="auto">
        <a:xfrm flipV="1">
          <a:off x="2908300" y="6976732"/>
          <a:ext cx="698500" cy="34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242888</xdr:rowOff>
    </xdr:from>
    <xdr:to>
      <xdr:col>29</xdr:col>
      <xdr:colOff>177800</xdr:colOff>
      <xdr:row>36</xdr:row>
      <xdr:rowOff>1588</xdr:rowOff>
    </xdr:to>
    <xdr:sp macro="" textlink="">
      <xdr:nvSpPr>
        <xdr:cNvPr id="133" name="楕円 132"/>
        <xdr:cNvSpPr/>
      </xdr:nvSpPr>
      <xdr:spPr bwMode="auto">
        <a:xfrm>
          <a:off x="5600700" y="685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87965</xdr:rowOff>
    </xdr:from>
    <xdr:ext cx="762000" cy="259045"/>
    <xdr:sp macro="" textlink="">
      <xdr:nvSpPr>
        <xdr:cNvPr id="134" name="人口1人当たり決算額の推移該当値テキスト445"/>
        <xdr:cNvSpPr txBox="1"/>
      </xdr:nvSpPr>
      <xdr:spPr>
        <a:xfrm>
          <a:off x="5740400" y="669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224675</xdr:rowOff>
    </xdr:from>
    <xdr:to>
      <xdr:col>26</xdr:col>
      <xdr:colOff>101600</xdr:colOff>
      <xdr:row>35</xdr:row>
      <xdr:rowOff>326275</xdr:rowOff>
    </xdr:to>
    <xdr:sp macro="" textlink="">
      <xdr:nvSpPr>
        <xdr:cNvPr id="135" name="楕円 134"/>
        <xdr:cNvSpPr/>
      </xdr:nvSpPr>
      <xdr:spPr bwMode="auto">
        <a:xfrm>
          <a:off x="4953000" y="683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336452</xdr:rowOff>
    </xdr:from>
    <xdr:ext cx="736600" cy="259045"/>
    <xdr:sp macro="" textlink="">
      <xdr:nvSpPr>
        <xdr:cNvPr id="136" name="テキスト ボックス 135"/>
        <xdr:cNvSpPr txBox="1"/>
      </xdr:nvSpPr>
      <xdr:spPr>
        <a:xfrm>
          <a:off x="4622800" y="660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301123</xdr:rowOff>
    </xdr:from>
    <xdr:to>
      <xdr:col>22</xdr:col>
      <xdr:colOff>165100</xdr:colOff>
      <xdr:row>36</xdr:row>
      <xdr:rowOff>59823</xdr:rowOff>
    </xdr:to>
    <xdr:sp macro="" textlink="">
      <xdr:nvSpPr>
        <xdr:cNvPr id="137" name="楕円 136"/>
        <xdr:cNvSpPr/>
      </xdr:nvSpPr>
      <xdr:spPr bwMode="auto">
        <a:xfrm>
          <a:off x="4254500" y="691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44600</xdr:rowOff>
    </xdr:from>
    <xdr:ext cx="762000" cy="259045"/>
    <xdr:sp macro="" textlink="">
      <xdr:nvSpPr>
        <xdr:cNvPr id="138" name="テキスト ボックス 137"/>
        <xdr:cNvSpPr txBox="1"/>
      </xdr:nvSpPr>
      <xdr:spPr>
        <a:xfrm>
          <a:off x="3924300" y="699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315582</xdr:rowOff>
    </xdr:from>
    <xdr:to>
      <xdr:col>19</xdr:col>
      <xdr:colOff>38100</xdr:colOff>
      <xdr:row>36</xdr:row>
      <xdr:rowOff>74282</xdr:rowOff>
    </xdr:to>
    <xdr:sp macro="" textlink="">
      <xdr:nvSpPr>
        <xdr:cNvPr id="139" name="楕円 138"/>
        <xdr:cNvSpPr/>
      </xdr:nvSpPr>
      <xdr:spPr bwMode="auto">
        <a:xfrm>
          <a:off x="3556000" y="6925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59059</xdr:rowOff>
    </xdr:from>
    <xdr:ext cx="762000" cy="259045"/>
    <xdr:sp macro="" textlink="">
      <xdr:nvSpPr>
        <xdr:cNvPr id="140" name="テキスト ボックス 139"/>
        <xdr:cNvSpPr txBox="1"/>
      </xdr:nvSpPr>
      <xdr:spPr>
        <a:xfrm>
          <a:off x="3225800" y="701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6820</xdr:rowOff>
    </xdr:from>
    <xdr:to>
      <xdr:col>15</xdr:col>
      <xdr:colOff>101600</xdr:colOff>
      <xdr:row>36</xdr:row>
      <xdr:rowOff>108420</xdr:rowOff>
    </xdr:to>
    <xdr:sp macro="" textlink="">
      <xdr:nvSpPr>
        <xdr:cNvPr id="141" name="楕円 140"/>
        <xdr:cNvSpPr/>
      </xdr:nvSpPr>
      <xdr:spPr bwMode="auto">
        <a:xfrm>
          <a:off x="2857500" y="696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93197</xdr:rowOff>
    </xdr:from>
    <xdr:ext cx="762000" cy="259045"/>
    <xdr:sp macro="" textlink="">
      <xdr:nvSpPr>
        <xdr:cNvPr id="142" name="テキスト ボックス 141"/>
        <xdr:cNvSpPr txBox="1"/>
      </xdr:nvSpPr>
      <xdr:spPr>
        <a:xfrm>
          <a:off x="2527300" y="704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11,092
11,053
217.09
6,671,857
6,514,163
125,927
4,234,898
5,625,374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1625</xdr:rowOff>
    </xdr:from>
    <xdr:to>
      <xdr:col>24</xdr:col>
      <xdr:colOff>63500</xdr:colOff>
      <xdr:row>38</xdr:row>
      <xdr:rowOff>16484</xdr:rowOff>
    </xdr:to>
    <xdr:cxnSp macro="">
      <xdr:nvCxnSpPr>
        <xdr:cNvPr id="63" name="直線コネクタ 62"/>
        <xdr:cNvCxnSpPr/>
      </xdr:nvCxnSpPr>
      <xdr:spPr>
        <a:xfrm>
          <a:off x="3797300" y="6516725"/>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10507</xdr:rowOff>
    </xdr:from>
    <xdr:ext cx="534377" cy="259045"/>
    <xdr:sp macro="" textlink="">
      <xdr:nvSpPr>
        <xdr:cNvPr id="64" name="人件費平均値テキスト"/>
        <xdr:cNvSpPr txBox="1"/>
      </xdr:nvSpPr>
      <xdr:spPr>
        <a:xfrm>
          <a:off x="4686300" y="601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1625</xdr:rowOff>
    </xdr:from>
    <xdr:to>
      <xdr:col>19</xdr:col>
      <xdr:colOff>177800</xdr:colOff>
      <xdr:row>38</xdr:row>
      <xdr:rowOff>33058</xdr:rowOff>
    </xdr:to>
    <xdr:cxnSp macro="">
      <xdr:nvCxnSpPr>
        <xdr:cNvPr id="66" name="直線コネクタ 65"/>
        <xdr:cNvCxnSpPr/>
      </xdr:nvCxnSpPr>
      <xdr:spPr>
        <a:xfrm flipV="1">
          <a:off x="2908300" y="651672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115195</xdr:rowOff>
    </xdr:from>
    <xdr:ext cx="534377" cy="259045"/>
    <xdr:sp macro="" textlink="">
      <xdr:nvSpPr>
        <xdr:cNvPr id="68" name="テキスト ボックス 67"/>
        <xdr:cNvSpPr txBox="1"/>
      </xdr:nvSpPr>
      <xdr:spPr>
        <a:xfrm>
          <a:off x="3530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33058</xdr:rowOff>
    </xdr:from>
    <xdr:to>
      <xdr:col>15</xdr:col>
      <xdr:colOff>50800</xdr:colOff>
      <xdr:row>38</xdr:row>
      <xdr:rowOff>33238</xdr:rowOff>
    </xdr:to>
    <xdr:cxnSp macro="">
      <xdr:nvCxnSpPr>
        <xdr:cNvPr id="69" name="直線コネクタ 68"/>
        <xdr:cNvCxnSpPr/>
      </xdr:nvCxnSpPr>
      <xdr:spPr>
        <a:xfrm flipV="1">
          <a:off x="2019300" y="6548158"/>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157780</xdr:rowOff>
    </xdr:from>
    <xdr:ext cx="534377" cy="259045"/>
    <xdr:sp macro="" textlink="">
      <xdr:nvSpPr>
        <xdr:cNvPr id="71" name="テキスト ボックス 70"/>
        <xdr:cNvSpPr txBox="1"/>
      </xdr:nvSpPr>
      <xdr:spPr>
        <a:xfrm>
          <a:off x="2641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15603</xdr:rowOff>
    </xdr:from>
    <xdr:to>
      <xdr:col>10</xdr:col>
      <xdr:colOff>114300</xdr:colOff>
      <xdr:row>38</xdr:row>
      <xdr:rowOff>33238</xdr:rowOff>
    </xdr:to>
    <xdr:cxnSp macro="">
      <xdr:nvCxnSpPr>
        <xdr:cNvPr id="72" name="直線コネクタ 71"/>
        <xdr:cNvCxnSpPr/>
      </xdr:nvCxnSpPr>
      <xdr:spPr>
        <a:xfrm>
          <a:off x="1130300" y="6530703"/>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155772</xdr:rowOff>
    </xdr:from>
    <xdr:ext cx="534377" cy="259045"/>
    <xdr:sp macro="" textlink="">
      <xdr:nvSpPr>
        <xdr:cNvPr id="74" name="テキスト ボックス 73"/>
        <xdr:cNvSpPr txBox="1"/>
      </xdr:nvSpPr>
      <xdr:spPr>
        <a:xfrm>
          <a:off x="1752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46974</xdr:rowOff>
    </xdr:from>
    <xdr:ext cx="534377" cy="259045"/>
    <xdr:sp macro="" textlink="">
      <xdr:nvSpPr>
        <xdr:cNvPr id="76" name="テキスト ボックス 75"/>
        <xdr:cNvSpPr txBox="1"/>
      </xdr:nvSpPr>
      <xdr:spPr>
        <a:xfrm>
          <a:off x="863111" y="58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137135</xdr:rowOff>
    </xdr:from>
    <xdr:to>
      <xdr:col>24</xdr:col>
      <xdr:colOff>114300</xdr:colOff>
      <xdr:row>38</xdr:row>
      <xdr:rowOff>67284</xdr:rowOff>
    </xdr:to>
    <xdr:sp macro="" textlink="">
      <xdr:nvSpPr>
        <xdr:cNvPr id="82" name="楕円 81"/>
        <xdr:cNvSpPr/>
      </xdr:nvSpPr>
      <xdr:spPr>
        <a:xfrm>
          <a:off x="4584700" y="648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115562</xdr:rowOff>
    </xdr:from>
    <xdr:ext cx="534377" cy="259045"/>
    <xdr:sp macro="" textlink="">
      <xdr:nvSpPr>
        <xdr:cNvPr id="83" name="人件費該当値テキスト"/>
        <xdr:cNvSpPr txBox="1"/>
      </xdr:nvSpPr>
      <xdr:spPr>
        <a:xfrm>
          <a:off x="4686300"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122275</xdr:rowOff>
    </xdr:from>
    <xdr:to>
      <xdr:col>20</xdr:col>
      <xdr:colOff>38100</xdr:colOff>
      <xdr:row>38</xdr:row>
      <xdr:rowOff>52425</xdr:rowOff>
    </xdr:to>
    <xdr:sp macro="" textlink="">
      <xdr:nvSpPr>
        <xdr:cNvPr id="84" name="楕円 83"/>
        <xdr:cNvSpPr/>
      </xdr:nvSpPr>
      <xdr:spPr>
        <a:xfrm>
          <a:off x="3746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43552</xdr:rowOff>
    </xdr:from>
    <xdr:ext cx="534377" cy="259045"/>
    <xdr:sp macro="" textlink="">
      <xdr:nvSpPr>
        <xdr:cNvPr id="85" name="テキスト ボックス 84"/>
        <xdr:cNvSpPr txBox="1"/>
      </xdr:nvSpPr>
      <xdr:spPr>
        <a:xfrm>
          <a:off x="3530111" y="65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153708</xdr:rowOff>
    </xdr:from>
    <xdr:to>
      <xdr:col>15</xdr:col>
      <xdr:colOff>101600</xdr:colOff>
      <xdr:row>38</xdr:row>
      <xdr:rowOff>83858</xdr:rowOff>
    </xdr:to>
    <xdr:sp macro="" textlink="">
      <xdr:nvSpPr>
        <xdr:cNvPr id="86" name="楕円 85"/>
        <xdr:cNvSpPr/>
      </xdr:nvSpPr>
      <xdr:spPr>
        <a:xfrm>
          <a:off x="2857500" y="64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74985</xdr:rowOff>
    </xdr:from>
    <xdr:ext cx="534377" cy="259045"/>
    <xdr:sp macro="" textlink="">
      <xdr:nvSpPr>
        <xdr:cNvPr id="87" name="テキスト ボックス 86"/>
        <xdr:cNvSpPr txBox="1"/>
      </xdr:nvSpPr>
      <xdr:spPr>
        <a:xfrm>
          <a:off x="2641111" y="65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153888</xdr:rowOff>
    </xdr:from>
    <xdr:to>
      <xdr:col>10</xdr:col>
      <xdr:colOff>165100</xdr:colOff>
      <xdr:row>38</xdr:row>
      <xdr:rowOff>84038</xdr:rowOff>
    </xdr:to>
    <xdr:sp macro="" textlink="">
      <xdr:nvSpPr>
        <xdr:cNvPr id="88" name="楕円 87"/>
        <xdr:cNvSpPr/>
      </xdr:nvSpPr>
      <xdr:spPr>
        <a:xfrm>
          <a:off x="19685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75165</xdr:rowOff>
    </xdr:from>
    <xdr:ext cx="534377" cy="259045"/>
    <xdr:sp macro="" textlink="">
      <xdr:nvSpPr>
        <xdr:cNvPr id="89" name="テキスト ボックス 88"/>
        <xdr:cNvSpPr txBox="1"/>
      </xdr:nvSpPr>
      <xdr:spPr>
        <a:xfrm>
          <a:off x="1752111" y="65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136253</xdr:rowOff>
    </xdr:from>
    <xdr:to>
      <xdr:col>6</xdr:col>
      <xdr:colOff>38100</xdr:colOff>
      <xdr:row>38</xdr:row>
      <xdr:rowOff>66403</xdr:rowOff>
    </xdr:to>
    <xdr:sp macro="" textlink="">
      <xdr:nvSpPr>
        <xdr:cNvPr id="90" name="楕円 89"/>
        <xdr:cNvSpPr/>
      </xdr:nvSpPr>
      <xdr:spPr>
        <a:xfrm>
          <a:off x="10795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57530</xdr:rowOff>
    </xdr:from>
    <xdr:ext cx="534377" cy="259045"/>
    <xdr:sp macro="" textlink="">
      <xdr:nvSpPr>
        <xdr:cNvPr id="91" name="テキスト ボックス 90"/>
        <xdr:cNvSpPr txBox="1"/>
      </xdr:nvSpPr>
      <xdr:spPr>
        <a:xfrm>
          <a:off x="863111" y="657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168287</xdr:rowOff>
    </xdr:from>
    <xdr:to>
      <xdr:col>24</xdr:col>
      <xdr:colOff>63500</xdr:colOff>
      <xdr:row>57</xdr:row>
      <xdr:rowOff>15795</xdr:rowOff>
    </xdr:to>
    <xdr:cxnSp macro="">
      <xdr:nvCxnSpPr>
        <xdr:cNvPr id="120" name="直線コネクタ 119"/>
        <xdr:cNvCxnSpPr/>
      </xdr:nvCxnSpPr>
      <xdr:spPr>
        <a:xfrm flipV="1">
          <a:off x="3797300" y="9769487"/>
          <a:ext cx="8382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15795</xdr:rowOff>
    </xdr:from>
    <xdr:to>
      <xdr:col>19</xdr:col>
      <xdr:colOff>177800</xdr:colOff>
      <xdr:row>57</xdr:row>
      <xdr:rowOff>23457</xdr:rowOff>
    </xdr:to>
    <xdr:cxnSp macro="">
      <xdr:nvCxnSpPr>
        <xdr:cNvPr id="123" name="直線コネクタ 122"/>
        <xdr:cNvCxnSpPr/>
      </xdr:nvCxnSpPr>
      <xdr:spPr>
        <a:xfrm flipV="1">
          <a:off x="2908300" y="9788445"/>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23457</xdr:rowOff>
    </xdr:from>
    <xdr:to>
      <xdr:col>15</xdr:col>
      <xdr:colOff>50800</xdr:colOff>
      <xdr:row>57</xdr:row>
      <xdr:rowOff>30677</xdr:rowOff>
    </xdr:to>
    <xdr:cxnSp macro="">
      <xdr:nvCxnSpPr>
        <xdr:cNvPr id="126" name="直線コネクタ 125"/>
        <xdr:cNvCxnSpPr/>
      </xdr:nvCxnSpPr>
      <xdr:spPr>
        <a:xfrm flipV="1">
          <a:off x="2019300" y="9796107"/>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30677</xdr:rowOff>
    </xdr:from>
    <xdr:to>
      <xdr:col>10</xdr:col>
      <xdr:colOff>114300</xdr:colOff>
      <xdr:row>57</xdr:row>
      <xdr:rowOff>77513</xdr:rowOff>
    </xdr:to>
    <xdr:cxnSp macro="">
      <xdr:nvCxnSpPr>
        <xdr:cNvPr id="129" name="直線コネクタ 128"/>
        <xdr:cNvCxnSpPr/>
      </xdr:nvCxnSpPr>
      <xdr:spPr>
        <a:xfrm flipV="1">
          <a:off x="1130300" y="9803327"/>
          <a:ext cx="889000" cy="4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87352</xdr:rowOff>
    </xdr:from>
    <xdr:ext cx="534377" cy="259045"/>
    <xdr:sp macro="" textlink="">
      <xdr:nvSpPr>
        <xdr:cNvPr id="131" name="テキスト ボックス 130"/>
        <xdr:cNvSpPr txBox="1"/>
      </xdr:nvSpPr>
      <xdr:spPr>
        <a:xfrm>
          <a:off x="1752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117487</xdr:rowOff>
    </xdr:from>
    <xdr:to>
      <xdr:col>24</xdr:col>
      <xdr:colOff>114300</xdr:colOff>
      <xdr:row>57</xdr:row>
      <xdr:rowOff>47637</xdr:rowOff>
    </xdr:to>
    <xdr:sp macro="" textlink="">
      <xdr:nvSpPr>
        <xdr:cNvPr id="139" name="楕円 138"/>
        <xdr:cNvSpPr/>
      </xdr:nvSpPr>
      <xdr:spPr>
        <a:xfrm>
          <a:off x="4584700" y="97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95914</xdr:rowOff>
    </xdr:from>
    <xdr:ext cx="599010" cy="259045"/>
    <xdr:sp macro="" textlink="">
      <xdr:nvSpPr>
        <xdr:cNvPr id="140" name="物件費該当値テキスト"/>
        <xdr:cNvSpPr txBox="1"/>
      </xdr:nvSpPr>
      <xdr:spPr>
        <a:xfrm>
          <a:off x="4686300" y="969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136445</xdr:rowOff>
    </xdr:from>
    <xdr:to>
      <xdr:col>20</xdr:col>
      <xdr:colOff>38100</xdr:colOff>
      <xdr:row>57</xdr:row>
      <xdr:rowOff>66595</xdr:rowOff>
    </xdr:to>
    <xdr:sp macro="" textlink="">
      <xdr:nvSpPr>
        <xdr:cNvPr id="141" name="楕円 140"/>
        <xdr:cNvSpPr/>
      </xdr:nvSpPr>
      <xdr:spPr>
        <a:xfrm>
          <a:off x="3746500" y="97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57722</xdr:rowOff>
    </xdr:from>
    <xdr:ext cx="534377" cy="259045"/>
    <xdr:sp macro="" textlink="">
      <xdr:nvSpPr>
        <xdr:cNvPr id="142" name="テキスト ボックス 141"/>
        <xdr:cNvSpPr txBox="1"/>
      </xdr:nvSpPr>
      <xdr:spPr>
        <a:xfrm>
          <a:off x="3530111" y="983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144107</xdr:rowOff>
    </xdr:from>
    <xdr:to>
      <xdr:col>15</xdr:col>
      <xdr:colOff>101600</xdr:colOff>
      <xdr:row>57</xdr:row>
      <xdr:rowOff>74257</xdr:rowOff>
    </xdr:to>
    <xdr:sp macro="" textlink="">
      <xdr:nvSpPr>
        <xdr:cNvPr id="143" name="楕円 142"/>
        <xdr:cNvSpPr/>
      </xdr:nvSpPr>
      <xdr:spPr>
        <a:xfrm>
          <a:off x="2857500" y="97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65384</xdr:rowOff>
    </xdr:from>
    <xdr:ext cx="534377" cy="259045"/>
    <xdr:sp macro="" textlink="">
      <xdr:nvSpPr>
        <xdr:cNvPr id="144" name="テキスト ボックス 143"/>
        <xdr:cNvSpPr txBox="1"/>
      </xdr:nvSpPr>
      <xdr:spPr>
        <a:xfrm>
          <a:off x="2641111" y="9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151327</xdr:rowOff>
    </xdr:from>
    <xdr:to>
      <xdr:col>10</xdr:col>
      <xdr:colOff>165100</xdr:colOff>
      <xdr:row>57</xdr:row>
      <xdr:rowOff>81477</xdr:rowOff>
    </xdr:to>
    <xdr:sp macro="" textlink="">
      <xdr:nvSpPr>
        <xdr:cNvPr id="145" name="楕円 144"/>
        <xdr:cNvSpPr/>
      </xdr:nvSpPr>
      <xdr:spPr>
        <a:xfrm>
          <a:off x="1968500" y="975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98004</xdr:rowOff>
    </xdr:from>
    <xdr:ext cx="534377" cy="259045"/>
    <xdr:sp macro="" textlink="">
      <xdr:nvSpPr>
        <xdr:cNvPr id="146" name="テキスト ボックス 145"/>
        <xdr:cNvSpPr txBox="1"/>
      </xdr:nvSpPr>
      <xdr:spPr>
        <a:xfrm>
          <a:off x="1752111" y="952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26713</xdr:rowOff>
    </xdr:from>
    <xdr:to>
      <xdr:col>6</xdr:col>
      <xdr:colOff>38100</xdr:colOff>
      <xdr:row>57</xdr:row>
      <xdr:rowOff>128313</xdr:rowOff>
    </xdr:to>
    <xdr:sp macro="" textlink="">
      <xdr:nvSpPr>
        <xdr:cNvPr id="147" name="楕円 146"/>
        <xdr:cNvSpPr/>
      </xdr:nvSpPr>
      <xdr:spPr>
        <a:xfrm>
          <a:off x="1079500" y="97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119440</xdr:rowOff>
    </xdr:from>
    <xdr:ext cx="534377" cy="259045"/>
    <xdr:sp macro="" textlink="">
      <xdr:nvSpPr>
        <xdr:cNvPr id="148" name="テキスト ボックス 147"/>
        <xdr:cNvSpPr txBox="1"/>
      </xdr:nvSpPr>
      <xdr:spPr>
        <a:xfrm>
          <a:off x="863111" y="989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7645</xdr:rowOff>
    </xdr:from>
    <xdr:to>
      <xdr:col>24</xdr:col>
      <xdr:colOff>63500</xdr:colOff>
      <xdr:row>76</xdr:row>
      <xdr:rowOff>111734</xdr:rowOff>
    </xdr:to>
    <xdr:cxnSp macro="">
      <xdr:nvCxnSpPr>
        <xdr:cNvPr id="177" name="直線コネクタ 176"/>
        <xdr:cNvCxnSpPr/>
      </xdr:nvCxnSpPr>
      <xdr:spPr>
        <a:xfrm>
          <a:off x="3797300" y="12866395"/>
          <a:ext cx="838200" cy="2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7645</xdr:rowOff>
    </xdr:from>
    <xdr:to>
      <xdr:col>19</xdr:col>
      <xdr:colOff>177800</xdr:colOff>
      <xdr:row>77</xdr:row>
      <xdr:rowOff>32258</xdr:rowOff>
    </xdr:to>
    <xdr:cxnSp macro="">
      <xdr:nvCxnSpPr>
        <xdr:cNvPr id="180" name="直線コネクタ 179"/>
        <xdr:cNvCxnSpPr/>
      </xdr:nvCxnSpPr>
      <xdr:spPr>
        <a:xfrm flipV="1">
          <a:off x="2908300" y="12866395"/>
          <a:ext cx="889000" cy="3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149699</xdr:rowOff>
    </xdr:from>
    <xdr:ext cx="534377" cy="259045"/>
    <xdr:sp macro="" textlink="">
      <xdr:nvSpPr>
        <xdr:cNvPr id="182" name="テキスト ボックス 181"/>
        <xdr:cNvSpPr txBox="1"/>
      </xdr:nvSpPr>
      <xdr:spPr>
        <a:xfrm>
          <a:off x="3530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111430</xdr:rowOff>
    </xdr:from>
    <xdr:to>
      <xdr:col>15</xdr:col>
      <xdr:colOff>50800</xdr:colOff>
      <xdr:row>77</xdr:row>
      <xdr:rowOff>32258</xdr:rowOff>
    </xdr:to>
    <xdr:cxnSp macro="">
      <xdr:nvCxnSpPr>
        <xdr:cNvPr id="183" name="直線コネクタ 182"/>
        <xdr:cNvCxnSpPr/>
      </xdr:nvCxnSpPr>
      <xdr:spPr>
        <a:xfrm>
          <a:off x="2019300" y="13141630"/>
          <a:ext cx="8890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107086</xdr:rowOff>
    </xdr:from>
    <xdr:to>
      <xdr:col>10</xdr:col>
      <xdr:colOff>114300</xdr:colOff>
      <xdr:row>76</xdr:row>
      <xdr:rowOff>111430</xdr:rowOff>
    </xdr:to>
    <xdr:cxnSp macro="">
      <xdr:nvCxnSpPr>
        <xdr:cNvPr id="186" name="直線コネクタ 185"/>
        <xdr:cNvCxnSpPr/>
      </xdr:nvCxnSpPr>
      <xdr:spPr>
        <a:xfrm>
          <a:off x="1130300" y="12965836"/>
          <a:ext cx="889000" cy="1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58869</xdr:rowOff>
    </xdr:from>
    <xdr:ext cx="469744" cy="259045"/>
    <xdr:sp macro="" textlink="">
      <xdr:nvSpPr>
        <xdr:cNvPr id="188" name="テキスト ボックス 187"/>
        <xdr:cNvSpPr txBox="1"/>
      </xdr:nvSpPr>
      <xdr:spPr>
        <a:xfrm>
          <a:off x="1784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6748</xdr:rowOff>
    </xdr:from>
    <xdr:ext cx="534377" cy="259045"/>
    <xdr:sp macro="" textlink="">
      <xdr:nvSpPr>
        <xdr:cNvPr id="190" name="テキスト ボックス 189"/>
        <xdr:cNvSpPr txBox="1"/>
      </xdr:nvSpPr>
      <xdr:spPr>
        <a:xfrm>
          <a:off x="863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60934</xdr:rowOff>
    </xdr:from>
    <xdr:to>
      <xdr:col>24</xdr:col>
      <xdr:colOff>114300</xdr:colOff>
      <xdr:row>76</xdr:row>
      <xdr:rowOff>162534</xdr:rowOff>
    </xdr:to>
    <xdr:sp macro="" textlink="">
      <xdr:nvSpPr>
        <xdr:cNvPr id="196" name="楕円 195"/>
        <xdr:cNvSpPr/>
      </xdr:nvSpPr>
      <xdr:spPr>
        <a:xfrm>
          <a:off x="4584700" y="1309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39361</xdr:rowOff>
    </xdr:from>
    <xdr:ext cx="534377" cy="259045"/>
    <xdr:sp macro="" textlink="">
      <xdr:nvSpPr>
        <xdr:cNvPr id="197" name="維持補修費該当値テキスト"/>
        <xdr:cNvSpPr txBox="1"/>
      </xdr:nvSpPr>
      <xdr:spPr>
        <a:xfrm>
          <a:off x="4686300" y="1306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128295</xdr:rowOff>
    </xdr:from>
    <xdr:to>
      <xdr:col>20</xdr:col>
      <xdr:colOff>38100</xdr:colOff>
      <xdr:row>75</xdr:row>
      <xdr:rowOff>58445</xdr:rowOff>
    </xdr:to>
    <xdr:sp macro="" textlink="">
      <xdr:nvSpPr>
        <xdr:cNvPr id="198" name="楕円 197"/>
        <xdr:cNvSpPr/>
      </xdr:nvSpPr>
      <xdr:spPr>
        <a:xfrm>
          <a:off x="3746500" y="128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74972</xdr:rowOff>
    </xdr:from>
    <xdr:ext cx="534377" cy="259045"/>
    <xdr:sp macro="" textlink="">
      <xdr:nvSpPr>
        <xdr:cNvPr id="199" name="テキスト ボックス 198"/>
        <xdr:cNvSpPr txBox="1"/>
      </xdr:nvSpPr>
      <xdr:spPr>
        <a:xfrm>
          <a:off x="3530111" y="125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152908</xdr:rowOff>
    </xdr:from>
    <xdr:to>
      <xdr:col>15</xdr:col>
      <xdr:colOff>101600</xdr:colOff>
      <xdr:row>77</xdr:row>
      <xdr:rowOff>83058</xdr:rowOff>
    </xdr:to>
    <xdr:sp macro="" textlink="">
      <xdr:nvSpPr>
        <xdr:cNvPr id="200" name="楕円 199"/>
        <xdr:cNvSpPr/>
      </xdr:nvSpPr>
      <xdr:spPr>
        <a:xfrm>
          <a:off x="2857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74185</xdr:rowOff>
    </xdr:from>
    <xdr:ext cx="469744" cy="259045"/>
    <xdr:sp macro="" textlink="">
      <xdr:nvSpPr>
        <xdr:cNvPr id="201" name="テキスト ボックス 200"/>
        <xdr:cNvSpPr txBox="1"/>
      </xdr:nvSpPr>
      <xdr:spPr>
        <a:xfrm>
          <a:off x="2673428" y="132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60630</xdr:rowOff>
    </xdr:from>
    <xdr:to>
      <xdr:col>10</xdr:col>
      <xdr:colOff>165100</xdr:colOff>
      <xdr:row>76</xdr:row>
      <xdr:rowOff>162230</xdr:rowOff>
    </xdr:to>
    <xdr:sp macro="" textlink="">
      <xdr:nvSpPr>
        <xdr:cNvPr id="202" name="楕円 201"/>
        <xdr:cNvSpPr/>
      </xdr:nvSpPr>
      <xdr:spPr>
        <a:xfrm>
          <a:off x="1968500" y="130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7307</xdr:rowOff>
    </xdr:from>
    <xdr:ext cx="534377" cy="259045"/>
    <xdr:sp macro="" textlink="">
      <xdr:nvSpPr>
        <xdr:cNvPr id="203" name="テキスト ボックス 202"/>
        <xdr:cNvSpPr txBox="1"/>
      </xdr:nvSpPr>
      <xdr:spPr>
        <a:xfrm>
          <a:off x="1752111" y="128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56286</xdr:rowOff>
    </xdr:from>
    <xdr:to>
      <xdr:col>6</xdr:col>
      <xdr:colOff>38100</xdr:colOff>
      <xdr:row>75</xdr:row>
      <xdr:rowOff>157886</xdr:rowOff>
    </xdr:to>
    <xdr:sp macro="" textlink="">
      <xdr:nvSpPr>
        <xdr:cNvPr id="204" name="楕円 203"/>
        <xdr:cNvSpPr/>
      </xdr:nvSpPr>
      <xdr:spPr>
        <a:xfrm>
          <a:off x="1079500" y="129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2963</xdr:rowOff>
    </xdr:from>
    <xdr:ext cx="534377" cy="259045"/>
    <xdr:sp macro="" textlink="">
      <xdr:nvSpPr>
        <xdr:cNvPr id="205" name="テキスト ボックス 204"/>
        <xdr:cNvSpPr txBox="1"/>
      </xdr:nvSpPr>
      <xdr:spPr>
        <a:xfrm>
          <a:off x="863111" y="1269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38519</xdr:rowOff>
    </xdr:from>
    <xdr:to>
      <xdr:col>24</xdr:col>
      <xdr:colOff>63500</xdr:colOff>
      <xdr:row>95</xdr:row>
      <xdr:rowOff>74816</xdr:rowOff>
    </xdr:to>
    <xdr:cxnSp macro="">
      <xdr:nvCxnSpPr>
        <xdr:cNvPr id="235" name="直線コネクタ 234"/>
        <xdr:cNvCxnSpPr/>
      </xdr:nvCxnSpPr>
      <xdr:spPr>
        <a:xfrm flipV="1">
          <a:off x="3797300" y="16326269"/>
          <a:ext cx="838200" cy="3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44272</xdr:rowOff>
    </xdr:from>
    <xdr:to>
      <xdr:col>19</xdr:col>
      <xdr:colOff>177800</xdr:colOff>
      <xdr:row>95</xdr:row>
      <xdr:rowOff>74816</xdr:rowOff>
    </xdr:to>
    <xdr:cxnSp macro="">
      <xdr:nvCxnSpPr>
        <xdr:cNvPr id="238" name="直線コネクタ 237"/>
        <xdr:cNvCxnSpPr/>
      </xdr:nvCxnSpPr>
      <xdr:spPr>
        <a:xfrm>
          <a:off x="2908300" y="16332022"/>
          <a:ext cx="889000" cy="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162805</xdr:rowOff>
    </xdr:from>
    <xdr:ext cx="534377" cy="259045"/>
    <xdr:sp macro="" textlink="">
      <xdr:nvSpPr>
        <xdr:cNvPr id="240" name="テキスト ボックス 239"/>
        <xdr:cNvSpPr txBox="1"/>
      </xdr:nvSpPr>
      <xdr:spPr>
        <a:xfrm>
          <a:off x="3530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44272</xdr:rowOff>
    </xdr:from>
    <xdr:to>
      <xdr:col>15</xdr:col>
      <xdr:colOff>50800</xdr:colOff>
      <xdr:row>95</xdr:row>
      <xdr:rowOff>138354</xdr:rowOff>
    </xdr:to>
    <xdr:cxnSp macro="">
      <xdr:nvCxnSpPr>
        <xdr:cNvPr id="241" name="直線コネクタ 240"/>
        <xdr:cNvCxnSpPr/>
      </xdr:nvCxnSpPr>
      <xdr:spPr>
        <a:xfrm flipV="1">
          <a:off x="2019300" y="16332022"/>
          <a:ext cx="889000" cy="9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138354</xdr:rowOff>
    </xdr:from>
    <xdr:to>
      <xdr:col>10</xdr:col>
      <xdr:colOff>114300</xdr:colOff>
      <xdr:row>95</xdr:row>
      <xdr:rowOff>147662</xdr:rowOff>
    </xdr:to>
    <xdr:cxnSp macro="">
      <xdr:nvCxnSpPr>
        <xdr:cNvPr id="244" name="直線コネクタ 243"/>
        <xdr:cNvCxnSpPr/>
      </xdr:nvCxnSpPr>
      <xdr:spPr>
        <a:xfrm flipV="1">
          <a:off x="1130300" y="16426104"/>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76128</xdr:rowOff>
    </xdr:from>
    <xdr:ext cx="534377" cy="259045"/>
    <xdr:sp macro="" textlink="">
      <xdr:nvSpPr>
        <xdr:cNvPr id="246" name="テキスト ボックス 245"/>
        <xdr:cNvSpPr txBox="1"/>
      </xdr:nvSpPr>
      <xdr:spPr>
        <a:xfrm>
          <a:off x="1752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128021</xdr:rowOff>
    </xdr:from>
    <xdr:ext cx="534377" cy="259045"/>
    <xdr:sp macro="" textlink="">
      <xdr:nvSpPr>
        <xdr:cNvPr id="248" name="テキスト ボックス 247"/>
        <xdr:cNvSpPr txBox="1"/>
      </xdr:nvSpPr>
      <xdr:spPr>
        <a:xfrm>
          <a:off x="863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159169</xdr:rowOff>
    </xdr:from>
    <xdr:to>
      <xdr:col>24</xdr:col>
      <xdr:colOff>114300</xdr:colOff>
      <xdr:row>95</xdr:row>
      <xdr:rowOff>89319</xdr:rowOff>
    </xdr:to>
    <xdr:sp macro="" textlink="">
      <xdr:nvSpPr>
        <xdr:cNvPr id="254" name="楕円 253"/>
        <xdr:cNvSpPr/>
      </xdr:nvSpPr>
      <xdr:spPr>
        <a:xfrm>
          <a:off x="4584700" y="162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10596</xdr:rowOff>
    </xdr:from>
    <xdr:ext cx="534377" cy="259045"/>
    <xdr:sp macro="" textlink="">
      <xdr:nvSpPr>
        <xdr:cNvPr id="255" name="扶助費該当値テキスト"/>
        <xdr:cNvSpPr txBox="1"/>
      </xdr:nvSpPr>
      <xdr:spPr>
        <a:xfrm>
          <a:off x="4686300" y="161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24016</xdr:rowOff>
    </xdr:from>
    <xdr:to>
      <xdr:col>20</xdr:col>
      <xdr:colOff>38100</xdr:colOff>
      <xdr:row>95</xdr:row>
      <xdr:rowOff>125616</xdr:rowOff>
    </xdr:to>
    <xdr:sp macro="" textlink="">
      <xdr:nvSpPr>
        <xdr:cNvPr id="256" name="楕円 255"/>
        <xdr:cNvSpPr/>
      </xdr:nvSpPr>
      <xdr:spPr>
        <a:xfrm>
          <a:off x="3746500" y="163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142143</xdr:rowOff>
    </xdr:from>
    <xdr:ext cx="534377" cy="259045"/>
    <xdr:sp macro="" textlink="">
      <xdr:nvSpPr>
        <xdr:cNvPr id="257" name="テキスト ボックス 256"/>
        <xdr:cNvSpPr txBox="1"/>
      </xdr:nvSpPr>
      <xdr:spPr>
        <a:xfrm>
          <a:off x="3530111" y="1608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164922</xdr:rowOff>
    </xdr:from>
    <xdr:to>
      <xdr:col>15</xdr:col>
      <xdr:colOff>101600</xdr:colOff>
      <xdr:row>95</xdr:row>
      <xdr:rowOff>95072</xdr:rowOff>
    </xdr:to>
    <xdr:sp macro="" textlink="">
      <xdr:nvSpPr>
        <xdr:cNvPr id="258" name="楕円 257"/>
        <xdr:cNvSpPr/>
      </xdr:nvSpPr>
      <xdr:spPr>
        <a:xfrm>
          <a:off x="2857500" y="16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111599</xdr:rowOff>
    </xdr:from>
    <xdr:ext cx="534377" cy="259045"/>
    <xdr:sp macro="" textlink="">
      <xdr:nvSpPr>
        <xdr:cNvPr id="259" name="テキスト ボックス 258"/>
        <xdr:cNvSpPr txBox="1"/>
      </xdr:nvSpPr>
      <xdr:spPr>
        <a:xfrm>
          <a:off x="2641111" y="1605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87554</xdr:rowOff>
    </xdr:from>
    <xdr:to>
      <xdr:col>10</xdr:col>
      <xdr:colOff>165100</xdr:colOff>
      <xdr:row>96</xdr:row>
      <xdr:rowOff>17704</xdr:rowOff>
    </xdr:to>
    <xdr:sp macro="" textlink="">
      <xdr:nvSpPr>
        <xdr:cNvPr id="260" name="楕円 259"/>
        <xdr:cNvSpPr/>
      </xdr:nvSpPr>
      <xdr:spPr>
        <a:xfrm>
          <a:off x="1968500" y="163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34231</xdr:rowOff>
    </xdr:from>
    <xdr:ext cx="534377" cy="259045"/>
    <xdr:sp macro="" textlink="">
      <xdr:nvSpPr>
        <xdr:cNvPr id="261" name="テキスト ボックス 260"/>
        <xdr:cNvSpPr txBox="1"/>
      </xdr:nvSpPr>
      <xdr:spPr>
        <a:xfrm>
          <a:off x="1752111" y="161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96862</xdr:rowOff>
    </xdr:from>
    <xdr:to>
      <xdr:col>6</xdr:col>
      <xdr:colOff>38100</xdr:colOff>
      <xdr:row>96</xdr:row>
      <xdr:rowOff>27012</xdr:rowOff>
    </xdr:to>
    <xdr:sp macro="" textlink="">
      <xdr:nvSpPr>
        <xdr:cNvPr id="262" name="楕円 261"/>
        <xdr:cNvSpPr/>
      </xdr:nvSpPr>
      <xdr:spPr>
        <a:xfrm>
          <a:off x="1079500" y="1638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43539</xdr:rowOff>
    </xdr:from>
    <xdr:ext cx="534377" cy="259045"/>
    <xdr:sp macro="" textlink="">
      <xdr:nvSpPr>
        <xdr:cNvPr id="263" name="テキスト ボックス 262"/>
        <xdr:cNvSpPr txBox="1"/>
      </xdr:nvSpPr>
      <xdr:spPr>
        <a:xfrm>
          <a:off x="863111" y="161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87616</xdr:rowOff>
    </xdr:from>
    <xdr:to>
      <xdr:col>55</xdr:col>
      <xdr:colOff>0</xdr:colOff>
      <xdr:row>37</xdr:row>
      <xdr:rowOff>103618</xdr:rowOff>
    </xdr:to>
    <xdr:cxnSp macro="">
      <xdr:nvCxnSpPr>
        <xdr:cNvPr id="290" name="直線コネクタ 289"/>
        <xdr:cNvCxnSpPr/>
      </xdr:nvCxnSpPr>
      <xdr:spPr>
        <a:xfrm>
          <a:off x="9639300" y="643126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87616</xdr:rowOff>
    </xdr:from>
    <xdr:to>
      <xdr:col>50</xdr:col>
      <xdr:colOff>114300</xdr:colOff>
      <xdr:row>37</xdr:row>
      <xdr:rowOff>134634</xdr:rowOff>
    </xdr:to>
    <xdr:cxnSp macro="">
      <xdr:nvCxnSpPr>
        <xdr:cNvPr id="293" name="直線コネクタ 292"/>
        <xdr:cNvCxnSpPr/>
      </xdr:nvCxnSpPr>
      <xdr:spPr>
        <a:xfrm flipV="1">
          <a:off x="8750300" y="6431266"/>
          <a:ext cx="889000" cy="4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98986</xdr:rowOff>
    </xdr:from>
    <xdr:to>
      <xdr:col>45</xdr:col>
      <xdr:colOff>177800</xdr:colOff>
      <xdr:row>37</xdr:row>
      <xdr:rowOff>134634</xdr:rowOff>
    </xdr:to>
    <xdr:cxnSp macro="">
      <xdr:nvCxnSpPr>
        <xdr:cNvPr id="296" name="直線コネクタ 295"/>
        <xdr:cNvCxnSpPr/>
      </xdr:nvCxnSpPr>
      <xdr:spPr>
        <a:xfrm>
          <a:off x="7861300" y="6442636"/>
          <a:ext cx="889000" cy="3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85375</xdr:rowOff>
    </xdr:from>
    <xdr:to>
      <xdr:col>41</xdr:col>
      <xdr:colOff>50800</xdr:colOff>
      <xdr:row>37</xdr:row>
      <xdr:rowOff>98986</xdr:rowOff>
    </xdr:to>
    <xdr:cxnSp macro="">
      <xdr:nvCxnSpPr>
        <xdr:cNvPr id="299" name="直線コネクタ 298"/>
        <xdr:cNvCxnSpPr/>
      </xdr:nvCxnSpPr>
      <xdr:spPr>
        <a:xfrm>
          <a:off x="6972300" y="6429025"/>
          <a:ext cx="889000" cy="1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151395</xdr:rowOff>
    </xdr:from>
    <xdr:ext cx="534377" cy="259045"/>
    <xdr:sp macro="" textlink="">
      <xdr:nvSpPr>
        <xdr:cNvPr id="303" name="テキスト ボックス 302"/>
        <xdr:cNvSpPr txBox="1"/>
      </xdr:nvSpPr>
      <xdr:spPr>
        <a:xfrm>
          <a:off x="6705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52818</xdr:rowOff>
    </xdr:from>
    <xdr:to>
      <xdr:col>55</xdr:col>
      <xdr:colOff>50800</xdr:colOff>
      <xdr:row>37</xdr:row>
      <xdr:rowOff>154418</xdr:rowOff>
    </xdr:to>
    <xdr:sp macro="" textlink="">
      <xdr:nvSpPr>
        <xdr:cNvPr id="309" name="楕円 308"/>
        <xdr:cNvSpPr/>
      </xdr:nvSpPr>
      <xdr:spPr>
        <a:xfrm>
          <a:off x="10426700" y="6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139195</xdr:rowOff>
    </xdr:from>
    <xdr:ext cx="534377" cy="259045"/>
    <xdr:sp macro="" textlink="">
      <xdr:nvSpPr>
        <xdr:cNvPr id="310" name="補助費等該当値テキスト"/>
        <xdr:cNvSpPr txBox="1"/>
      </xdr:nvSpPr>
      <xdr:spPr>
        <a:xfrm>
          <a:off x="10528300" y="631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36816</xdr:rowOff>
    </xdr:from>
    <xdr:to>
      <xdr:col>50</xdr:col>
      <xdr:colOff>165100</xdr:colOff>
      <xdr:row>37</xdr:row>
      <xdr:rowOff>138416</xdr:rowOff>
    </xdr:to>
    <xdr:sp macro="" textlink="">
      <xdr:nvSpPr>
        <xdr:cNvPr id="311" name="楕円 310"/>
        <xdr:cNvSpPr/>
      </xdr:nvSpPr>
      <xdr:spPr>
        <a:xfrm>
          <a:off x="9588500" y="63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129543</xdr:rowOff>
    </xdr:from>
    <xdr:ext cx="534377" cy="259045"/>
    <xdr:sp macro="" textlink="">
      <xdr:nvSpPr>
        <xdr:cNvPr id="312" name="テキスト ボックス 311"/>
        <xdr:cNvSpPr txBox="1"/>
      </xdr:nvSpPr>
      <xdr:spPr>
        <a:xfrm>
          <a:off x="9372111" y="64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83834</xdr:rowOff>
    </xdr:from>
    <xdr:to>
      <xdr:col>46</xdr:col>
      <xdr:colOff>38100</xdr:colOff>
      <xdr:row>38</xdr:row>
      <xdr:rowOff>13984</xdr:rowOff>
    </xdr:to>
    <xdr:sp macro="" textlink="">
      <xdr:nvSpPr>
        <xdr:cNvPr id="313" name="楕円 312"/>
        <xdr:cNvSpPr/>
      </xdr:nvSpPr>
      <xdr:spPr>
        <a:xfrm>
          <a:off x="8699500" y="642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5111</xdr:rowOff>
    </xdr:from>
    <xdr:ext cx="534377" cy="259045"/>
    <xdr:sp macro="" textlink="">
      <xdr:nvSpPr>
        <xdr:cNvPr id="314" name="テキスト ボックス 313"/>
        <xdr:cNvSpPr txBox="1"/>
      </xdr:nvSpPr>
      <xdr:spPr>
        <a:xfrm>
          <a:off x="8483111" y="65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48186</xdr:rowOff>
    </xdr:from>
    <xdr:to>
      <xdr:col>41</xdr:col>
      <xdr:colOff>101600</xdr:colOff>
      <xdr:row>37</xdr:row>
      <xdr:rowOff>149786</xdr:rowOff>
    </xdr:to>
    <xdr:sp macro="" textlink="">
      <xdr:nvSpPr>
        <xdr:cNvPr id="315" name="楕円 314"/>
        <xdr:cNvSpPr/>
      </xdr:nvSpPr>
      <xdr:spPr>
        <a:xfrm>
          <a:off x="7810500" y="63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140913</xdr:rowOff>
    </xdr:from>
    <xdr:ext cx="534377" cy="259045"/>
    <xdr:sp macro="" textlink="">
      <xdr:nvSpPr>
        <xdr:cNvPr id="316" name="テキスト ボックス 315"/>
        <xdr:cNvSpPr txBox="1"/>
      </xdr:nvSpPr>
      <xdr:spPr>
        <a:xfrm>
          <a:off x="7594111" y="648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34575</xdr:rowOff>
    </xdr:from>
    <xdr:to>
      <xdr:col>36</xdr:col>
      <xdr:colOff>165100</xdr:colOff>
      <xdr:row>37</xdr:row>
      <xdr:rowOff>136175</xdr:rowOff>
    </xdr:to>
    <xdr:sp macro="" textlink="">
      <xdr:nvSpPr>
        <xdr:cNvPr id="317" name="楕円 316"/>
        <xdr:cNvSpPr/>
      </xdr:nvSpPr>
      <xdr:spPr>
        <a:xfrm>
          <a:off x="6921500" y="63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127302</xdr:rowOff>
    </xdr:from>
    <xdr:ext cx="534377" cy="259045"/>
    <xdr:sp macro="" textlink="">
      <xdr:nvSpPr>
        <xdr:cNvPr id="318" name="テキスト ボックス 317"/>
        <xdr:cNvSpPr txBox="1"/>
      </xdr:nvSpPr>
      <xdr:spPr>
        <a:xfrm>
          <a:off x="6705111" y="64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83711</xdr:rowOff>
    </xdr:from>
    <xdr:to>
      <xdr:col>55</xdr:col>
      <xdr:colOff>0</xdr:colOff>
      <xdr:row>57</xdr:row>
      <xdr:rowOff>120504</xdr:rowOff>
    </xdr:to>
    <xdr:cxnSp macro="">
      <xdr:nvCxnSpPr>
        <xdr:cNvPr id="345" name="直線コネクタ 344"/>
        <xdr:cNvCxnSpPr/>
      </xdr:nvCxnSpPr>
      <xdr:spPr>
        <a:xfrm>
          <a:off x="9639300" y="9856361"/>
          <a:ext cx="838200" cy="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83711</xdr:rowOff>
    </xdr:from>
    <xdr:to>
      <xdr:col>50</xdr:col>
      <xdr:colOff>114300</xdr:colOff>
      <xdr:row>57</xdr:row>
      <xdr:rowOff>158500</xdr:rowOff>
    </xdr:to>
    <xdr:cxnSp macro="">
      <xdr:nvCxnSpPr>
        <xdr:cNvPr id="348" name="直線コネクタ 347"/>
        <xdr:cNvCxnSpPr/>
      </xdr:nvCxnSpPr>
      <xdr:spPr>
        <a:xfrm flipV="1">
          <a:off x="8750300" y="9856361"/>
          <a:ext cx="889000" cy="7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158500</xdr:rowOff>
    </xdr:from>
    <xdr:to>
      <xdr:col>45</xdr:col>
      <xdr:colOff>177800</xdr:colOff>
      <xdr:row>58</xdr:row>
      <xdr:rowOff>16743</xdr:rowOff>
    </xdr:to>
    <xdr:cxnSp macro="">
      <xdr:nvCxnSpPr>
        <xdr:cNvPr id="351" name="直線コネクタ 350"/>
        <xdr:cNvCxnSpPr/>
      </xdr:nvCxnSpPr>
      <xdr:spPr>
        <a:xfrm flipV="1">
          <a:off x="7861300" y="9931150"/>
          <a:ext cx="889000" cy="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8552</xdr:rowOff>
    </xdr:from>
    <xdr:to>
      <xdr:col>41</xdr:col>
      <xdr:colOff>50800</xdr:colOff>
      <xdr:row>58</xdr:row>
      <xdr:rowOff>16743</xdr:rowOff>
    </xdr:to>
    <xdr:cxnSp macro="">
      <xdr:nvCxnSpPr>
        <xdr:cNvPr id="354" name="直線コネクタ 353"/>
        <xdr:cNvCxnSpPr/>
      </xdr:nvCxnSpPr>
      <xdr:spPr>
        <a:xfrm>
          <a:off x="6972300" y="9952652"/>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69704</xdr:rowOff>
    </xdr:from>
    <xdr:to>
      <xdr:col>55</xdr:col>
      <xdr:colOff>50800</xdr:colOff>
      <xdr:row>57</xdr:row>
      <xdr:rowOff>171304</xdr:rowOff>
    </xdr:to>
    <xdr:sp macro="" textlink="">
      <xdr:nvSpPr>
        <xdr:cNvPr id="364" name="楕円 363"/>
        <xdr:cNvSpPr/>
      </xdr:nvSpPr>
      <xdr:spPr>
        <a:xfrm>
          <a:off x="10426700" y="98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48131</xdr:rowOff>
    </xdr:from>
    <xdr:ext cx="534377" cy="259045"/>
    <xdr:sp macro="" textlink="">
      <xdr:nvSpPr>
        <xdr:cNvPr id="365" name="普通建設事業費該当値テキスト"/>
        <xdr:cNvSpPr txBox="1"/>
      </xdr:nvSpPr>
      <xdr:spPr>
        <a:xfrm>
          <a:off x="10528300" y="98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32911</xdr:rowOff>
    </xdr:from>
    <xdr:to>
      <xdr:col>50</xdr:col>
      <xdr:colOff>165100</xdr:colOff>
      <xdr:row>57</xdr:row>
      <xdr:rowOff>134511</xdr:rowOff>
    </xdr:to>
    <xdr:sp macro="" textlink="">
      <xdr:nvSpPr>
        <xdr:cNvPr id="366" name="楕円 365"/>
        <xdr:cNvSpPr/>
      </xdr:nvSpPr>
      <xdr:spPr>
        <a:xfrm>
          <a:off x="9588500" y="9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125638</xdr:rowOff>
    </xdr:from>
    <xdr:ext cx="534377" cy="259045"/>
    <xdr:sp macro="" textlink="">
      <xdr:nvSpPr>
        <xdr:cNvPr id="367" name="テキスト ボックス 366"/>
        <xdr:cNvSpPr txBox="1"/>
      </xdr:nvSpPr>
      <xdr:spPr>
        <a:xfrm>
          <a:off x="9372111" y="989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107700</xdr:rowOff>
    </xdr:from>
    <xdr:to>
      <xdr:col>46</xdr:col>
      <xdr:colOff>38100</xdr:colOff>
      <xdr:row>58</xdr:row>
      <xdr:rowOff>37850</xdr:rowOff>
    </xdr:to>
    <xdr:sp macro="" textlink="">
      <xdr:nvSpPr>
        <xdr:cNvPr id="368" name="楕円 367"/>
        <xdr:cNvSpPr/>
      </xdr:nvSpPr>
      <xdr:spPr>
        <a:xfrm>
          <a:off x="8699500" y="988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28977</xdr:rowOff>
    </xdr:from>
    <xdr:ext cx="534377" cy="259045"/>
    <xdr:sp macro="" textlink="">
      <xdr:nvSpPr>
        <xdr:cNvPr id="369" name="テキスト ボックス 368"/>
        <xdr:cNvSpPr txBox="1"/>
      </xdr:nvSpPr>
      <xdr:spPr>
        <a:xfrm>
          <a:off x="8483111" y="997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137393</xdr:rowOff>
    </xdr:from>
    <xdr:to>
      <xdr:col>41</xdr:col>
      <xdr:colOff>101600</xdr:colOff>
      <xdr:row>58</xdr:row>
      <xdr:rowOff>67543</xdr:rowOff>
    </xdr:to>
    <xdr:sp macro="" textlink="">
      <xdr:nvSpPr>
        <xdr:cNvPr id="370" name="楕円 369"/>
        <xdr:cNvSpPr/>
      </xdr:nvSpPr>
      <xdr:spPr>
        <a:xfrm>
          <a:off x="7810500" y="991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58670</xdr:rowOff>
    </xdr:from>
    <xdr:ext cx="534377" cy="259045"/>
    <xdr:sp macro="" textlink="">
      <xdr:nvSpPr>
        <xdr:cNvPr id="371" name="テキスト ボックス 370"/>
        <xdr:cNvSpPr txBox="1"/>
      </xdr:nvSpPr>
      <xdr:spPr>
        <a:xfrm>
          <a:off x="7594111" y="1000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129202</xdr:rowOff>
    </xdr:from>
    <xdr:to>
      <xdr:col>36</xdr:col>
      <xdr:colOff>165100</xdr:colOff>
      <xdr:row>58</xdr:row>
      <xdr:rowOff>59352</xdr:rowOff>
    </xdr:to>
    <xdr:sp macro="" textlink="">
      <xdr:nvSpPr>
        <xdr:cNvPr id="372" name="楕円 371"/>
        <xdr:cNvSpPr/>
      </xdr:nvSpPr>
      <xdr:spPr>
        <a:xfrm>
          <a:off x="6921500" y="99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50479</xdr:rowOff>
    </xdr:from>
    <xdr:ext cx="534377" cy="259045"/>
    <xdr:sp macro="" textlink="">
      <xdr:nvSpPr>
        <xdr:cNvPr id="373" name="テキスト ボックス 372"/>
        <xdr:cNvSpPr txBox="1"/>
      </xdr:nvSpPr>
      <xdr:spPr>
        <a:xfrm>
          <a:off x="6705111" y="99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17872</xdr:rowOff>
    </xdr:from>
    <xdr:to>
      <xdr:col>55</xdr:col>
      <xdr:colOff>0</xdr:colOff>
      <xdr:row>79</xdr:row>
      <xdr:rowOff>90749</xdr:rowOff>
    </xdr:to>
    <xdr:cxnSp macro="">
      <xdr:nvCxnSpPr>
        <xdr:cNvPr id="404" name="直線コネクタ 403"/>
        <xdr:cNvCxnSpPr/>
      </xdr:nvCxnSpPr>
      <xdr:spPr>
        <a:xfrm>
          <a:off x="9639300" y="13562422"/>
          <a:ext cx="838200" cy="7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17872</xdr:rowOff>
    </xdr:from>
    <xdr:to>
      <xdr:col>50</xdr:col>
      <xdr:colOff>114300</xdr:colOff>
      <xdr:row>79</xdr:row>
      <xdr:rowOff>59240</xdr:rowOff>
    </xdr:to>
    <xdr:cxnSp macro="">
      <xdr:nvCxnSpPr>
        <xdr:cNvPr id="407" name="直線コネクタ 406"/>
        <xdr:cNvCxnSpPr/>
      </xdr:nvCxnSpPr>
      <xdr:spPr>
        <a:xfrm flipV="1">
          <a:off x="8750300" y="13562422"/>
          <a:ext cx="889000" cy="4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18666</xdr:rowOff>
    </xdr:from>
    <xdr:to>
      <xdr:col>45</xdr:col>
      <xdr:colOff>177800</xdr:colOff>
      <xdr:row>79</xdr:row>
      <xdr:rowOff>59240</xdr:rowOff>
    </xdr:to>
    <xdr:cxnSp macro="">
      <xdr:nvCxnSpPr>
        <xdr:cNvPr id="410" name="直線コネクタ 409"/>
        <xdr:cNvCxnSpPr/>
      </xdr:nvCxnSpPr>
      <xdr:spPr>
        <a:xfrm>
          <a:off x="7861300" y="13563216"/>
          <a:ext cx="889000" cy="4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121452</xdr:rowOff>
    </xdr:from>
    <xdr:to>
      <xdr:col>41</xdr:col>
      <xdr:colOff>50800</xdr:colOff>
      <xdr:row>79</xdr:row>
      <xdr:rowOff>18666</xdr:rowOff>
    </xdr:to>
    <xdr:cxnSp macro="">
      <xdr:nvCxnSpPr>
        <xdr:cNvPr id="413" name="直線コネクタ 412"/>
        <xdr:cNvCxnSpPr/>
      </xdr:nvCxnSpPr>
      <xdr:spPr>
        <a:xfrm>
          <a:off x="6972300" y="13494552"/>
          <a:ext cx="889000" cy="6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39949</xdr:rowOff>
    </xdr:from>
    <xdr:to>
      <xdr:col>55</xdr:col>
      <xdr:colOff>50800</xdr:colOff>
      <xdr:row>79</xdr:row>
      <xdr:rowOff>141549</xdr:rowOff>
    </xdr:to>
    <xdr:sp macro="" textlink="">
      <xdr:nvSpPr>
        <xdr:cNvPr id="423" name="楕円 422"/>
        <xdr:cNvSpPr/>
      </xdr:nvSpPr>
      <xdr:spPr>
        <a:xfrm>
          <a:off x="10426700" y="1358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126326</xdr:rowOff>
    </xdr:from>
    <xdr:ext cx="469744" cy="259045"/>
    <xdr:sp macro="" textlink="">
      <xdr:nvSpPr>
        <xdr:cNvPr id="424" name="普通建設事業費 （ うち新規整備　）該当値テキスト"/>
        <xdr:cNvSpPr txBox="1"/>
      </xdr:nvSpPr>
      <xdr:spPr>
        <a:xfrm>
          <a:off x="10528300" y="1349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138522</xdr:rowOff>
    </xdr:from>
    <xdr:to>
      <xdr:col>50</xdr:col>
      <xdr:colOff>165100</xdr:colOff>
      <xdr:row>79</xdr:row>
      <xdr:rowOff>68672</xdr:rowOff>
    </xdr:to>
    <xdr:sp macro="" textlink="">
      <xdr:nvSpPr>
        <xdr:cNvPr id="425" name="楕円 424"/>
        <xdr:cNvSpPr/>
      </xdr:nvSpPr>
      <xdr:spPr>
        <a:xfrm>
          <a:off x="9588500" y="135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59799</xdr:rowOff>
    </xdr:from>
    <xdr:ext cx="534377" cy="259045"/>
    <xdr:sp macro="" textlink="">
      <xdr:nvSpPr>
        <xdr:cNvPr id="426" name="テキスト ボックス 425"/>
        <xdr:cNvSpPr txBox="1"/>
      </xdr:nvSpPr>
      <xdr:spPr>
        <a:xfrm>
          <a:off x="9372111" y="136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8440</xdr:rowOff>
    </xdr:from>
    <xdr:to>
      <xdr:col>46</xdr:col>
      <xdr:colOff>38100</xdr:colOff>
      <xdr:row>79</xdr:row>
      <xdr:rowOff>110040</xdr:rowOff>
    </xdr:to>
    <xdr:sp macro="" textlink="">
      <xdr:nvSpPr>
        <xdr:cNvPr id="427" name="楕円 426"/>
        <xdr:cNvSpPr/>
      </xdr:nvSpPr>
      <xdr:spPr>
        <a:xfrm>
          <a:off x="8699500" y="135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101167</xdr:rowOff>
    </xdr:from>
    <xdr:ext cx="534377" cy="259045"/>
    <xdr:sp macro="" textlink="">
      <xdr:nvSpPr>
        <xdr:cNvPr id="428" name="テキスト ボックス 427"/>
        <xdr:cNvSpPr txBox="1"/>
      </xdr:nvSpPr>
      <xdr:spPr>
        <a:xfrm>
          <a:off x="8483111" y="1364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139316</xdr:rowOff>
    </xdr:from>
    <xdr:to>
      <xdr:col>41</xdr:col>
      <xdr:colOff>101600</xdr:colOff>
      <xdr:row>79</xdr:row>
      <xdr:rowOff>69466</xdr:rowOff>
    </xdr:to>
    <xdr:sp macro="" textlink="">
      <xdr:nvSpPr>
        <xdr:cNvPr id="429" name="楕円 428"/>
        <xdr:cNvSpPr/>
      </xdr:nvSpPr>
      <xdr:spPr>
        <a:xfrm>
          <a:off x="7810500" y="1351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60593</xdr:rowOff>
    </xdr:from>
    <xdr:ext cx="534377" cy="259045"/>
    <xdr:sp macro="" textlink="">
      <xdr:nvSpPr>
        <xdr:cNvPr id="430" name="テキスト ボックス 429"/>
        <xdr:cNvSpPr txBox="1"/>
      </xdr:nvSpPr>
      <xdr:spPr>
        <a:xfrm>
          <a:off x="7594111" y="1360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70652</xdr:rowOff>
    </xdr:from>
    <xdr:to>
      <xdr:col>36</xdr:col>
      <xdr:colOff>165100</xdr:colOff>
      <xdr:row>79</xdr:row>
      <xdr:rowOff>802</xdr:rowOff>
    </xdr:to>
    <xdr:sp macro="" textlink="">
      <xdr:nvSpPr>
        <xdr:cNvPr id="431" name="楕円 430"/>
        <xdr:cNvSpPr/>
      </xdr:nvSpPr>
      <xdr:spPr>
        <a:xfrm>
          <a:off x="6921500" y="134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163379</xdr:rowOff>
    </xdr:from>
    <xdr:ext cx="534377" cy="259045"/>
    <xdr:sp macro="" textlink="">
      <xdr:nvSpPr>
        <xdr:cNvPr id="432" name="テキスト ボックス 431"/>
        <xdr:cNvSpPr txBox="1"/>
      </xdr:nvSpPr>
      <xdr:spPr>
        <a:xfrm>
          <a:off x="6705111" y="135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141963</xdr:rowOff>
    </xdr:from>
    <xdr:to>
      <xdr:col>55</xdr:col>
      <xdr:colOff>0</xdr:colOff>
      <xdr:row>96</xdr:row>
      <xdr:rowOff>74351</xdr:rowOff>
    </xdr:to>
    <xdr:cxnSp macro="">
      <xdr:nvCxnSpPr>
        <xdr:cNvPr id="461" name="直線コネクタ 460"/>
        <xdr:cNvCxnSpPr/>
      </xdr:nvCxnSpPr>
      <xdr:spPr>
        <a:xfrm flipV="1">
          <a:off x="9639300" y="16429713"/>
          <a:ext cx="838200" cy="10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165290</xdr:rowOff>
    </xdr:from>
    <xdr:ext cx="534377" cy="259045"/>
    <xdr:sp macro="" textlink="">
      <xdr:nvSpPr>
        <xdr:cNvPr id="462" name="普通建設事業費 （ うち更新整備　）平均値テキスト"/>
        <xdr:cNvSpPr txBox="1"/>
      </xdr:nvSpPr>
      <xdr:spPr>
        <a:xfrm>
          <a:off x="10528300" y="1645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74351</xdr:rowOff>
    </xdr:from>
    <xdr:to>
      <xdr:col>50</xdr:col>
      <xdr:colOff>114300</xdr:colOff>
      <xdr:row>96</xdr:row>
      <xdr:rowOff>157362</xdr:rowOff>
    </xdr:to>
    <xdr:cxnSp macro="">
      <xdr:nvCxnSpPr>
        <xdr:cNvPr id="464" name="直線コネクタ 463"/>
        <xdr:cNvCxnSpPr/>
      </xdr:nvCxnSpPr>
      <xdr:spPr>
        <a:xfrm flipV="1">
          <a:off x="8750300" y="16533551"/>
          <a:ext cx="889000" cy="8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142429</xdr:rowOff>
    </xdr:from>
    <xdr:ext cx="534377" cy="259045"/>
    <xdr:sp macro="" textlink="">
      <xdr:nvSpPr>
        <xdr:cNvPr id="466" name="テキスト ボックス 465"/>
        <xdr:cNvSpPr txBox="1"/>
      </xdr:nvSpPr>
      <xdr:spPr>
        <a:xfrm>
          <a:off x="9372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157362</xdr:rowOff>
    </xdr:from>
    <xdr:to>
      <xdr:col>45</xdr:col>
      <xdr:colOff>177800</xdr:colOff>
      <xdr:row>98</xdr:row>
      <xdr:rowOff>14534</xdr:rowOff>
    </xdr:to>
    <xdr:cxnSp macro="">
      <xdr:nvCxnSpPr>
        <xdr:cNvPr id="467" name="直線コネクタ 466"/>
        <xdr:cNvCxnSpPr/>
      </xdr:nvCxnSpPr>
      <xdr:spPr>
        <a:xfrm flipV="1">
          <a:off x="7861300" y="16616562"/>
          <a:ext cx="889000" cy="20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14534</xdr:rowOff>
    </xdr:from>
    <xdr:to>
      <xdr:col>41</xdr:col>
      <xdr:colOff>50800</xdr:colOff>
      <xdr:row>98</xdr:row>
      <xdr:rowOff>134579</xdr:rowOff>
    </xdr:to>
    <xdr:cxnSp macro="">
      <xdr:nvCxnSpPr>
        <xdr:cNvPr id="470" name="直線コネクタ 469"/>
        <xdr:cNvCxnSpPr/>
      </xdr:nvCxnSpPr>
      <xdr:spPr>
        <a:xfrm flipV="1">
          <a:off x="6972300" y="16816634"/>
          <a:ext cx="889000" cy="12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91163</xdr:rowOff>
    </xdr:from>
    <xdr:to>
      <xdr:col>55</xdr:col>
      <xdr:colOff>50800</xdr:colOff>
      <xdr:row>96</xdr:row>
      <xdr:rowOff>21313</xdr:rowOff>
    </xdr:to>
    <xdr:sp macro="" textlink="">
      <xdr:nvSpPr>
        <xdr:cNvPr id="480" name="楕円 479"/>
        <xdr:cNvSpPr/>
      </xdr:nvSpPr>
      <xdr:spPr>
        <a:xfrm>
          <a:off x="10426700" y="163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114040</xdr:rowOff>
    </xdr:from>
    <xdr:ext cx="534377" cy="259045"/>
    <xdr:sp macro="" textlink="">
      <xdr:nvSpPr>
        <xdr:cNvPr id="481" name="普通建設事業費 （ うち更新整備　）該当値テキスト"/>
        <xdr:cNvSpPr txBox="1"/>
      </xdr:nvSpPr>
      <xdr:spPr>
        <a:xfrm>
          <a:off x="10528300" y="1623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23551</xdr:rowOff>
    </xdr:from>
    <xdr:to>
      <xdr:col>50</xdr:col>
      <xdr:colOff>165100</xdr:colOff>
      <xdr:row>96</xdr:row>
      <xdr:rowOff>125151</xdr:rowOff>
    </xdr:to>
    <xdr:sp macro="" textlink="">
      <xdr:nvSpPr>
        <xdr:cNvPr id="482" name="楕円 481"/>
        <xdr:cNvSpPr/>
      </xdr:nvSpPr>
      <xdr:spPr>
        <a:xfrm>
          <a:off x="9588500" y="164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141678</xdr:rowOff>
    </xdr:from>
    <xdr:ext cx="534377" cy="259045"/>
    <xdr:sp macro="" textlink="">
      <xdr:nvSpPr>
        <xdr:cNvPr id="483" name="テキスト ボックス 482"/>
        <xdr:cNvSpPr txBox="1"/>
      </xdr:nvSpPr>
      <xdr:spPr>
        <a:xfrm>
          <a:off x="9372111" y="1625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106562</xdr:rowOff>
    </xdr:from>
    <xdr:to>
      <xdr:col>46</xdr:col>
      <xdr:colOff>38100</xdr:colOff>
      <xdr:row>97</xdr:row>
      <xdr:rowOff>36712</xdr:rowOff>
    </xdr:to>
    <xdr:sp macro="" textlink="">
      <xdr:nvSpPr>
        <xdr:cNvPr id="484" name="楕円 483"/>
        <xdr:cNvSpPr/>
      </xdr:nvSpPr>
      <xdr:spPr>
        <a:xfrm>
          <a:off x="8699500" y="1656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27839</xdr:rowOff>
    </xdr:from>
    <xdr:ext cx="534377" cy="259045"/>
    <xdr:sp macro="" textlink="">
      <xdr:nvSpPr>
        <xdr:cNvPr id="485" name="テキスト ボックス 484"/>
        <xdr:cNvSpPr txBox="1"/>
      </xdr:nvSpPr>
      <xdr:spPr>
        <a:xfrm>
          <a:off x="8483111" y="166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135184</xdr:rowOff>
    </xdr:from>
    <xdr:to>
      <xdr:col>41</xdr:col>
      <xdr:colOff>101600</xdr:colOff>
      <xdr:row>98</xdr:row>
      <xdr:rowOff>65334</xdr:rowOff>
    </xdr:to>
    <xdr:sp macro="" textlink="">
      <xdr:nvSpPr>
        <xdr:cNvPr id="486" name="楕円 485"/>
        <xdr:cNvSpPr/>
      </xdr:nvSpPr>
      <xdr:spPr>
        <a:xfrm>
          <a:off x="7810500" y="1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56461</xdr:rowOff>
    </xdr:from>
    <xdr:ext cx="534377" cy="259045"/>
    <xdr:sp macro="" textlink="">
      <xdr:nvSpPr>
        <xdr:cNvPr id="487" name="テキスト ボックス 486"/>
        <xdr:cNvSpPr txBox="1"/>
      </xdr:nvSpPr>
      <xdr:spPr>
        <a:xfrm>
          <a:off x="7594111" y="1685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83779</xdr:rowOff>
    </xdr:from>
    <xdr:to>
      <xdr:col>36</xdr:col>
      <xdr:colOff>165100</xdr:colOff>
      <xdr:row>99</xdr:row>
      <xdr:rowOff>13929</xdr:rowOff>
    </xdr:to>
    <xdr:sp macro="" textlink="">
      <xdr:nvSpPr>
        <xdr:cNvPr id="488" name="楕円 487"/>
        <xdr:cNvSpPr/>
      </xdr:nvSpPr>
      <xdr:spPr>
        <a:xfrm>
          <a:off x="6921500" y="168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5056</xdr:rowOff>
    </xdr:from>
    <xdr:ext cx="534377" cy="259045"/>
    <xdr:sp macro="" textlink="">
      <xdr:nvSpPr>
        <xdr:cNvPr id="489" name="テキスト ボックス 488"/>
        <xdr:cNvSpPr txBox="1"/>
      </xdr:nvSpPr>
      <xdr:spPr>
        <a:xfrm>
          <a:off x="6705111" y="169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30345</xdr:rowOff>
    </xdr:from>
    <xdr:to>
      <xdr:col>85</xdr:col>
      <xdr:colOff>127000</xdr:colOff>
      <xdr:row>39</xdr:row>
      <xdr:rowOff>44424</xdr:rowOff>
    </xdr:to>
    <xdr:cxnSp macro="">
      <xdr:nvCxnSpPr>
        <xdr:cNvPr id="518" name="直線コネクタ 517"/>
        <xdr:cNvCxnSpPr/>
      </xdr:nvCxnSpPr>
      <xdr:spPr>
        <a:xfrm>
          <a:off x="15481300" y="6716895"/>
          <a:ext cx="838200" cy="1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17528</xdr:rowOff>
    </xdr:from>
    <xdr:to>
      <xdr:col>81</xdr:col>
      <xdr:colOff>50800</xdr:colOff>
      <xdr:row>39</xdr:row>
      <xdr:rowOff>30345</xdr:rowOff>
    </xdr:to>
    <xdr:cxnSp macro="">
      <xdr:nvCxnSpPr>
        <xdr:cNvPr id="521" name="直線コネクタ 520"/>
        <xdr:cNvCxnSpPr/>
      </xdr:nvCxnSpPr>
      <xdr:spPr>
        <a:xfrm>
          <a:off x="14592300" y="6704078"/>
          <a:ext cx="889000" cy="1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17528</xdr:rowOff>
    </xdr:from>
    <xdr:to>
      <xdr:col>76</xdr:col>
      <xdr:colOff>114300</xdr:colOff>
      <xdr:row>39</xdr:row>
      <xdr:rowOff>39928</xdr:rowOff>
    </xdr:to>
    <xdr:cxnSp macro="">
      <xdr:nvCxnSpPr>
        <xdr:cNvPr id="524" name="直線コネクタ 523"/>
        <xdr:cNvCxnSpPr/>
      </xdr:nvCxnSpPr>
      <xdr:spPr>
        <a:xfrm flipV="1">
          <a:off x="13703300" y="6704078"/>
          <a:ext cx="889000" cy="2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34909</xdr:rowOff>
    </xdr:from>
    <xdr:to>
      <xdr:col>71</xdr:col>
      <xdr:colOff>177800</xdr:colOff>
      <xdr:row>39</xdr:row>
      <xdr:rowOff>39928</xdr:rowOff>
    </xdr:to>
    <xdr:cxnSp macro="">
      <xdr:nvCxnSpPr>
        <xdr:cNvPr id="527" name="直線コネクタ 526"/>
        <xdr:cNvCxnSpPr/>
      </xdr:nvCxnSpPr>
      <xdr:spPr>
        <a:xfrm>
          <a:off x="12814300" y="6721459"/>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31" name="テキスト ボックス 530"/>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165074</xdr:rowOff>
    </xdr:from>
    <xdr:to>
      <xdr:col>85</xdr:col>
      <xdr:colOff>177800</xdr:colOff>
      <xdr:row>39</xdr:row>
      <xdr:rowOff>95224</xdr:rowOff>
    </xdr:to>
    <xdr:sp macro="" textlink="">
      <xdr:nvSpPr>
        <xdr:cNvPr id="537" name="楕円 536"/>
        <xdr:cNvSpPr/>
      </xdr:nvSpPr>
      <xdr:spPr>
        <a:xfrm>
          <a:off x="162687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105146</xdr:rowOff>
    </xdr:from>
    <xdr:ext cx="249299" cy="259045"/>
    <xdr:sp macro="" textlink="">
      <xdr:nvSpPr>
        <xdr:cNvPr id="538" name="災害復旧事業費該当値テキスト"/>
        <xdr:cNvSpPr txBox="1"/>
      </xdr:nvSpPr>
      <xdr:spPr>
        <a:xfrm>
          <a:off x="16370300" y="6620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150995</xdr:rowOff>
    </xdr:from>
    <xdr:to>
      <xdr:col>81</xdr:col>
      <xdr:colOff>101600</xdr:colOff>
      <xdr:row>39</xdr:row>
      <xdr:rowOff>81145</xdr:rowOff>
    </xdr:to>
    <xdr:sp macro="" textlink="">
      <xdr:nvSpPr>
        <xdr:cNvPr id="539" name="楕円 538"/>
        <xdr:cNvSpPr/>
      </xdr:nvSpPr>
      <xdr:spPr>
        <a:xfrm>
          <a:off x="15430500" y="66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72272</xdr:rowOff>
    </xdr:from>
    <xdr:ext cx="469744" cy="259045"/>
    <xdr:sp macro="" textlink="">
      <xdr:nvSpPr>
        <xdr:cNvPr id="540" name="テキスト ボックス 539"/>
        <xdr:cNvSpPr txBox="1"/>
      </xdr:nvSpPr>
      <xdr:spPr>
        <a:xfrm>
          <a:off x="15246428" y="675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138178</xdr:rowOff>
    </xdr:from>
    <xdr:to>
      <xdr:col>76</xdr:col>
      <xdr:colOff>165100</xdr:colOff>
      <xdr:row>39</xdr:row>
      <xdr:rowOff>68328</xdr:rowOff>
    </xdr:to>
    <xdr:sp macro="" textlink="">
      <xdr:nvSpPr>
        <xdr:cNvPr id="541" name="楕円 540"/>
        <xdr:cNvSpPr/>
      </xdr:nvSpPr>
      <xdr:spPr>
        <a:xfrm>
          <a:off x="14541500" y="66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59455</xdr:rowOff>
    </xdr:from>
    <xdr:ext cx="469744" cy="259045"/>
    <xdr:sp macro="" textlink="">
      <xdr:nvSpPr>
        <xdr:cNvPr id="542" name="テキスト ボックス 541"/>
        <xdr:cNvSpPr txBox="1"/>
      </xdr:nvSpPr>
      <xdr:spPr>
        <a:xfrm>
          <a:off x="14357428" y="6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160578</xdr:rowOff>
    </xdr:from>
    <xdr:to>
      <xdr:col>72</xdr:col>
      <xdr:colOff>38100</xdr:colOff>
      <xdr:row>39</xdr:row>
      <xdr:rowOff>90728</xdr:rowOff>
    </xdr:to>
    <xdr:sp macro="" textlink="">
      <xdr:nvSpPr>
        <xdr:cNvPr id="543" name="楕円 542"/>
        <xdr:cNvSpPr/>
      </xdr:nvSpPr>
      <xdr:spPr>
        <a:xfrm>
          <a:off x="13652500" y="66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81855</xdr:rowOff>
    </xdr:from>
    <xdr:ext cx="469744" cy="259045"/>
    <xdr:sp macro="" textlink="">
      <xdr:nvSpPr>
        <xdr:cNvPr id="544" name="テキスト ボックス 543"/>
        <xdr:cNvSpPr txBox="1"/>
      </xdr:nvSpPr>
      <xdr:spPr>
        <a:xfrm>
          <a:off x="13468428" y="676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155559</xdr:rowOff>
    </xdr:from>
    <xdr:to>
      <xdr:col>67</xdr:col>
      <xdr:colOff>101600</xdr:colOff>
      <xdr:row>39</xdr:row>
      <xdr:rowOff>85709</xdr:rowOff>
    </xdr:to>
    <xdr:sp macro="" textlink="">
      <xdr:nvSpPr>
        <xdr:cNvPr id="545" name="楕円 544"/>
        <xdr:cNvSpPr/>
      </xdr:nvSpPr>
      <xdr:spPr>
        <a:xfrm>
          <a:off x="12763500" y="667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76836</xdr:rowOff>
    </xdr:from>
    <xdr:ext cx="469744" cy="259045"/>
    <xdr:sp macro="" textlink="">
      <xdr:nvSpPr>
        <xdr:cNvPr id="546" name="テキスト ボックス 545"/>
        <xdr:cNvSpPr txBox="1"/>
      </xdr:nvSpPr>
      <xdr:spPr>
        <a:xfrm>
          <a:off x="12579428" y="676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159032</xdr:rowOff>
    </xdr:from>
    <xdr:to>
      <xdr:col>85</xdr:col>
      <xdr:colOff>127000</xdr:colOff>
      <xdr:row>77</xdr:row>
      <xdr:rowOff>4239</xdr:rowOff>
    </xdr:to>
    <xdr:cxnSp macro="">
      <xdr:nvCxnSpPr>
        <xdr:cNvPr id="624" name="直線コネクタ 623"/>
        <xdr:cNvCxnSpPr/>
      </xdr:nvCxnSpPr>
      <xdr:spPr>
        <a:xfrm>
          <a:off x="15481300" y="13189232"/>
          <a:ext cx="8382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77250</xdr:rowOff>
    </xdr:from>
    <xdr:ext cx="534377" cy="259045"/>
    <xdr:sp macro="" textlink="">
      <xdr:nvSpPr>
        <xdr:cNvPr id="625" name="公債費平均値テキスト"/>
        <xdr:cNvSpPr txBox="1"/>
      </xdr:nvSpPr>
      <xdr:spPr>
        <a:xfrm>
          <a:off x="16370300" y="12764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159032</xdr:rowOff>
    </xdr:from>
    <xdr:to>
      <xdr:col>81</xdr:col>
      <xdr:colOff>50800</xdr:colOff>
      <xdr:row>76</xdr:row>
      <xdr:rowOff>166774</xdr:rowOff>
    </xdr:to>
    <xdr:cxnSp macro="">
      <xdr:nvCxnSpPr>
        <xdr:cNvPr id="627" name="直線コネクタ 626"/>
        <xdr:cNvCxnSpPr/>
      </xdr:nvCxnSpPr>
      <xdr:spPr>
        <a:xfrm flipV="1">
          <a:off x="14592300" y="13189232"/>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166774</xdr:rowOff>
    </xdr:from>
    <xdr:to>
      <xdr:col>76</xdr:col>
      <xdr:colOff>114300</xdr:colOff>
      <xdr:row>77</xdr:row>
      <xdr:rowOff>6037</xdr:rowOff>
    </xdr:to>
    <xdr:cxnSp macro="">
      <xdr:nvCxnSpPr>
        <xdr:cNvPr id="630" name="直線コネクタ 629"/>
        <xdr:cNvCxnSpPr/>
      </xdr:nvCxnSpPr>
      <xdr:spPr>
        <a:xfrm flipV="1">
          <a:off x="13703300" y="13196974"/>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3454</xdr:rowOff>
    </xdr:from>
    <xdr:to>
      <xdr:col>71</xdr:col>
      <xdr:colOff>177800</xdr:colOff>
      <xdr:row>77</xdr:row>
      <xdr:rowOff>6037</xdr:rowOff>
    </xdr:to>
    <xdr:cxnSp macro="">
      <xdr:nvCxnSpPr>
        <xdr:cNvPr id="633" name="直線コネクタ 632"/>
        <xdr:cNvCxnSpPr/>
      </xdr:nvCxnSpPr>
      <xdr:spPr>
        <a:xfrm>
          <a:off x="12814300" y="13205104"/>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158701</xdr:rowOff>
    </xdr:from>
    <xdr:ext cx="534377" cy="259045"/>
    <xdr:sp macro="" textlink="">
      <xdr:nvSpPr>
        <xdr:cNvPr id="635" name="テキスト ボックス 634"/>
        <xdr:cNvSpPr txBox="1"/>
      </xdr:nvSpPr>
      <xdr:spPr>
        <a:xfrm>
          <a:off x="13436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78508</xdr:rowOff>
    </xdr:from>
    <xdr:ext cx="534377" cy="259045"/>
    <xdr:sp macro="" textlink="">
      <xdr:nvSpPr>
        <xdr:cNvPr id="637" name="テキスト ボックス 636"/>
        <xdr:cNvSpPr txBox="1"/>
      </xdr:nvSpPr>
      <xdr:spPr>
        <a:xfrm>
          <a:off x="12547111" y="125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124889</xdr:rowOff>
    </xdr:from>
    <xdr:to>
      <xdr:col>85</xdr:col>
      <xdr:colOff>177800</xdr:colOff>
      <xdr:row>77</xdr:row>
      <xdr:rowOff>55039</xdr:rowOff>
    </xdr:to>
    <xdr:sp macro="" textlink="">
      <xdr:nvSpPr>
        <xdr:cNvPr id="643" name="楕円 642"/>
        <xdr:cNvSpPr/>
      </xdr:nvSpPr>
      <xdr:spPr>
        <a:xfrm>
          <a:off x="16268700" y="131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103316</xdr:rowOff>
    </xdr:from>
    <xdr:ext cx="534377" cy="259045"/>
    <xdr:sp macro="" textlink="">
      <xdr:nvSpPr>
        <xdr:cNvPr id="644" name="公債費該当値テキスト"/>
        <xdr:cNvSpPr txBox="1"/>
      </xdr:nvSpPr>
      <xdr:spPr>
        <a:xfrm>
          <a:off x="16370300" y="131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108232</xdr:rowOff>
    </xdr:from>
    <xdr:to>
      <xdr:col>81</xdr:col>
      <xdr:colOff>101600</xdr:colOff>
      <xdr:row>77</xdr:row>
      <xdr:rowOff>38382</xdr:rowOff>
    </xdr:to>
    <xdr:sp macro="" textlink="">
      <xdr:nvSpPr>
        <xdr:cNvPr id="645" name="楕円 644"/>
        <xdr:cNvSpPr/>
      </xdr:nvSpPr>
      <xdr:spPr>
        <a:xfrm>
          <a:off x="15430500" y="131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29509</xdr:rowOff>
    </xdr:from>
    <xdr:ext cx="534377" cy="259045"/>
    <xdr:sp macro="" textlink="">
      <xdr:nvSpPr>
        <xdr:cNvPr id="646" name="テキスト ボックス 645"/>
        <xdr:cNvSpPr txBox="1"/>
      </xdr:nvSpPr>
      <xdr:spPr>
        <a:xfrm>
          <a:off x="15214111" y="1323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115974</xdr:rowOff>
    </xdr:from>
    <xdr:to>
      <xdr:col>76</xdr:col>
      <xdr:colOff>165100</xdr:colOff>
      <xdr:row>77</xdr:row>
      <xdr:rowOff>46124</xdr:rowOff>
    </xdr:to>
    <xdr:sp macro="" textlink="">
      <xdr:nvSpPr>
        <xdr:cNvPr id="647" name="楕円 646"/>
        <xdr:cNvSpPr/>
      </xdr:nvSpPr>
      <xdr:spPr>
        <a:xfrm>
          <a:off x="14541500" y="1314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37251</xdr:rowOff>
    </xdr:from>
    <xdr:ext cx="534377" cy="259045"/>
    <xdr:sp macro="" textlink="">
      <xdr:nvSpPr>
        <xdr:cNvPr id="648" name="テキスト ボックス 647"/>
        <xdr:cNvSpPr txBox="1"/>
      </xdr:nvSpPr>
      <xdr:spPr>
        <a:xfrm>
          <a:off x="14325111" y="1323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126687</xdr:rowOff>
    </xdr:from>
    <xdr:to>
      <xdr:col>72</xdr:col>
      <xdr:colOff>38100</xdr:colOff>
      <xdr:row>77</xdr:row>
      <xdr:rowOff>56837</xdr:rowOff>
    </xdr:to>
    <xdr:sp macro="" textlink="">
      <xdr:nvSpPr>
        <xdr:cNvPr id="649" name="楕円 648"/>
        <xdr:cNvSpPr/>
      </xdr:nvSpPr>
      <xdr:spPr>
        <a:xfrm>
          <a:off x="13652500" y="131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47964</xdr:rowOff>
    </xdr:from>
    <xdr:ext cx="534377" cy="259045"/>
    <xdr:sp macro="" textlink="">
      <xdr:nvSpPr>
        <xdr:cNvPr id="650" name="テキスト ボックス 649"/>
        <xdr:cNvSpPr txBox="1"/>
      </xdr:nvSpPr>
      <xdr:spPr>
        <a:xfrm>
          <a:off x="13436111" y="132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124104</xdr:rowOff>
    </xdr:from>
    <xdr:to>
      <xdr:col>67</xdr:col>
      <xdr:colOff>101600</xdr:colOff>
      <xdr:row>77</xdr:row>
      <xdr:rowOff>54254</xdr:rowOff>
    </xdr:to>
    <xdr:sp macro="" textlink="">
      <xdr:nvSpPr>
        <xdr:cNvPr id="651" name="楕円 650"/>
        <xdr:cNvSpPr/>
      </xdr:nvSpPr>
      <xdr:spPr>
        <a:xfrm>
          <a:off x="12763500" y="131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45381</xdr:rowOff>
    </xdr:from>
    <xdr:ext cx="534377" cy="259045"/>
    <xdr:sp macro="" textlink="">
      <xdr:nvSpPr>
        <xdr:cNvPr id="652" name="テキスト ボックス 651"/>
        <xdr:cNvSpPr txBox="1"/>
      </xdr:nvSpPr>
      <xdr:spPr>
        <a:xfrm>
          <a:off x="12547111" y="1324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32583</xdr:rowOff>
    </xdr:from>
    <xdr:to>
      <xdr:col>85</xdr:col>
      <xdr:colOff>127000</xdr:colOff>
      <xdr:row>99</xdr:row>
      <xdr:rowOff>37429</xdr:rowOff>
    </xdr:to>
    <xdr:cxnSp macro="">
      <xdr:nvCxnSpPr>
        <xdr:cNvPr id="681" name="直線コネクタ 680"/>
        <xdr:cNvCxnSpPr/>
      </xdr:nvCxnSpPr>
      <xdr:spPr>
        <a:xfrm>
          <a:off x="15481300" y="17006133"/>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22782</xdr:rowOff>
    </xdr:from>
    <xdr:to>
      <xdr:col>81</xdr:col>
      <xdr:colOff>50800</xdr:colOff>
      <xdr:row>99</xdr:row>
      <xdr:rowOff>32583</xdr:rowOff>
    </xdr:to>
    <xdr:cxnSp macro="">
      <xdr:nvCxnSpPr>
        <xdr:cNvPr id="684" name="直線コネクタ 683"/>
        <xdr:cNvCxnSpPr/>
      </xdr:nvCxnSpPr>
      <xdr:spPr>
        <a:xfrm>
          <a:off x="14592300" y="16996332"/>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22782</xdr:rowOff>
    </xdr:from>
    <xdr:to>
      <xdr:col>76</xdr:col>
      <xdr:colOff>114300</xdr:colOff>
      <xdr:row>99</xdr:row>
      <xdr:rowOff>26002</xdr:rowOff>
    </xdr:to>
    <xdr:cxnSp macro="">
      <xdr:nvCxnSpPr>
        <xdr:cNvPr id="687" name="直線コネクタ 686"/>
        <xdr:cNvCxnSpPr/>
      </xdr:nvCxnSpPr>
      <xdr:spPr>
        <a:xfrm flipV="1">
          <a:off x="13703300" y="16996332"/>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26002</xdr:rowOff>
    </xdr:from>
    <xdr:to>
      <xdr:col>71</xdr:col>
      <xdr:colOff>177800</xdr:colOff>
      <xdr:row>99</xdr:row>
      <xdr:rowOff>35156</xdr:rowOff>
    </xdr:to>
    <xdr:cxnSp macro="">
      <xdr:nvCxnSpPr>
        <xdr:cNvPr id="690" name="直線コネクタ 689"/>
        <xdr:cNvCxnSpPr/>
      </xdr:nvCxnSpPr>
      <xdr:spPr>
        <a:xfrm flipV="1">
          <a:off x="12814300" y="16999552"/>
          <a:ext cx="8890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158079</xdr:rowOff>
    </xdr:from>
    <xdr:to>
      <xdr:col>85</xdr:col>
      <xdr:colOff>177800</xdr:colOff>
      <xdr:row>99</xdr:row>
      <xdr:rowOff>88229</xdr:rowOff>
    </xdr:to>
    <xdr:sp macro="" textlink="">
      <xdr:nvSpPr>
        <xdr:cNvPr id="700" name="楕円 699"/>
        <xdr:cNvSpPr/>
      </xdr:nvSpPr>
      <xdr:spPr>
        <a:xfrm>
          <a:off x="16268700" y="169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86125</xdr:rowOff>
    </xdr:from>
    <xdr:ext cx="469744" cy="259045"/>
    <xdr:sp macro="" textlink="">
      <xdr:nvSpPr>
        <xdr:cNvPr id="701" name="積立金該当値テキスト"/>
        <xdr:cNvSpPr txBox="1"/>
      </xdr:nvSpPr>
      <xdr:spPr>
        <a:xfrm>
          <a:off x="16370300" y="1688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153233</xdr:rowOff>
    </xdr:from>
    <xdr:to>
      <xdr:col>81</xdr:col>
      <xdr:colOff>101600</xdr:colOff>
      <xdr:row>99</xdr:row>
      <xdr:rowOff>83383</xdr:rowOff>
    </xdr:to>
    <xdr:sp macro="" textlink="">
      <xdr:nvSpPr>
        <xdr:cNvPr id="702" name="楕円 701"/>
        <xdr:cNvSpPr/>
      </xdr:nvSpPr>
      <xdr:spPr>
        <a:xfrm>
          <a:off x="15430500" y="169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74510</xdr:rowOff>
    </xdr:from>
    <xdr:ext cx="469744" cy="259045"/>
    <xdr:sp macro="" textlink="">
      <xdr:nvSpPr>
        <xdr:cNvPr id="703" name="テキスト ボックス 702"/>
        <xdr:cNvSpPr txBox="1"/>
      </xdr:nvSpPr>
      <xdr:spPr>
        <a:xfrm>
          <a:off x="15246428" y="1704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143432</xdr:rowOff>
    </xdr:from>
    <xdr:to>
      <xdr:col>76</xdr:col>
      <xdr:colOff>165100</xdr:colOff>
      <xdr:row>99</xdr:row>
      <xdr:rowOff>73582</xdr:rowOff>
    </xdr:to>
    <xdr:sp macro="" textlink="">
      <xdr:nvSpPr>
        <xdr:cNvPr id="704" name="楕円 703"/>
        <xdr:cNvSpPr/>
      </xdr:nvSpPr>
      <xdr:spPr>
        <a:xfrm>
          <a:off x="14541500" y="169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64709</xdr:rowOff>
    </xdr:from>
    <xdr:ext cx="534377" cy="259045"/>
    <xdr:sp macro="" textlink="">
      <xdr:nvSpPr>
        <xdr:cNvPr id="705" name="テキスト ボックス 704"/>
        <xdr:cNvSpPr txBox="1"/>
      </xdr:nvSpPr>
      <xdr:spPr>
        <a:xfrm>
          <a:off x="14325111" y="1703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146652</xdr:rowOff>
    </xdr:from>
    <xdr:to>
      <xdr:col>72</xdr:col>
      <xdr:colOff>38100</xdr:colOff>
      <xdr:row>99</xdr:row>
      <xdr:rowOff>76802</xdr:rowOff>
    </xdr:to>
    <xdr:sp macro="" textlink="">
      <xdr:nvSpPr>
        <xdr:cNvPr id="706" name="楕円 705"/>
        <xdr:cNvSpPr/>
      </xdr:nvSpPr>
      <xdr:spPr>
        <a:xfrm>
          <a:off x="13652500" y="1694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67929</xdr:rowOff>
    </xdr:from>
    <xdr:ext cx="534377" cy="259045"/>
    <xdr:sp macro="" textlink="">
      <xdr:nvSpPr>
        <xdr:cNvPr id="707" name="テキスト ボックス 706"/>
        <xdr:cNvSpPr txBox="1"/>
      </xdr:nvSpPr>
      <xdr:spPr>
        <a:xfrm>
          <a:off x="13436111" y="170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155806</xdr:rowOff>
    </xdr:from>
    <xdr:to>
      <xdr:col>67</xdr:col>
      <xdr:colOff>101600</xdr:colOff>
      <xdr:row>99</xdr:row>
      <xdr:rowOff>85956</xdr:rowOff>
    </xdr:to>
    <xdr:sp macro="" textlink="">
      <xdr:nvSpPr>
        <xdr:cNvPr id="708" name="楕円 707"/>
        <xdr:cNvSpPr/>
      </xdr:nvSpPr>
      <xdr:spPr>
        <a:xfrm>
          <a:off x="12763500" y="1695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77083</xdr:rowOff>
    </xdr:from>
    <xdr:ext cx="469744" cy="259045"/>
    <xdr:sp macro="" textlink="">
      <xdr:nvSpPr>
        <xdr:cNvPr id="709" name="テキスト ボックス 708"/>
        <xdr:cNvSpPr txBox="1"/>
      </xdr:nvSpPr>
      <xdr:spPr>
        <a:xfrm>
          <a:off x="12579428" y="1705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97997</xdr:rowOff>
    </xdr:from>
    <xdr:to>
      <xdr:col>116</xdr:col>
      <xdr:colOff>63500</xdr:colOff>
      <xdr:row>39</xdr:row>
      <xdr:rowOff>98013</xdr:rowOff>
    </xdr:to>
    <xdr:cxnSp macro="">
      <xdr:nvCxnSpPr>
        <xdr:cNvPr id="740" name="直線コネクタ 739"/>
        <xdr:cNvCxnSpPr/>
      </xdr:nvCxnSpPr>
      <xdr:spPr>
        <a:xfrm flipV="1">
          <a:off x="21323300" y="6784547"/>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98013</xdr:rowOff>
    </xdr:from>
    <xdr:to>
      <xdr:col>111</xdr:col>
      <xdr:colOff>177800</xdr:colOff>
      <xdr:row>39</xdr:row>
      <xdr:rowOff>98030</xdr:rowOff>
    </xdr:to>
    <xdr:cxnSp macro="">
      <xdr:nvCxnSpPr>
        <xdr:cNvPr id="743" name="直線コネクタ 742"/>
        <xdr:cNvCxnSpPr/>
      </xdr:nvCxnSpPr>
      <xdr:spPr>
        <a:xfrm flipV="1">
          <a:off x="20434300" y="678456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97997</xdr:rowOff>
    </xdr:from>
    <xdr:to>
      <xdr:col>107</xdr:col>
      <xdr:colOff>50800</xdr:colOff>
      <xdr:row>39</xdr:row>
      <xdr:rowOff>98030</xdr:rowOff>
    </xdr:to>
    <xdr:cxnSp macro="">
      <xdr:nvCxnSpPr>
        <xdr:cNvPr id="746" name="直線コネクタ 745"/>
        <xdr:cNvCxnSpPr/>
      </xdr:nvCxnSpPr>
      <xdr:spPr>
        <a:xfrm>
          <a:off x="19545300" y="678454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97997</xdr:rowOff>
    </xdr:from>
    <xdr:to>
      <xdr:col>102</xdr:col>
      <xdr:colOff>114300</xdr:colOff>
      <xdr:row>39</xdr:row>
      <xdr:rowOff>98013</xdr:rowOff>
    </xdr:to>
    <xdr:cxnSp macro="">
      <xdr:nvCxnSpPr>
        <xdr:cNvPr id="749" name="直線コネクタ 748"/>
        <xdr:cNvCxnSpPr/>
      </xdr:nvCxnSpPr>
      <xdr:spPr>
        <a:xfrm flipV="1">
          <a:off x="18656300" y="6784547"/>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47197</xdr:rowOff>
    </xdr:from>
    <xdr:to>
      <xdr:col>116</xdr:col>
      <xdr:colOff>114300</xdr:colOff>
      <xdr:row>39</xdr:row>
      <xdr:rowOff>148797</xdr:rowOff>
    </xdr:to>
    <xdr:sp macro="" textlink="">
      <xdr:nvSpPr>
        <xdr:cNvPr id="759" name="楕円 758"/>
        <xdr:cNvSpPr/>
      </xdr:nvSpPr>
      <xdr:spPr>
        <a:xfrm>
          <a:off x="221107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144088</xdr:rowOff>
    </xdr:from>
    <xdr:ext cx="313932" cy="259045"/>
    <xdr:sp macro="" textlink="">
      <xdr:nvSpPr>
        <xdr:cNvPr id="760" name="投資及び出資金該当値テキスト"/>
        <xdr:cNvSpPr txBox="1"/>
      </xdr:nvSpPr>
      <xdr:spPr>
        <a:xfrm>
          <a:off x="22212300" y="6659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47213</xdr:rowOff>
    </xdr:from>
    <xdr:to>
      <xdr:col>112</xdr:col>
      <xdr:colOff>38100</xdr:colOff>
      <xdr:row>39</xdr:row>
      <xdr:rowOff>148813</xdr:rowOff>
    </xdr:to>
    <xdr:sp macro="" textlink="">
      <xdr:nvSpPr>
        <xdr:cNvPr id="761" name="楕円 760"/>
        <xdr:cNvSpPr/>
      </xdr:nvSpPr>
      <xdr:spPr>
        <a:xfrm>
          <a:off x="21272500" y="67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139940</xdr:rowOff>
    </xdr:from>
    <xdr:ext cx="313932" cy="259045"/>
    <xdr:sp macro="" textlink="">
      <xdr:nvSpPr>
        <xdr:cNvPr id="762" name="テキスト ボックス 761"/>
        <xdr:cNvSpPr txBox="1"/>
      </xdr:nvSpPr>
      <xdr:spPr>
        <a:xfrm>
          <a:off x="21166333" y="68264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47230</xdr:rowOff>
    </xdr:from>
    <xdr:to>
      <xdr:col>107</xdr:col>
      <xdr:colOff>101600</xdr:colOff>
      <xdr:row>39</xdr:row>
      <xdr:rowOff>148830</xdr:rowOff>
    </xdr:to>
    <xdr:sp macro="" textlink="">
      <xdr:nvSpPr>
        <xdr:cNvPr id="763" name="楕円 762"/>
        <xdr:cNvSpPr/>
      </xdr:nvSpPr>
      <xdr:spPr>
        <a:xfrm>
          <a:off x="20383500" y="6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139957</xdr:rowOff>
    </xdr:from>
    <xdr:ext cx="313932" cy="259045"/>
    <xdr:sp macro="" textlink="">
      <xdr:nvSpPr>
        <xdr:cNvPr id="764" name="テキスト ボックス 763"/>
        <xdr:cNvSpPr txBox="1"/>
      </xdr:nvSpPr>
      <xdr:spPr>
        <a:xfrm>
          <a:off x="20277333" y="6826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47197</xdr:rowOff>
    </xdr:from>
    <xdr:to>
      <xdr:col>102</xdr:col>
      <xdr:colOff>165100</xdr:colOff>
      <xdr:row>39</xdr:row>
      <xdr:rowOff>148797</xdr:rowOff>
    </xdr:to>
    <xdr:sp macro="" textlink="">
      <xdr:nvSpPr>
        <xdr:cNvPr id="765" name="楕円 764"/>
        <xdr:cNvSpPr/>
      </xdr:nvSpPr>
      <xdr:spPr>
        <a:xfrm>
          <a:off x="19494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139924</xdr:rowOff>
    </xdr:from>
    <xdr:ext cx="313932" cy="259045"/>
    <xdr:sp macro="" textlink="">
      <xdr:nvSpPr>
        <xdr:cNvPr id="766" name="テキスト ボックス 765"/>
        <xdr:cNvSpPr txBox="1"/>
      </xdr:nvSpPr>
      <xdr:spPr>
        <a:xfrm>
          <a:off x="19388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47213</xdr:rowOff>
    </xdr:from>
    <xdr:to>
      <xdr:col>98</xdr:col>
      <xdr:colOff>38100</xdr:colOff>
      <xdr:row>39</xdr:row>
      <xdr:rowOff>148813</xdr:rowOff>
    </xdr:to>
    <xdr:sp macro="" textlink="">
      <xdr:nvSpPr>
        <xdr:cNvPr id="767" name="楕円 766"/>
        <xdr:cNvSpPr/>
      </xdr:nvSpPr>
      <xdr:spPr>
        <a:xfrm>
          <a:off x="18605500" y="67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139940</xdr:rowOff>
    </xdr:from>
    <xdr:ext cx="313932" cy="259045"/>
    <xdr:sp macro="" textlink="">
      <xdr:nvSpPr>
        <xdr:cNvPr id="768" name="テキスト ボックス 767"/>
        <xdr:cNvSpPr txBox="1"/>
      </xdr:nvSpPr>
      <xdr:spPr>
        <a:xfrm>
          <a:off x="18499333" y="68264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102095</xdr:rowOff>
    </xdr:from>
    <xdr:to>
      <xdr:col>116</xdr:col>
      <xdr:colOff>63500</xdr:colOff>
      <xdr:row>58</xdr:row>
      <xdr:rowOff>102484</xdr:rowOff>
    </xdr:to>
    <xdr:cxnSp macro="">
      <xdr:nvCxnSpPr>
        <xdr:cNvPr id="795" name="直線コネクタ 794"/>
        <xdr:cNvCxnSpPr/>
      </xdr:nvCxnSpPr>
      <xdr:spPr>
        <a:xfrm flipV="1">
          <a:off x="21323300" y="10046195"/>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102484</xdr:rowOff>
    </xdr:from>
    <xdr:to>
      <xdr:col>111</xdr:col>
      <xdr:colOff>177800</xdr:colOff>
      <xdr:row>58</xdr:row>
      <xdr:rowOff>102919</xdr:rowOff>
    </xdr:to>
    <xdr:cxnSp macro="">
      <xdr:nvCxnSpPr>
        <xdr:cNvPr id="798" name="直線コネクタ 797"/>
        <xdr:cNvCxnSpPr/>
      </xdr:nvCxnSpPr>
      <xdr:spPr>
        <a:xfrm flipV="1">
          <a:off x="20434300" y="10046584"/>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102919</xdr:rowOff>
    </xdr:from>
    <xdr:to>
      <xdr:col>107</xdr:col>
      <xdr:colOff>50800</xdr:colOff>
      <xdr:row>58</xdr:row>
      <xdr:rowOff>104130</xdr:rowOff>
    </xdr:to>
    <xdr:cxnSp macro="">
      <xdr:nvCxnSpPr>
        <xdr:cNvPr id="801" name="直線コネクタ 800"/>
        <xdr:cNvCxnSpPr/>
      </xdr:nvCxnSpPr>
      <xdr:spPr>
        <a:xfrm flipV="1">
          <a:off x="19545300" y="10047019"/>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104130</xdr:rowOff>
    </xdr:from>
    <xdr:to>
      <xdr:col>102</xdr:col>
      <xdr:colOff>114300</xdr:colOff>
      <xdr:row>58</xdr:row>
      <xdr:rowOff>104884</xdr:rowOff>
    </xdr:to>
    <xdr:cxnSp macro="">
      <xdr:nvCxnSpPr>
        <xdr:cNvPr id="804" name="直線コネクタ 803"/>
        <xdr:cNvCxnSpPr/>
      </xdr:nvCxnSpPr>
      <xdr:spPr>
        <a:xfrm flipV="1">
          <a:off x="18656300" y="10048230"/>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51295</xdr:rowOff>
    </xdr:from>
    <xdr:to>
      <xdr:col>116</xdr:col>
      <xdr:colOff>114300</xdr:colOff>
      <xdr:row>58</xdr:row>
      <xdr:rowOff>152895</xdr:rowOff>
    </xdr:to>
    <xdr:sp macro="" textlink="">
      <xdr:nvSpPr>
        <xdr:cNvPr id="814" name="楕円 813"/>
        <xdr:cNvSpPr/>
      </xdr:nvSpPr>
      <xdr:spPr>
        <a:xfrm>
          <a:off x="22110700" y="99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137736</xdr:rowOff>
    </xdr:from>
    <xdr:ext cx="469744" cy="259045"/>
    <xdr:sp macro="" textlink="">
      <xdr:nvSpPr>
        <xdr:cNvPr id="815" name="貸付金該当値テキスト"/>
        <xdr:cNvSpPr txBox="1"/>
      </xdr:nvSpPr>
      <xdr:spPr>
        <a:xfrm>
          <a:off x="22212300" y="991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51684</xdr:rowOff>
    </xdr:from>
    <xdr:to>
      <xdr:col>112</xdr:col>
      <xdr:colOff>38100</xdr:colOff>
      <xdr:row>58</xdr:row>
      <xdr:rowOff>153284</xdr:rowOff>
    </xdr:to>
    <xdr:sp macro="" textlink="">
      <xdr:nvSpPr>
        <xdr:cNvPr id="816" name="楕円 815"/>
        <xdr:cNvSpPr/>
      </xdr:nvSpPr>
      <xdr:spPr>
        <a:xfrm>
          <a:off x="21272500" y="99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144411</xdr:rowOff>
    </xdr:from>
    <xdr:ext cx="469744" cy="259045"/>
    <xdr:sp macro="" textlink="">
      <xdr:nvSpPr>
        <xdr:cNvPr id="817" name="テキスト ボックス 816"/>
        <xdr:cNvSpPr txBox="1"/>
      </xdr:nvSpPr>
      <xdr:spPr>
        <a:xfrm>
          <a:off x="21088428" y="1008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52119</xdr:rowOff>
    </xdr:from>
    <xdr:to>
      <xdr:col>107</xdr:col>
      <xdr:colOff>101600</xdr:colOff>
      <xdr:row>58</xdr:row>
      <xdr:rowOff>153719</xdr:rowOff>
    </xdr:to>
    <xdr:sp macro="" textlink="">
      <xdr:nvSpPr>
        <xdr:cNvPr id="818" name="楕円 817"/>
        <xdr:cNvSpPr/>
      </xdr:nvSpPr>
      <xdr:spPr>
        <a:xfrm>
          <a:off x="20383500" y="99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144846</xdr:rowOff>
    </xdr:from>
    <xdr:ext cx="469744" cy="259045"/>
    <xdr:sp macro="" textlink="">
      <xdr:nvSpPr>
        <xdr:cNvPr id="819" name="テキスト ボックス 818"/>
        <xdr:cNvSpPr txBox="1"/>
      </xdr:nvSpPr>
      <xdr:spPr>
        <a:xfrm>
          <a:off x="20199428" y="1008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53330</xdr:rowOff>
    </xdr:from>
    <xdr:to>
      <xdr:col>102</xdr:col>
      <xdr:colOff>165100</xdr:colOff>
      <xdr:row>58</xdr:row>
      <xdr:rowOff>154930</xdr:rowOff>
    </xdr:to>
    <xdr:sp macro="" textlink="">
      <xdr:nvSpPr>
        <xdr:cNvPr id="820" name="楕円 819"/>
        <xdr:cNvSpPr/>
      </xdr:nvSpPr>
      <xdr:spPr>
        <a:xfrm>
          <a:off x="19494500" y="99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146057</xdr:rowOff>
    </xdr:from>
    <xdr:ext cx="469744" cy="259045"/>
    <xdr:sp macro="" textlink="">
      <xdr:nvSpPr>
        <xdr:cNvPr id="821" name="テキスト ボックス 820"/>
        <xdr:cNvSpPr txBox="1"/>
      </xdr:nvSpPr>
      <xdr:spPr>
        <a:xfrm>
          <a:off x="19310428" y="1009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54084</xdr:rowOff>
    </xdr:from>
    <xdr:to>
      <xdr:col>98</xdr:col>
      <xdr:colOff>38100</xdr:colOff>
      <xdr:row>58</xdr:row>
      <xdr:rowOff>155684</xdr:rowOff>
    </xdr:to>
    <xdr:sp macro="" textlink="">
      <xdr:nvSpPr>
        <xdr:cNvPr id="822" name="楕円 821"/>
        <xdr:cNvSpPr/>
      </xdr:nvSpPr>
      <xdr:spPr>
        <a:xfrm>
          <a:off x="18605500" y="99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146811</xdr:rowOff>
    </xdr:from>
    <xdr:ext cx="469744" cy="259045"/>
    <xdr:sp macro="" textlink="">
      <xdr:nvSpPr>
        <xdr:cNvPr id="823" name="テキスト ボックス 822"/>
        <xdr:cNvSpPr txBox="1"/>
      </xdr:nvSpPr>
      <xdr:spPr>
        <a:xfrm>
          <a:off x="18421428" y="100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40043</xdr:rowOff>
    </xdr:from>
    <xdr:to>
      <xdr:col>116</xdr:col>
      <xdr:colOff>63500</xdr:colOff>
      <xdr:row>73</xdr:row>
      <xdr:rowOff>57036</xdr:rowOff>
    </xdr:to>
    <xdr:cxnSp macro="">
      <xdr:nvCxnSpPr>
        <xdr:cNvPr id="852" name="直線コネクタ 851"/>
        <xdr:cNvCxnSpPr/>
      </xdr:nvCxnSpPr>
      <xdr:spPr>
        <a:xfrm flipV="1">
          <a:off x="21323300" y="12555893"/>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65562</xdr:rowOff>
    </xdr:from>
    <xdr:ext cx="534377" cy="259045"/>
    <xdr:sp macro="" textlink="">
      <xdr:nvSpPr>
        <xdr:cNvPr id="853" name="繰出金平均値テキスト"/>
        <xdr:cNvSpPr txBox="1"/>
      </xdr:nvSpPr>
      <xdr:spPr>
        <a:xfrm>
          <a:off x="22212300" y="1258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57036</xdr:rowOff>
    </xdr:from>
    <xdr:to>
      <xdr:col>111</xdr:col>
      <xdr:colOff>177800</xdr:colOff>
      <xdr:row>73</xdr:row>
      <xdr:rowOff>116446</xdr:rowOff>
    </xdr:to>
    <xdr:cxnSp macro="">
      <xdr:nvCxnSpPr>
        <xdr:cNvPr id="855" name="直線コネクタ 854"/>
        <xdr:cNvCxnSpPr/>
      </xdr:nvCxnSpPr>
      <xdr:spPr>
        <a:xfrm flipV="1">
          <a:off x="20434300" y="12572886"/>
          <a:ext cx="889000" cy="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14952</xdr:rowOff>
    </xdr:from>
    <xdr:ext cx="534377" cy="259045"/>
    <xdr:sp macro="" textlink="">
      <xdr:nvSpPr>
        <xdr:cNvPr id="857" name="テキスト ボックス 856"/>
        <xdr:cNvSpPr txBox="1"/>
      </xdr:nvSpPr>
      <xdr:spPr>
        <a:xfrm>
          <a:off x="21056111" y="127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116446</xdr:rowOff>
    </xdr:from>
    <xdr:to>
      <xdr:col>107</xdr:col>
      <xdr:colOff>50800</xdr:colOff>
      <xdr:row>73</xdr:row>
      <xdr:rowOff>119355</xdr:rowOff>
    </xdr:to>
    <xdr:cxnSp macro="">
      <xdr:nvCxnSpPr>
        <xdr:cNvPr id="858" name="直線コネクタ 857"/>
        <xdr:cNvCxnSpPr/>
      </xdr:nvCxnSpPr>
      <xdr:spPr>
        <a:xfrm flipV="1">
          <a:off x="19545300" y="12632296"/>
          <a:ext cx="889000" cy="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170781</xdr:rowOff>
    </xdr:from>
    <xdr:ext cx="534377" cy="259045"/>
    <xdr:sp macro="" textlink="">
      <xdr:nvSpPr>
        <xdr:cNvPr id="860" name="テキスト ボックス 859"/>
        <xdr:cNvSpPr txBox="1"/>
      </xdr:nvSpPr>
      <xdr:spPr>
        <a:xfrm>
          <a:off x="20167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119355</xdr:rowOff>
    </xdr:from>
    <xdr:to>
      <xdr:col>102</xdr:col>
      <xdr:colOff>114300</xdr:colOff>
      <xdr:row>73</xdr:row>
      <xdr:rowOff>157238</xdr:rowOff>
    </xdr:to>
    <xdr:cxnSp macro="">
      <xdr:nvCxnSpPr>
        <xdr:cNvPr id="861" name="直線コネクタ 860"/>
        <xdr:cNvCxnSpPr/>
      </xdr:nvCxnSpPr>
      <xdr:spPr>
        <a:xfrm flipV="1">
          <a:off x="18656300" y="12635205"/>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12349</xdr:rowOff>
    </xdr:from>
    <xdr:ext cx="534377" cy="259045"/>
    <xdr:sp macro="" textlink="">
      <xdr:nvSpPr>
        <xdr:cNvPr id="863" name="テキスト ボックス 862"/>
        <xdr:cNvSpPr txBox="1"/>
      </xdr:nvSpPr>
      <xdr:spPr>
        <a:xfrm>
          <a:off x="19278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34789</xdr:rowOff>
    </xdr:from>
    <xdr:ext cx="534377" cy="259045"/>
    <xdr:sp macro="" textlink="">
      <xdr:nvSpPr>
        <xdr:cNvPr id="865" name="テキスト ボックス 864"/>
        <xdr:cNvSpPr txBox="1"/>
      </xdr:nvSpPr>
      <xdr:spPr>
        <a:xfrm>
          <a:off x="18389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160693</xdr:rowOff>
    </xdr:from>
    <xdr:to>
      <xdr:col>116</xdr:col>
      <xdr:colOff>114300</xdr:colOff>
      <xdr:row>73</xdr:row>
      <xdr:rowOff>90843</xdr:rowOff>
    </xdr:to>
    <xdr:sp macro="" textlink="">
      <xdr:nvSpPr>
        <xdr:cNvPr id="871" name="楕円 870"/>
        <xdr:cNvSpPr/>
      </xdr:nvSpPr>
      <xdr:spPr>
        <a:xfrm>
          <a:off x="22110700" y="125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12120</xdr:rowOff>
    </xdr:from>
    <xdr:ext cx="534377" cy="259045"/>
    <xdr:sp macro="" textlink="">
      <xdr:nvSpPr>
        <xdr:cNvPr id="872" name="繰出金該当値テキスト"/>
        <xdr:cNvSpPr txBox="1"/>
      </xdr:nvSpPr>
      <xdr:spPr>
        <a:xfrm>
          <a:off x="22212300" y="1235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6236</xdr:rowOff>
    </xdr:from>
    <xdr:to>
      <xdr:col>112</xdr:col>
      <xdr:colOff>38100</xdr:colOff>
      <xdr:row>73</xdr:row>
      <xdr:rowOff>107836</xdr:rowOff>
    </xdr:to>
    <xdr:sp macro="" textlink="">
      <xdr:nvSpPr>
        <xdr:cNvPr id="873" name="楕円 872"/>
        <xdr:cNvSpPr/>
      </xdr:nvSpPr>
      <xdr:spPr>
        <a:xfrm>
          <a:off x="21272500" y="125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124363</xdr:rowOff>
    </xdr:from>
    <xdr:ext cx="534377" cy="259045"/>
    <xdr:sp macro="" textlink="">
      <xdr:nvSpPr>
        <xdr:cNvPr id="874" name="テキスト ボックス 873"/>
        <xdr:cNvSpPr txBox="1"/>
      </xdr:nvSpPr>
      <xdr:spPr>
        <a:xfrm>
          <a:off x="21056111" y="122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65646</xdr:rowOff>
    </xdr:from>
    <xdr:to>
      <xdr:col>107</xdr:col>
      <xdr:colOff>101600</xdr:colOff>
      <xdr:row>73</xdr:row>
      <xdr:rowOff>167246</xdr:rowOff>
    </xdr:to>
    <xdr:sp macro="" textlink="">
      <xdr:nvSpPr>
        <xdr:cNvPr id="875" name="楕円 874"/>
        <xdr:cNvSpPr/>
      </xdr:nvSpPr>
      <xdr:spPr>
        <a:xfrm>
          <a:off x="20383500" y="125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12323</xdr:rowOff>
    </xdr:from>
    <xdr:ext cx="534377" cy="259045"/>
    <xdr:sp macro="" textlink="">
      <xdr:nvSpPr>
        <xdr:cNvPr id="876" name="テキスト ボックス 875"/>
        <xdr:cNvSpPr txBox="1"/>
      </xdr:nvSpPr>
      <xdr:spPr>
        <a:xfrm>
          <a:off x="20167111" y="123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68555</xdr:rowOff>
    </xdr:from>
    <xdr:to>
      <xdr:col>102</xdr:col>
      <xdr:colOff>165100</xdr:colOff>
      <xdr:row>73</xdr:row>
      <xdr:rowOff>170155</xdr:rowOff>
    </xdr:to>
    <xdr:sp macro="" textlink="">
      <xdr:nvSpPr>
        <xdr:cNvPr id="877" name="楕円 876"/>
        <xdr:cNvSpPr/>
      </xdr:nvSpPr>
      <xdr:spPr>
        <a:xfrm>
          <a:off x="19494500" y="125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15232</xdr:rowOff>
    </xdr:from>
    <xdr:ext cx="534377" cy="259045"/>
    <xdr:sp macro="" textlink="">
      <xdr:nvSpPr>
        <xdr:cNvPr id="878" name="テキスト ボックス 877"/>
        <xdr:cNvSpPr txBox="1"/>
      </xdr:nvSpPr>
      <xdr:spPr>
        <a:xfrm>
          <a:off x="19278111" y="123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106438</xdr:rowOff>
    </xdr:from>
    <xdr:to>
      <xdr:col>98</xdr:col>
      <xdr:colOff>38100</xdr:colOff>
      <xdr:row>74</xdr:row>
      <xdr:rowOff>36588</xdr:rowOff>
    </xdr:to>
    <xdr:sp macro="" textlink="">
      <xdr:nvSpPr>
        <xdr:cNvPr id="879" name="楕円 878"/>
        <xdr:cNvSpPr/>
      </xdr:nvSpPr>
      <xdr:spPr>
        <a:xfrm>
          <a:off x="18605500" y="12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27715</xdr:rowOff>
    </xdr:from>
    <xdr:ext cx="534377" cy="259045"/>
    <xdr:sp macro="" textlink="">
      <xdr:nvSpPr>
        <xdr:cNvPr id="880" name="テキスト ボックス 879"/>
        <xdr:cNvSpPr txBox="1"/>
      </xdr:nvSpPr>
      <xdr:spPr>
        <a:xfrm>
          <a:off x="18389111" y="127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は職員数の伸びがあるものの、職員の若年化の影響もあり、経年変化はほぼ横ばいといった状況で推移している。類似団体平均との比較においても、ほぼ同様の経年変化をしていることから、当町特有の要因はほとんどないことと考えている。また、全国平均や青森県平均よりは高水準であるものの類似団体比較ではコストを抑えている状況にあるとい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扶助費については人口減少等の影響もあり、住民一人当たりの金額が増加傾向にある。町では人口減少・少子化対策として</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年度から独自で保育料等の完全無償化を始めているが、町負担の増と事業効果、国の動向等を見極めて事業を実施していく必要がある。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普通建設事業費を主とした投資的経費は当町において、これまで対症療法型の維持管理を主体とし、新設・更新・大規模改修等を控えてきた</a:t>
          </a:r>
          <a:r>
            <a:rPr kumimoji="1" lang="ja-JP" altLang="en-US" sz="1100" b="0" i="0" baseline="0">
              <a:solidFill>
                <a:schemeClr val="dk1"/>
              </a:solidFill>
              <a:effectLst/>
              <a:latin typeface="+mn-lt"/>
              <a:ea typeface="+mn-ea"/>
              <a:cs typeface="+mn-cs"/>
            </a:rPr>
            <a:t>ためこれまで低水準で推移してきたが</a:t>
          </a:r>
          <a:r>
            <a:rPr kumimoji="1" lang="ja-JP" altLang="ja-JP" sz="1100" b="0" i="0" baseline="0">
              <a:solidFill>
                <a:schemeClr val="dk1"/>
              </a:solidFill>
              <a:effectLst/>
              <a:latin typeface="+mn-lt"/>
              <a:ea typeface="+mn-ea"/>
              <a:cs typeface="+mn-cs"/>
            </a:rPr>
            <a:t>、昨今問題が顕在化している公共施設等の老朽化は当町においても喫緊の課題であり、平成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年度以降は更新整備を中心に経費が増加している状況であ</a:t>
          </a:r>
          <a:r>
            <a:rPr kumimoji="1" lang="ja-JP" altLang="en-US" sz="1100" b="0" i="0" baseline="0">
              <a:solidFill>
                <a:schemeClr val="dk1"/>
              </a:solidFill>
              <a:effectLst/>
              <a:latin typeface="+mn-lt"/>
              <a:ea typeface="+mn-ea"/>
              <a:cs typeface="+mn-cs"/>
            </a:rPr>
            <a:t>り、平成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年度については類似団体平均を超えた。</a:t>
          </a:r>
          <a:r>
            <a:rPr kumimoji="1" lang="ja-JP" altLang="ja-JP" sz="1100" b="0" i="0" baseline="0">
              <a:solidFill>
                <a:schemeClr val="dk1"/>
              </a:solidFill>
              <a:effectLst/>
              <a:latin typeface="+mn-lt"/>
              <a:ea typeface="+mn-ea"/>
              <a:cs typeface="+mn-cs"/>
            </a:rPr>
            <a:t>今後も</a:t>
          </a:r>
          <a:r>
            <a:rPr kumimoji="1" lang="ja-JP" altLang="en-US" sz="1100" b="0" i="0" baseline="0">
              <a:solidFill>
                <a:schemeClr val="dk1"/>
              </a:solidFill>
              <a:effectLst/>
              <a:latin typeface="+mn-lt"/>
              <a:ea typeface="+mn-ea"/>
              <a:cs typeface="+mn-cs"/>
            </a:rPr>
            <a:t>増加することも予想されるが、</a:t>
          </a:r>
          <a:r>
            <a:rPr kumimoji="1" lang="ja-JP" altLang="ja-JP" sz="1100" b="0" i="0" baseline="0">
              <a:solidFill>
                <a:schemeClr val="dk1"/>
              </a:solidFill>
              <a:effectLst/>
              <a:latin typeface="+mn-lt"/>
              <a:ea typeface="+mn-ea"/>
              <a:cs typeface="+mn-cs"/>
            </a:rPr>
            <a:t>公共施設等総合管理計画等を踏まえた中長期的な視点から安全とコストのバランスを考えた投資が必要であると考える。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繰出金については介護保険事業を中心に社会保障に係る特別会計への繰出金や整備が進む下水道事業への繰出金等が増加傾向にあり、また補助費等においては、病院事業への繰出しが繰出基準の見直しに伴い増加していることから、今後の高止まりが懸念され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11,092
11,053
217.09
6,671,857
6,514,163
125,927
4,234,898
5,625,374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54792</xdr:rowOff>
    </xdr:from>
    <xdr:to>
      <xdr:col>24</xdr:col>
      <xdr:colOff>63500</xdr:colOff>
      <xdr:row>33</xdr:row>
      <xdr:rowOff>97572</xdr:rowOff>
    </xdr:to>
    <xdr:cxnSp macro="">
      <xdr:nvCxnSpPr>
        <xdr:cNvPr id="63" name="直線コネクタ 62"/>
        <xdr:cNvCxnSpPr/>
      </xdr:nvCxnSpPr>
      <xdr:spPr>
        <a:xfrm flipV="1">
          <a:off x="3797300" y="5712642"/>
          <a:ext cx="8382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130355</xdr:rowOff>
    </xdr:from>
    <xdr:ext cx="469744" cy="259045"/>
    <xdr:sp macro="" textlink="">
      <xdr:nvSpPr>
        <xdr:cNvPr id="64" name="議会費平均値テキスト"/>
        <xdr:cNvSpPr txBox="1"/>
      </xdr:nvSpPr>
      <xdr:spPr>
        <a:xfrm>
          <a:off x="4686300" y="5959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97572</xdr:rowOff>
    </xdr:from>
    <xdr:to>
      <xdr:col>19</xdr:col>
      <xdr:colOff>177800</xdr:colOff>
      <xdr:row>34</xdr:row>
      <xdr:rowOff>581</xdr:rowOff>
    </xdr:to>
    <xdr:cxnSp macro="">
      <xdr:nvCxnSpPr>
        <xdr:cNvPr id="66" name="直線コネクタ 65"/>
        <xdr:cNvCxnSpPr/>
      </xdr:nvCxnSpPr>
      <xdr:spPr>
        <a:xfrm flipV="1">
          <a:off x="2908300" y="5755422"/>
          <a:ext cx="889000" cy="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100964</xdr:rowOff>
    </xdr:from>
    <xdr:ext cx="469744" cy="259045"/>
    <xdr:sp macro="" textlink="">
      <xdr:nvSpPr>
        <xdr:cNvPr id="68" name="テキスト ボックス 67"/>
        <xdr:cNvSpPr txBox="1"/>
      </xdr:nvSpPr>
      <xdr:spPr>
        <a:xfrm>
          <a:off x="3562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144272</xdr:rowOff>
    </xdr:from>
    <xdr:to>
      <xdr:col>15</xdr:col>
      <xdr:colOff>50800</xdr:colOff>
      <xdr:row>34</xdr:row>
      <xdr:rowOff>581</xdr:rowOff>
    </xdr:to>
    <xdr:cxnSp macro="">
      <xdr:nvCxnSpPr>
        <xdr:cNvPr id="69" name="直線コネクタ 68"/>
        <xdr:cNvCxnSpPr/>
      </xdr:nvCxnSpPr>
      <xdr:spPr>
        <a:xfrm>
          <a:off x="2019300" y="5630672"/>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142112</xdr:rowOff>
    </xdr:from>
    <xdr:ext cx="469744" cy="259045"/>
    <xdr:sp macro="" textlink="">
      <xdr:nvSpPr>
        <xdr:cNvPr id="71" name="テキスト ボックス 70"/>
        <xdr:cNvSpPr txBox="1"/>
      </xdr:nvSpPr>
      <xdr:spPr>
        <a:xfrm>
          <a:off x="2673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144272</xdr:rowOff>
    </xdr:from>
    <xdr:to>
      <xdr:col>10</xdr:col>
      <xdr:colOff>114300</xdr:colOff>
      <xdr:row>33</xdr:row>
      <xdr:rowOff>150477</xdr:rowOff>
    </xdr:to>
    <xdr:cxnSp macro="">
      <xdr:nvCxnSpPr>
        <xdr:cNvPr id="72" name="直線コネクタ 71"/>
        <xdr:cNvCxnSpPr/>
      </xdr:nvCxnSpPr>
      <xdr:spPr>
        <a:xfrm flipV="1">
          <a:off x="1130300" y="5630672"/>
          <a:ext cx="889000" cy="17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143745</xdr:rowOff>
    </xdr:from>
    <xdr:ext cx="469744" cy="259045"/>
    <xdr:sp macro="" textlink="">
      <xdr:nvSpPr>
        <xdr:cNvPr id="74" name="テキスト ボックス 73"/>
        <xdr:cNvSpPr txBox="1"/>
      </xdr:nvSpPr>
      <xdr:spPr>
        <a:xfrm>
          <a:off x="1784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145704</xdr:rowOff>
    </xdr:from>
    <xdr:ext cx="469744" cy="259045"/>
    <xdr:sp macro="" textlink="">
      <xdr:nvSpPr>
        <xdr:cNvPr id="76" name="テキスト ボックス 75"/>
        <xdr:cNvSpPr txBox="1"/>
      </xdr:nvSpPr>
      <xdr:spPr>
        <a:xfrm>
          <a:off x="895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3992</xdr:rowOff>
    </xdr:from>
    <xdr:to>
      <xdr:col>24</xdr:col>
      <xdr:colOff>114300</xdr:colOff>
      <xdr:row>33</xdr:row>
      <xdr:rowOff>105592</xdr:rowOff>
    </xdr:to>
    <xdr:sp macro="" textlink="">
      <xdr:nvSpPr>
        <xdr:cNvPr id="82" name="楕円 81"/>
        <xdr:cNvSpPr/>
      </xdr:nvSpPr>
      <xdr:spPr>
        <a:xfrm>
          <a:off x="4584700" y="56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26869</xdr:rowOff>
    </xdr:from>
    <xdr:ext cx="469744" cy="259045"/>
    <xdr:sp macro="" textlink="">
      <xdr:nvSpPr>
        <xdr:cNvPr id="83" name="議会費該当値テキスト"/>
        <xdr:cNvSpPr txBox="1"/>
      </xdr:nvSpPr>
      <xdr:spPr>
        <a:xfrm>
          <a:off x="4686300" y="55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46772</xdr:rowOff>
    </xdr:from>
    <xdr:to>
      <xdr:col>20</xdr:col>
      <xdr:colOff>38100</xdr:colOff>
      <xdr:row>33</xdr:row>
      <xdr:rowOff>148372</xdr:rowOff>
    </xdr:to>
    <xdr:sp macro="" textlink="">
      <xdr:nvSpPr>
        <xdr:cNvPr id="84" name="楕円 83"/>
        <xdr:cNvSpPr/>
      </xdr:nvSpPr>
      <xdr:spPr>
        <a:xfrm>
          <a:off x="3746500" y="5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164899</xdr:rowOff>
    </xdr:from>
    <xdr:ext cx="469744" cy="259045"/>
    <xdr:sp macro="" textlink="">
      <xdr:nvSpPr>
        <xdr:cNvPr id="85" name="テキスト ボックス 84"/>
        <xdr:cNvSpPr txBox="1"/>
      </xdr:nvSpPr>
      <xdr:spPr>
        <a:xfrm>
          <a:off x="3562428" y="547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121231</xdr:rowOff>
    </xdr:from>
    <xdr:to>
      <xdr:col>15</xdr:col>
      <xdr:colOff>101600</xdr:colOff>
      <xdr:row>34</xdr:row>
      <xdr:rowOff>51381</xdr:rowOff>
    </xdr:to>
    <xdr:sp macro="" textlink="">
      <xdr:nvSpPr>
        <xdr:cNvPr id="86" name="楕円 85"/>
        <xdr:cNvSpPr/>
      </xdr:nvSpPr>
      <xdr:spPr>
        <a:xfrm>
          <a:off x="2857500" y="57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67908</xdr:rowOff>
    </xdr:from>
    <xdr:ext cx="469744" cy="259045"/>
    <xdr:sp macro="" textlink="">
      <xdr:nvSpPr>
        <xdr:cNvPr id="87" name="テキスト ボックス 86"/>
        <xdr:cNvSpPr txBox="1"/>
      </xdr:nvSpPr>
      <xdr:spPr>
        <a:xfrm>
          <a:off x="2673428" y="555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93472</xdr:rowOff>
    </xdr:from>
    <xdr:to>
      <xdr:col>10</xdr:col>
      <xdr:colOff>165100</xdr:colOff>
      <xdr:row>33</xdr:row>
      <xdr:rowOff>23622</xdr:rowOff>
    </xdr:to>
    <xdr:sp macro="" textlink="">
      <xdr:nvSpPr>
        <xdr:cNvPr id="88" name="楕円 87"/>
        <xdr:cNvSpPr/>
      </xdr:nvSpPr>
      <xdr:spPr>
        <a:xfrm>
          <a:off x="1968500" y="5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40149</xdr:rowOff>
    </xdr:from>
    <xdr:ext cx="469744" cy="259045"/>
    <xdr:sp macro="" textlink="">
      <xdr:nvSpPr>
        <xdr:cNvPr id="89" name="テキスト ボックス 88"/>
        <xdr:cNvSpPr txBox="1"/>
      </xdr:nvSpPr>
      <xdr:spPr>
        <a:xfrm>
          <a:off x="1784428" y="53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99677</xdr:rowOff>
    </xdr:from>
    <xdr:to>
      <xdr:col>6</xdr:col>
      <xdr:colOff>38100</xdr:colOff>
      <xdr:row>34</xdr:row>
      <xdr:rowOff>29827</xdr:rowOff>
    </xdr:to>
    <xdr:sp macro="" textlink="">
      <xdr:nvSpPr>
        <xdr:cNvPr id="90" name="楕円 89"/>
        <xdr:cNvSpPr/>
      </xdr:nvSpPr>
      <xdr:spPr>
        <a:xfrm>
          <a:off x="1079500" y="57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46354</xdr:rowOff>
    </xdr:from>
    <xdr:ext cx="469744" cy="259045"/>
    <xdr:sp macro="" textlink="">
      <xdr:nvSpPr>
        <xdr:cNvPr id="91" name="テキスト ボックス 90"/>
        <xdr:cNvSpPr txBox="1"/>
      </xdr:nvSpPr>
      <xdr:spPr>
        <a:xfrm>
          <a:off x="895428" y="553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149351</xdr:rowOff>
    </xdr:from>
    <xdr:to>
      <xdr:col>24</xdr:col>
      <xdr:colOff>63500</xdr:colOff>
      <xdr:row>58</xdr:row>
      <xdr:rowOff>158751</xdr:rowOff>
    </xdr:to>
    <xdr:cxnSp macro="">
      <xdr:nvCxnSpPr>
        <xdr:cNvPr id="120" name="直線コネクタ 119"/>
        <xdr:cNvCxnSpPr/>
      </xdr:nvCxnSpPr>
      <xdr:spPr>
        <a:xfrm>
          <a:off x="3797300" y="10093451"/>
          <a:ext cx="838200" cy="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149351</xdr:rowOff>
    </xdr:from>
    <xdr:to>
      <xdr:col>19</xdr:col>
      <xdr:colOff>177800</xdr:colOff>
      <xdr:row>58</xdr:row>
      <xdr:rowOff>150194</xdr:rowOff>
    </xdr:to>
    <xdr:cxnSp macro="">
      <xdr:nvCxnSpPr>
        <xdr:cNvPr id="123" name="直線コネクタ 122"/>
        <xdr:cNvCxnSpPr/>
      </xdr:nvCxnSpPr>
      <xdr:spPr>
        <a:xfrm flipV="1">
          <a:off x="2908300" y="10093451"/>
          <a:ext cx="889000" cy="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150194</xdr:rowOff>
    </xdr:from>
    <xdr:to>
      <xdr:col>15</xdr:col>
      <xdr:colOff>50800</xdr:colOff>
      <xdr:row>58</xdr:row>
      <xdr:rowOff>150830</xdr:rowOff>
    </xdr:to>
    <xdr:cxnSp macro="">
      <xdr:nvCxnSpPr>
        <xdr:cNvPr id="126" name="直線コネクタ 125"/>
        <xdr:cNvCxnSpPr/>
      </xdr:nvCxnSpPr>
      <xdr:spPr>
        <a:xfrm flipV="1">
          <a:off x="2019300" y="10094294"/>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150830</xdr:rowOff>
    </xdr:from>
    <xdr:to>
      <xdr:col>10</xdr:col>
      <xdr:colOff>114300</xdr:colOff>
      <xdr:row>58</xdr:row>
      <xdr:rowOff>156394</xdr:rowOff>
    </xdr:to>
    <xdr:cxnSp macro="">
      <xdr:nvCxnSpPr>
        <xdr:cNvPr id="129" name="直線コネクタ 128"/>
        <xdr:cNvCxnSpPr/>
      </xdr:nvCxnSpPr>
      <xdr:spPr>
        <a:xfrm flipV="1">
          <a:off x="1130300" y="10094930"/>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30341</xdr:rowOff>
    </xdr:from>
    <xdr:ext cx="599010" cy="259045"/>
    <xdr:sp macro="" textlink="">
      <xdr:nvSpPr>
        <xdr:cNvPr id="131" name="テキスト ボックス 130"/>
        <xdr:cNvSpPr txBox="1"/>
      </xdr:nvSpPr>
      <xdr:spPr>
        <a:xfrm>
          <a:off x="1719795" y="98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107951</xdr:rowOff>
    </xdr:from>
    <xdr:to>
      <xdr:col>24</xdr:col>
      <xdr:colOff>114300</xdr:colOff>
      <xdr:row>59</xdr:row>
      <xdr:rowOff>38101</xdr:rowOff>
    </xdr:to>
    <xdr:sp macro="" textlink="">
      <xdr:nvSpPr>
        <xdr:cNvPr id="139" name="楕円 138"/>
        <xdr:cNvSpPr/>
      </xdr:nvSpPr>
      <xdr:spPr>
        <a:xfrm>
          <a:off x="4584700" y="1005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30312</xdr:rowOff>
    </xdr:from>
    <xdr:ext cx="534377" cy="259045"/>
    <xdr:sp macro="" textlink="">
      <xdr:nvSpPr>
        <xdr:cNvPr id="140" name="総務費該当値テキスト"/>
        <xdr:cNvSpPr txBox="1"/>
      </xdr:nvSpPr>
      <xdr:spPr>
        <a:xfrm>
          <a:off x="4686300" y="99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98551</xdr:rowOff>
    </xdr:from>
    <xdr:to>
      <xdr:col>20</xdr:col>
      <xdr:colOff>38100</xdr:colOff>
      <xdr:row>59</xdr:row>
      <xdr:rowOff>28701</xdr:rowOff>
    </xdr:to>
    <xdr:sp macro="" textlink="">
      <xdr:nvSpPr>
        <xdr:cNvPr id="141" name="楕円 140"/>
        <xdr:cNvSpPr/>
      </xdr:nvSpPr>
      <xdr:spPr>
        <a:xfrm>
          <a:off x="3746500" y="100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19828</xdr:rowOff>
    </xdr:from>
    <xdr:ext cx="534377" cy="259045"/>
    <xdr:sp macro="" textlink="">
      <xdr:nvSpPr>
        <xdr:cNvPr id="142" name="テキスト ボックス 141"/>
        <xdr:cNvSpPr txBox="1"/>
      </xdr:nvSpPr>
      <xdr:spPr>
        <a:xfrm>
          <a:off x="3530111" y="101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99394</xdr:rowOff>
    </xdr:from>
    <xdr:to>
      <xdr:col>15</xdr:col>
      <xdr:colOff>101600</xdr:colOff>
      <xdr:row>59</xdr:row>
      <xdr:rowOff>29544</xdr:rowOff>
    </xdr:to>
    <xdr:sp macro="" textlink="">
      <xdr:nvSpPr>
        <xdr:cNvPr id="143" name="楕円 142"/>
        <xdr:cNvSpPr/>
      </xdr:nvSpPr>
      <xdr:spPr>
        <a:xfrm>
          <a:off x="2857500" y="100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20671</xdr:rowOff>
    </xdr:from>
    <xdr:ext cx="534377" cy="259045"/>
    <xdr:sp macro="" textlink="">
      <xdr:nvSpPr>
        <xdr:cNvPr id="144" name="テキスト ボックス 143"/>
        <xdr:cNvSpPr txBox="1"/>
      </xdr:nvSpPr>
      <xdr:spPr>
        <a:xfrm>
          <a:off x="2641111" y="1013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100030</xdr:rowOff>
    </xdr:from>
    <xdr:to>
      <xdr:col>10</xdr:col>
      <xdr:colOff>165100</xdr:colOff>
      <xdr:row>59</xdr:row>
      <xdr:rowOff>30180</xdr:rowOff>
    </xdr:to>
    <xdr:sp macro="" textlink="">
      <xdr:nvSpPr>
        <xdr:cNvPr id="145" name="楕円 144"/>
        <xdr:cNvSpPr/>
      </xdr:nvSpPr>
      <xdr:spPr>
        <a:xfrm>
          <a:off x="1968500" y="1004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21307</xdr:rowOff>
    </xdr:from>
    <xdr:ext cx="534377" cy="259045"/>
    <xdr:sp macro="" textlink="">
      <xdr:nvSpPr>
        <xdr:cNvPr id="146" name="テキスト ボックス 145"/>
        <xdr:cNvSpPr txBox="1"/>
      </xdr:nvSpPr>
      <xdr:spPr>
        <a:xfrm>
          <a:off x="1752111" y="1013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105594</xdr:rowOff>
    </xdr:from>
    <xdr:to>
      <xdr:col>6</xdr:col>
      <xdr:colOff>38100</xdr:colOff>
      <xdr:row>59</xdr:row>
      <xdr:rowOff>35744</xdr:rowOff>
    </xdr:to>
    <xdr:sp macro="" textlink="">
      <xdr:nvSpPr>
        <xdr:cNvPr id="147" name="楕円 146"/>
        <xdr:cNvSpPr/>
      </xdr:nvSpPr>
      <xdr:spPr>
        <a:xfrm>
          <a:off x="1079500" y="100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26871</xdr:rowOff>
    </xdr:from>
    <xdr:ext cx="534377" cy="259045"/>
    <xdr:sp macro="" textlink="">
      <xdr:nvSpPr>
        <xdr:cNvPr id="148" name="テキスト ボックス 147"/>
        <xdr:cNvSpPr txBox="1"/>
      </xdr:nvSpPr>
      <xdr:spPr>
        <a:xfrm>
          <a:off x="863111" y="101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167056</xdr:rowOff>
    </xdr:from>
    <xdr:to>
      <xdr:col>24</xdr:col>
      <xdr:colOff>63500</xdr:colOff>
      <xdr:row>76</xdr:row>
      <xdr:rowOff>44983</xdr:rowOff>
    </xdr:to>
    <xdr:cxnSp macro="">
      <xdr:nvCxnSpPr>
        <xdr:cNvPr id="180" name="直線コネクタ 179"/>
        <xdr:cNvCxnSpPr/>
      </xdr:nvCxnSpPr>
      <xdr:spPr>
        <a:xfrm flipV="1">
          <a:off x="3797300" y="13025806"/>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109055</xdr:rowOff>
    </xdr:from>
    <xdr:ext cx="599010" cy="259045"/>
    <xdr:sp macro="" textlink="">
      <xdr:nvSpPr>
        <xdr:cNvPr id="181" name="民生費平均値テキスト"/>
        <xdr:cNvSpPr txBox="1"/>
      </xdr:nvSpPr>
      <xdr:spPr>
        <a:xfrm>
          <a:off x="4686300" y="1262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27860</xdr:rowOff>
    </xdr:from>
    <xdr:to>
      <xdr:col>19</xdr:col>
      <xdr:colOff>177800</xdr:colOff>
      <xdr:row>76</xdr:row>
      <xdr:rowOff>44983</xdr:rowOff>
    </xdr:to>
    <xdr:cxnSp macro="">
      <xdr:nvCxnSpPr>
        <xdr:cNvPr id="183" name="直線コネクタ 182"/>
        <xdr:cNvCxnSpPr/>
      </xdr:nvCxnSpPr>
      <xdr:spPr>
        <a:xfrm>
          <a:off x="2908300" y="13058060"/>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160752</xdr:rowOff>
    </xdr:from>
    <xdr:ext cx="599010" cy="259045"/>
    <xdr:sp macro="" textlink="">
      <xdr:nvSpPr>
        <xdr:cNvPr id="185" name="テキスト ボックス 184"/>
        <xdr:cNvSpPr txBox="1"/>
      </xdr:nvSpPr>
      <xdr:spPr>
        <a:xfrm>
          <a:off x="3497795" y="125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27860</xdr:rowOff>
    </xdr:from>
    <xdr:to>
      <xdr:col>15</xdr:col>
      <xdr:colOff>50800</xdr:colOff>
      <xdr:row>76</xdr:row>
      <xdr:rowOff>96744</xdr:rowOff>
    </xdr:to>
    <xdr:cxnSp macro="">
      <xdr:nvCxnSpPr>
        <xdr:cNvPr id="186" name="直線コネクタ 185"/>
        <xdr:cNvCxnSpPr/>
      </xdr:nvCxnSpPr>
      <xdr:spPr>
        <a:xfrm flipV="1">
          <a:off x="2019300" y="13058060"/>
          <a:ext cx="889000" cy="6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96744</xdr:rowOff>
    </xdr:from>
    <xdr:to>
      <xdr:col>10</xdr:col>
      <xdr:colOff>114300</xdr:colOff>
      <xdr:row>76</xdr:row>
      <xdr:rowOff>142334</xdr:rowOff>
    </xdr:to>
    <xdr:cxnSp macro="">
      <xdr:nvCxnSpPr>
        <xdr:cNvPr id="189" name="直線コネクタ 188"/>
        <xdr:cNvCxnSpPr/>
      </xdr:nvCxnSpPr>
      <xdr:spPr>
        <a:xfrm flipV="1">
          <a:off x="1130300" y="13126944"/>
          <a:ext cx="889000" cy="4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151205</xdr:rowOff>
    </xdr:from>
    <xdr:ext cx="599010" cy="259045"/>
    <xdr:sp macro="" textlink="">
      <xdr:nvSpPr>
        <xdr:cNvPr id="191" name="テキスト ボックス 190"/>
        <xdr:cNvSpPr txBox="1"/>
      </xdr:nvSpPr>
      <xdr:spPr>
        <a:xfrm>
          <a:off x="1719795" y="1266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116256</xdr:rowOff>
    </xdr:from>
    <xdr:to>
      <xdr:col>24</xdr:col>
      <xdr:colOff>114300</xdr:colOff>
      <xdr:row>76</xdr:row>
      <xdr:rowOff>46406</xdr:rowOff>
    </xdr:to>
    <xdr:sp macro="" textlink="">
      <xdr:nvSpPr>
        <xdr:cNvPr id="199" name="楕円 198"/>
        <xdr:cNvSpPr/>
      </xdr:nvSpPr>
      <xdr:spPr>
        <a:xfrm>
          <a:off x="4584700" y="129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94683</xdr:rowOff>
    </xdr:from>
    <xdr:ext cx="599010" cy="259045"/>
    <xdr:sp macro="" textlink="">
      <xdr:nvSpPr>
        <xdr:cNvPr id="200" name="民生費該当値テキスト"/>
        <xdr:cNvSpPr txBox="1"/>
      </xdr:nvSpPr>
      <xdr:spPr>
        <a:xfrm>
          <a:off x="4686300" y="1295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165633</xdr:rowOff>
    </xdr:from>
    <xdr:to>
      <xdr:col>20</xdr:col>
      <xdr:colOff>38100</xdr:colOff>
      <xdr:row>76</xdr:row>
      <xdr:rowOff>95783</xdr:rowOff>
    </xdr:to>
    <xdr:sp macro="" textlink="">
      <xdr:nvSpPr>
        <xdr:cNvPr id="201" name="楕円 200"/>
        <xdr:cNvSpPr/>
      </xdr:nvSpPr>
      <xdr:spPr>
        <a:xfrm>
          <a:off x="3746500" y="130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86910</xdr:rowOff>
    </xdr:from>
    <xdr:ext cx="599010" cy="259045"/>
    <xdr:sp macro="" textlink="">
      <xdr:nvSpPr>
        <xdr:cNvPr id="202" name="テキスト ボックス 201"/>
        <xdr:cNvSpPr txBox="1"/>
      </xdr:nvSpPr>
      <xdr:spPr>
        <a:xfrm>
          <a:off x="3497795"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148510</xdr:rowOff>
    </xdr:from>
    <xdr:to>
      <xdr:col>15</xdr:col>
      <xdr:colOff>101600</xdr:colOff>
      <xdr:row>76</xdr:row>
      <xdr:rowOff>78660</xdr:rowOff>
    </xdr:to>
    <xdr:sp macro="" textlink="">
      <xdr:nvSpPr>
        <xdr:cNvPr id="203" name="楕円 202"/>
        <xdr:cNvSpPr/>
      </xdr:nvSpPr>
      <xdr:spPr>
        <a:xfrm>
          <a:off x="2857500" y="13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69787</xdr:rowOff>
    </xdr:from>
    <xdr:ext cx="599010" cy="259045"/>
    <xdr:sp macro="" textlink="">
      <xdr:nvSpPr>
        <xdr:cNvPr id="204" name="テキスト ボックス 203"/>
        <xdr:cNvSpPr txBox="1"/>
      </xdr:nvSpPr>
      <xdr:spPr>
        <a:xfrm>
          <a:off x="2608795" y="1309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45944</xdr:rowOff>
    </xdr:from>
    <xdr:to>
      <xdr:col>10</xdr:col>
      <xdr:colOff>165100</xdr:colOff>
      <xdr:row>76</xdr:row>
      <xdr:rowOff>147544</xdr:rowOff>
    </xdr:to>
    <xdr:sp macro="" textlink="">
      <xdr:nvSpPr>
        <xdr:cNvPr id="205" name="楕円 204"/>
        <xdr:cNvSpPr/>
      </xdr:nvSpPr>
      <xdr:spPr>
        <a:xfrm>
          <a:off x="1968500" y="130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138671</xdr:rowOff>
    </xdr:from>
    <xdr:ext cx="599010" cy="259045"/>
    <xdr:sp macro="" textlink="">
      <xdr:nvSpPr>
        <xdr:cNvPr id="206" name="テキスト ボックス 205"/>
        <xdr:cNvSpPr txBox="1"/>
      </xdr:nvSpPr>
      <xdr:spPr>
        <a:xfrm>
          <a:off x="1719795" y="1316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91534</xdr:rowOff>
    </xdr:from>
    <xdr:to>
      <xdr:col>6</xdr:col>
      <xdr:colOff>38100</xdr:colOff>
      <xdr:row>77</xdr:row>
      <xdr:rowOff>21684</xdr:rowOff>
    </xdr:to>
    <xdr:sp macro="" textlink="">
      <xdr:nvSpPr>
        <xdr:cNvPr id="207" name="楕円 206"/>
        <xdr:cNvSpPr/>
      </xdr:nvSpPr>
      <xdr:spPr>
        <a:xfrm>
          <a:off x="1079500" y="131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12811</xdr:rowOff>
    </xdr:from>
    <xdr:ext cx="599010" cy="259045"/>
    <xdr:sp macro="" textlink="">
      <xdr:nvSpPr>
        <xdr:cNvPr id="208" name="テキスト ボックス 207"/>
        <xdr:cNvSpPr txBox="1"/>
      </xdr:nvSpPr>
      <xdr:spPr>
        <a:xfrm>
          <a:off x="830795" y="1321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159272</xdr:rowOff>
    </xdr:from>
    <xdr:to>
      <xdr:col>24</xdr:col>
      <xdr:colOff>63500</xdr:colOff>
      <xdr:row>95</xdr:row>
      <xdr:rowOff>668</xdr:rowOff>
    </xdr:to>
    <xdr:cxnSp macro="">
      <xdr:nvCxnSpPr>
        <xdr:cNvPr id="239" name="直線コネクタ 238"/>
        <xdr:cNvCxnSpPr/>
      </xdr:nvCxnSpPr>
      <xdr:spPr>
        <a:xfrm flipV="1">
          <a:off x="3797300" y="16275572"/>
          <a:ext cx="838200" cy="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67327</xdr:rowOff>
    </xdr:from>
    <xdr:ext cx="534377" cy="259045"/>
    <xdr:sp macro="" textlink="">
      <xdr:nvSpPr>
        <xdr:cNvPr id="240" name="衛生費平均値テキスト"/>
        <xdr:cNvSpPr txBox="1"/>
      </xdr:nvSpPr>
      <xdr:spPr>
        <a:xfrm>
          <a:off x="4686300" y="16355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668</xdr:rowOff>
    </xdr:from>
    <xdr:to>
      <xdr:col>19</xdr:col>
      <xdr:colOff>177800</xdr:colOff>
      <xdr:row>95</xdr:row>
      <xdr:rowOff>135020</xdr:rowOff>
    </xdr:to>
    <xdr:cxnSp macro="">
      <xdr:nvCxnSpPr>
        <xdr:cNvPr id="242" name="直線コネクタ 241"/>
        <xdr:cNvCxnSpPr/>
      </xdr:nvCxnSpPr>
      <xdr:spPr>
        <a:xfrm flipV="1">
          <a:off x="2908300" y="16288418"/>
          <a:ext cx="889000" cy="13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73728</xdr:rowOff>
    </xdr:from>
    <xdr:ext cx="534377" cy="259045"/>
    <xdr:sp macro="" textlink="">
      <xdr:nvSpPr>
        <xdr:cNvPr id="244" name="テキスト ボックス 243"/>
        <xdr:cNvSpPr txBox="1"/>
      </xdr:nvSpPr>
      <xdr:spPr>
        <a:xfrm>
          <a:off x="3530111" y="163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26794</xdr:rowOff>
    </xdr:from>
    <xdr:to>
      <xdr:col>15</xdr:col>
      <xdr:colOff>50800</xdr:colOff>
      <xdr:row>95</xdr:row>
      <xdr:rowOff>135020</xdr:rowOff>
    </xdr:to>
    <xdr:cxnSp macro="">
      <xdr:nvCxnSpPr>
        <xdr:cNvPr id="245" name="直線コネクタ 244"/>
        <xdr:cNvCxnSpPr/>
      </xdr:nvCxnSpPr>
      <xdr:spPr>
        <a:xfrm>
          <a:off x="2019300" y="16314544"/>
          <a:ext cx="889000" cy="10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24626</xdr:rowOff>
    </xdr:from>
    <xdr:ext cx="534377" cy="259045"/>
    <xdr:sp macro="" textlink="">
      <xdr:nvSpPr>
        <xdr:cNvPr id="247" name="テキスト ボックス 246"/>
        <xdr:cNvSpPr txBox="1"/>
      </xdr:nvSpPr>
      <xdr:spPr>
        <a:xfrm>
          <a:off x="2641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104518</xdr:rowOff>
    </xdr:from>
    <xdr:to>
      <xdr:col>10</xdr:col>
      <xdr:colOff>114300</xdr:colOff>
      <xdr:row>95</xdr:row>
      <xdr:rowOff>26794</xdr:rowOff>
    </xdr:to>
    <xdr:cxnSp macro="">
      <xdr:nvCxnSpPr>
        <xdr:cNvPr id="248" name="直線コネクタ 247"/>
        <xdr:cNvCxnSpPr/>
      </xdr:nvCxnSpPr>
      <xdr:spPr>
        <a:xfrm>
          <a:off x="1130300" y="1622081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31709</xdr:rowOff>
    </xdr:from>
    <xdr:ext cx="534377" cy="259045"/>
    <xdr:sp macro="" textlink="">
      <xdr:nvSpPr>
        <xdr:cNvPr id="250" name="テキスト ボックス 249"/>
        <xdr:cNvSpPr txBox="1"/>
      </xdr:nvSpPr>
      <xdr:spPr>
        <a:xfrm>
          <a:off x="1752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166594</xdr:rowOff>
    </xdr:from>
    <xdr:ext cx="534377" cy="259045"/>
    <xdr:sp macro="" textlink="">
      <xdr:nvSpPr>
        <xdr:cNvPr id="252" name="テキスト ボックス 251"/>
        <xdr:cNvSpPr txBox="1"/>
      </xdr:nvSpPr>
      <xdr:spPr>
        <a:xfrm>
          <a:off x="863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108472</xdr:rowOff>
    </xdr:from>
    <xdr:to>
      <xdr:col>24</xdr:col>
      <xdr:colOff>114300</xdr:colOff>
      <xdr:row>95</xdr:row>
      <xdr:rowOff>38622</xdr:rowOff>
    </xdr:to>
    <xdr:sp macro="" textlink="">
      <xdr:nvSpPr>
        <xdr:cNvPr id="258" name="楕円 257"/>
        <xdr:cNvSpPr/>
      </xdr:nvSpPr>
      <xdr:spPr>
        <a:xfrm>
          <a:off x="4584700" y="16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131349</xdr:rowOff>
    </xdr:from>
    <xdr:ext cx="534377" cy="259045"/>
    <xdr:sp macro="" textlink="">
      <xdr:nvSpPr>
        <xdr:cNvPr id="259" name="衛生費該当値テキスト"/>
        <xdr:cNvSpPr txBox="1"/>
      </xdr:nvSpPr>
      <xdr:spPr>
        <a:xfrm>
          <a:off x="4686300" y="1607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121318</xdr:rowOff>
    </xdr:from>
    <xdr:to>
      <xdr:col>20</xdr:col>
      <xdr:colOff>38100</xdr:colOff>
      <xdr:row>95</xdr:row>
      <xdr:rowOff>51468</xdr:rowOff>
    </xdr:to>
    <xdr:sp macro="" textlink="">
      <xdr:nvSpPr>
        <xdr:cNvPr id="260" name="楕円 259"/>
        <xdr:cNvSpPr/>
      </xdr:nvSpPr>
      <xdr:spPr>
        <a:xfrm>
          <a:off x="3746500" y="162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67995</xdr:rowOff>
    </xdr:from>
    <xdr:ext cx="534377" cy="259045"/>
    <xdr:sp macro="" textlink="">
      <xdr:nvSpPr>
        <xdr:cNvPr id="261" name="テキスト ボックス 260"/>
        <xdr:cNvSpPr txBox="1"/>
      </xdr:nvSpPr>
      <xdr:spPr>
        <a:xfrm>
          <a:off x="3530111" y="160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84220</xdr:rowOff>
    </xdr:from>
    <xdr:to>
      <xdr:col>15</xdr:col>
      <xdr:colOff>101600</xdr:colOff>
      <xdr:row>96</xdr:row>
      <xdr:rowOff>14370</xdr:rowOff>
    </xdr:to>
    <xdr:sp macro="" textlink="">
      <xdr:nvSpPr>
        <xdr:cNvPr id="262" name="楕円 261"/>
        <xdr:cNvSpPr/>
      </xdr:nvSpPr>
      <xdr:spPr>
        <a:xfrm>
          <a:off x="2857500" y="163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5497</xdr:rowOff>
    </xdr:from>
    <xdr:ext cx="534377" cy="259045"/>
    <xdr:sp macro="" textlink="">
      <xdr:nvSpPr>
        <xdr:cNvPr id="263" name="テキスト ボックス 262"/>
        <xdr:cNvSpPr txBox="1"/>
      </xdr:nvSpPr>
      <xdr:spPr>
        <a:xfrm>
          <a:off x="2641111" y="164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147444</xdr:rowOff>
    </xdr:from>
    <xdr:to>
      <xdr:col>10</xdr:col>
      <xdr:colOff>165100</xdr:colOff>
      <xdr:row>95</xdr:row>
      <xdr:rowOff>77594</xdr:rowOff>
    </xdr:to>
    <xdr:sp macro="" textlink="">
      <xdr:nvSpPr>
        <xdr:cNvPr id="264" name="楕円 263"/>
        <xdr:cNvSpPr/>
      </xdr:nvSpPr>
      <xdr:spPr>
        <a:xfrm>
          <a:off x="1968500" y="162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94121</xdr:rowOff>
    </xdr:from>
    <xdr:ext cx="534377" cy="259045"/>
    <xdr:sp macro="" textlink="">
      <xdr:nvSpPr>
        <xdr:cNvPr id="265" name="テキスト ボックス 264"/>
        <xdr:cNvSpPr txBox="1"/>
      </xdr:nvSpPr>
      <xdr:spPr>
        <a:xfrm>
          <a:off x="1752111" y="1603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53718</xdr:rowOff>
    </xdr:from>
    <xdr:to>
      <xdr:col>6</xdr:col>
      <xdr:colOff>38100</xdr:colOff>
      <xdr:row>94</xdr:row>
      <xdr:rowOff>155318</xdr:rowOff>
    </xdr:to>
    <xdr:sp macro="" textlink="">
      <xdr:nvSpPr>
        <xdr:cNvPr id="266" name="楕円 265"/>
        <xdr:cNvSpPr/>
      </xdr:nvSpPr>
      <xdr:spPr>
        <a:xfrm>
          <a:off x="1079500" y="1617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xdr:rowOff>
    </xdr:from>
    <xdr:ext cx="534377" cy="259045"/>
    <xdr:sp macro="" textlink="">
      <xdr:nvSpPr>
        <xdr:cNvPr id="267" name="テキスト ボックス 266"/>
        <xdr:cNvSpPr txBox="1"/>
      </xdr:nvSpPr>
      <xdr:spPr>
        <a:xfrm>
          <a:off x="863111" y="1594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77325</xdr:rowOff>
    </xdr:from>
    <xdr:to>
      <xdr:col>55</xdr:col>
      <xdr:colOff>0</xdr:colOff>
      <xdr:row>36</xdr:row>
      <xdr:rowOff>98225</xdr:rowOff>
    </xdr:to>
    <xdr:cxnSp macro="">
      <xdr:nvCxnSpPr>
        <xdr:cNvPr id="298" name="直線コネクタ 297"/>
        <xdr:cNvCxnSpPr/>
      </xdr:nvCxnSpPr>
      <xdr:spPr>
        <a:xfrm flipV="1">
          <a:off x="9639300" y="5392275"/>
          <a:ext cx="838200" cy="87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105209</xdr:rowOff>
    </xdr:from>
    <xdr:ext cx="378565" cy="259045"/>
    <xdr:sp macro="" textlink="">
      <xdr:nvSpPr>
        <xdr:cNvPr id="299" name="労働費平均値テキスト"/>
        <xdr:cNvSpPr txBox="1"/>
      </xdr:nvSpPr>
      <xdr:spPr>
        <a:xfrm>
          <a:off x="10528300" y="6448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98225</xdr:rowOff>
    </xdr:from>
    <xdr:to>
      <xdr:col>50</xdr:col>
      <xdr:colOff>114300</xdr:colOff>
      <xdr:row>37</xdr:row>
      <xdr:rowOff>71446</xdr:rowOff>
    </xdr:to>
    <xdr:cxnSp macro="">
      <xdr:nvCxnSpPr>
        <xdr:cNvPr id="301" name="直線コネクタ 300"/>
        <xdr:cNvCxnSpPr/>
      </xdr:nvCxnSpPr>
      <xdr:spPr>
        <a:xfrm flipV="1">
          <a:off x="8750300" y="6270425"/>
          <a:ext cx="8890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72226</xdr:rowOff>
    </xdr:from>
    <xdr:ext cx="378565" cy="259045"/>
    <xdr:sp macro="" textlink="">
      <xdr:nvSpPr>
        <xdr:cNvPr id="303" name="テキスト ボックス 302"/>
        <xdr:cNvSpPr txBox="1"/>
      </xdr:nvSpPr>
      <xdr:spPr>
        <a:xfrm>
          <a:off x="9450017" y="6587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103777</xdr:rowOff>
    </xdr:from>
    <xdr:to>
      <xdr:col>45</xdr:col>
      <xdr:colOff>177800</xdr:colOff>
      <xdr:row>37</xdr:row>
      <xdr:rowOff>71446</xdr:rowOff>
    </xdr:to>
    <xdr:cxnSp macro="">
      <xdr:nvCxnSpPr>
        <xdr:cNvPr id="304" name="直線コネクタ 303"/>
        <xdr:cNvCxnSpPr/>
      </xdr:nvCxnSpPr>
      <xdr:spPr>
        <a:xfrm>
          <a:off x="7861300" y="6275977"/>
          <a:ext cx="889000" cy="13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58510</xdr:rowOff>
    </xdr:from>
    <xdr:ext cx="378565" cy="259045"/>
    <xdr:sp macro="" textlink="">
      <xdr:nvSpPr>
        <xdr:cNvPr id="306" name="テキスト ボックス 305"/>
        <xdr:cNvSpPr txBox="1"/>
      </xdr:nvSpPr>
      <xdr:spPr>
        <a:xfrm>
          <a:off x="8561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103777</xdr:rowOff>
    </xdr:from>
    <xdr:to>
      <xdr:col>41</xdr:col>
      <xdr:colOff>50800</xdr:colOff>
      <xdr:row>36</xdr:row>
      <xdr:rowOff>138720</xdr:rowOff>
    </xdr:to>
    <xdr:cxnSp macro="">
      <xdr:nvCxnSpPr>
        <xdr:cNvPr id="307" name="直線コネクタ 306"/>
        <xdr:cNvCxnSpPr/>
      </xdr:nvCxnSpPr>
      <xdr:spPr>
        <a:xfrm flipV="1">
          <a:off x="6972300" y="6275977"/>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78104</xdr:rowOff>
    </xdr:from>
    <xdr:ext cx="378565" cy="259045"/>
    <xdr:sp macro="" textlink="">
      <xdr:nvSpPr>
        <xdr:cNvPr id="309" name="テキスト ボックス 308"/>
        <xdr:cNvSpPr txBox="1"/>
      </xdr:nvSpPr>
      <xdr:spPr>
        <a:xfrm>
          <a:off x="7672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26525</xdr:rowOff>
    </xdr:from>
    <xdr:to>
      <xdr:col>55</xdr:col>
      <xdr:colOff>50800</xdr:colOff>
      <xdr:row>31</xdr:row>
      <xdr:rowOff>128125</xdr:rowOff>
    </xdr:to>
    <xdr:sp macro="" textlink="">
      <xdr:nvSpPr>
        <xdr:cNvPr id="317" name="楕円 316"/>
        <xdr:cNvSpPr/>
      </xdr:nvSpPr>
      <xdr:spPr>
        <a:xfrm>
          <a:off x="10426700" y="5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49402</xdr:rowOff>
    </xdr:from>
    <xdr:ext cx="469744" cy="259045"/>
    <xdr:sp macro="" textlink="">
      <xdr:nvSpPr>
        <xdr:cNvPr id="318" name="労働費該当値テキスト"/>
        <xdr:cNvSpPr txBox="1"/>
      </xdr:nvSpPr>
      <xdr:spPr>
        <a:xfrm>
          <a:off x="10528300" y="519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47425</xdr:rowOff>
    </xdr:from>
    <xdr:to>
      <xdr:col>50</xdr:col>
      <xdr:colOff>165100</xdr:colOff>
      <xdr:row>36</xdr:row>
      <xdr:rowOff>149025</xdr:rowOff>
    </xdr:to>
    <xdr:sp macro="" textlink="">
      <xdr:nvSpPr>
        <xdr:cNvPr id="319" name="楕円 318"/>
        <xdr:cNvSpPr/>
      </xdr:nvSpPr>
      <xdr:spPr>
        <a:xfrm>
          <a:off x="9588500" y="62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165552</xdr:rowOff>
    </xdr:from>
    <xdr:ext cx="469744" cy="259045"/>
    <xdr:sp macro="" textlink="">
      <xdr:nvSpPr>
        <xdr:cNvPr id="320" name="テキスト ボックス 319"/>
        <xdr:cNvSpPr txBox="1"/>
      </xdr:nvSpPr>
      <xdr:spPr>
        <a:xfrm>
          <a:off x="9404428" y="599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20646</xdr:rowOff>
    </xdr:from>
    <xdr:to>
      <xdr:col>46</xdr:col>
      <xdr:colOff>38100</xdr:colOff>
      <xdr:row>37</xdr:row>
      <xdr:rowOff>122246</xdr:rowOff>
    </xdr:to>
    <xdr:sp macro="" textlink="">
      <xdr:nvSpPr>
        <xdr:cNvPr id="321" name="楕円 320"/>
        <xdr:cNvSpPr/>
      </xdr:nvSpPr>
      <xdr:spPr>
        <a:xfrm>
          <a:off x="8699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138773</xdr:rowOff>
    </xdr:from>
    <xdr:ext cx="469744" cy="259045"/>
    <xdr:sp macro="" textlink="">
      <xdr:nvSpPr>
        <xdr:cNvPr id="322" name="テキスト ボックス 321"/>
        <xdr:cNvSpPr txBox="1"/>
      </xdr:nvSpPr>
      <xdr:spPr>
        <a:xfrm>
          <a:off x="8515428" y="61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52977</xdr:rowOff>
    </xdr:from>
    <xdr:to>
      <xdr:col>41</xdr:col>
      <xdr:colOff>101600</xdr:colOff>
      <xdr:row>36</xdr:row>
      <xdr:rowOff>154577</xdr:rowOff>
    </xdr:to>
    <xdr:sp macro="" textlink="">
      <xdr:nvSpPr>
        <xdr:cNvPr id="323" name="楕円 322"/>
        <xdr:cNvSpPr/>
      </xdr:nvSpPr>
      <xdr:spPr>
        <a:xfrm>
          <a:off x="7810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171104</xdr:rowOff>
    </xdr:from>
    <xdr:ext cx="469744" cy="259045"/>
    <xdr:sp macro="" textlink="">
      <xdr:nvSpPr>
        <xdr:cNvPr id="324" name="テキスト ボックス 323"/>
        <xdr:cNvSpPr txBox="1"/>
      </xdr:nvSpPr>
      <xdr:spPr>
        <a:xfrm>
          <a:off x="7626428" y="600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87920</xdr:rowOff>
    </xdr:from>
    <xdr:to>
      <xdr:col>36</xdr:col>
      <xdr:colOff>165100</xdr:colOff>
      <xdr:row>37</xdr:row>
      <xdr:rowOff>18070</xdr:rowOff>
    </xdr:to>
    <xdr:sp macro="" textlink="">
      <xdr:nvSpPr>
        <xdr:cNvPr id="325" name="楕円 324"/>
        <xdr:cNvSpPr/>
      </xdr:nvSpPr>
      <xdr:spPr>
        <a:xfrm>
          <a:off x="6921500" y="62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9197</xdr:rowOff>
    </xdr:from>
    <xdr:ext cx="469744" cy="259045"/>
    <xdr:sp macro="" textlink="">
      <xdr:nvSpPr>
        <xdr:cNvPr id="326" name="テキスト ボックス 325"/>
        <xdr:cNvSpPr txBox="1"/>
      </xdr:nvSpPr>
      <xdr:spPr>
        <a:xfrm>
          <a:off x="6737428" y="63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39047</xdr:rowOff>
    </xdr:from>
    <xdr:to>
      <xdr:col>55</xdr:col>
      <xdr:colOff>0</xdr:colOff>
      <xdr:row>57</xdr:row>
      <xdr:rowOff>39477</xdr:rowOff>
    </xdr:to>
    <xdr:cxnSp macro="">
      <xdr:nvCxnSpPr>
        <xdr:cNvPr id="353" name="直線コネクタ 352"/>
        <xdr:cNvCxnSpPr/>
      </xdr:nvCxnSpPr>
      <xdr:spPr>
        <a:xfrm>
          <a:off x="9639300" y="9811697"/>
          <a:ext cx="8382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39047</xdr:rowOff>
    </xdr:from>
    <xdr:to>
      <xdr:col>50</xdr:col>
      <xdr:colOff>114300</xdr:colOff>
      <xdr:row>57</xdr:row>
      <xdr:rowOff>70124</xdr:rowOff>
    </xdr:to>
    <xdr:cxnSp macro="">
      <xdr:nvCxnSpPr>
        <xdr:cNvPr id="356" name="直線コネクタ 355"/>
        <xdr:cNvCxnSpPr/>
      </xdr:nvCxnSpPr>
      <xdr:spPr>
        <a:xfrm flipV="1">
          <a:off x="8750300" y="9811697"/>
          <a:ext cx="889000" cy="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70124</xdr:rowOff>
    </xdr:from>
    <xdr:to>
      <xdr:col>45</xdr:col>
      <xdr:colOff>177800</xdr:colOff>
      <xdr:row>57</xdr:row>
      <xdr:rowOff>98726</xdr:rowOff>
    </xdr:to>
    <xdr:cxnSp macro="">
      <xdr:nvCxnSpPr>
        <xdr:cNvPr id="359" name="直線コネクタ 358"/>
        <xdr:cNvCxnSpPr/>
      </xdr:nvCxnSpPr>
      <xdr:spPr>
        <a:xfrm flipV="1">
          <a:off x="7861300" y="9842774"/>
          <a:ext cx="889000" cy="2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67956</xdr:rowOff>
    </xdr:from>
    <xdr:to>
      <xdr:col>41</xdr:col>
      <xdr:colOff>50800</xdr:colOff>
      <xdr:row>57</xdr:row>
      <xdr:rowOff>98726</xdr:rowOff>
    </xdr:to>
    <xdr:cxnSp macro="">
      <xdr:nvCxnSpPr>
        <xdr:cNvPr id="362" name="直線コネクタ 361"/>
        <xdr:cNvCxnSpPr/>
      </xdr:nvCxnSpPr>
      <xdr:spPr>
        <a:xfrm>
          <a:off x="6972300" y="9840606"/>
          <a:ext cx="889000" cy="3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6" name="テキスト ボックス 365"/>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160127</xdr:rowOff>
    </xdr:from>
    <xdr:to>
      <xdr:col>55</xdr:col>
      <xdr:colOff>50800</xdr:colOff>
      <xdr:row>57</xdr:row>
      <xdr:rowOff>90277</xdr:rowOff>
    </xdr:to>
    <xdr:sp macro="" textlink="">
      <xdr:nvSpPr>
        <xdr:cNvPr id="372" name="楕円 371"/>
        <xdr:cNvSpPr/>
      </xdr:nvSpPr>
      <xdr:spPr>
        <a:xfrm>
          <a:off x="10426700" y="9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138554</xdr:rowOff>
    </xdr:from>
    <xdr:ext cx="534377" cy="259045"/>
    <xdr:sp macro="" textlink="">
      <xdr:nvSpPr>
        <xdr:cNvPr id="373" name="農林水産業費該当値テキスト"/>
        <xdr:cNvSpPr txBox="1"/>
      </xdr:nvSpPr>
      <xdr:spPr>
        <a:xfrm>
          <a:off x="10528300" y="973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159697</xdr:rowOff>
    </xdr:from>
    <xdr:to>
      <xdr:col>50</xdr:col>
      <xdr:colOff>165100</xdr:colOff>
      <xdr:row>57</xdr:row>
      <xdr:rowOff>89847</xdr:rowOff>
    </xdr:to>
    <xdr:sp macro="" textlink="">
      <xdr:nvSpPr>
        <xdr:cNvPr id="374" name="楕円 373"/>
        <xdr:cNvSpPr/>
      </xdr:nvSpPr>
      <xdr:spPr>
        <a:xfrm>
          <a:off x="9588500" y="97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80974</xdr:rowOff>
    </xdr:from>
    <xdr:ext cx="534377" cy="259045"/>
    <xdr:sp macro="" textlink="">
      <xdr:nvSpPr>
        <xdr:cNvPr id="375" name="テキスト ボックス 374"/>
        <xdr:cNvSpPr txBox="1"/>
      </xdr:nvSpPr>
      <xdr:spPr>
        <a:xfrm>
          <a:off x="9372111" y="985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19324</xdr:rowOff>
    </xdr:from>
    <xdr:to>
      <xdr:col>46</xdr:col>
      <xdr:colOff>38100</xdr:colOff>
      <xdr:row>57</xdr:row>
      <xdr:rowOff>120924</xdr:rowOff>
    </xdr:to>
    <xdr:sp macro="" textlink="">
      <xdr:nvSpPr>
        <xdr:cNvPr id="376" name="楕円 375"/>
        <xdr:cNvSpPr/>
      </xdr:nvSpPr>
      <xdr:spPr>
        <a:xfrm>
          <a:off x="8699500" y="9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112051</xdr:rowOff>
    </xdr:from>
    <xdr:ext cx="534377" cy="259045"/>
    <xdr:sp macro="" textlink="">
      <xdr:nvSpPr>
        <xdr:cNvPr id="377" name="テキスト ボックス 376"/>
        <xdr:cNvSpPr txBox="1"/>
      </xdr:nvSpPr>
      <xdr:spPr>
        <a:xfrm>
          <a:off x="8483111" y="98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47926</xdr:rowOff>
    </xdr:from>
    <xdr:to>
      <xdr:col>41</xdr:col>
      <xdr:colOff>101600</xdr:colOff>
      <xdr:row>57</xdr:row>
      <xdr:rowOff>149526</xdr:rowOff>
    </xdr:to>
    <xdr:sp macro="" textlink="">
      <xdr:nvSpPr>
        <xdr:cNvPr id="378" name="楕円 377"/>
        <xdr:cNvSpPr/>
      </xdr:nvSpPr>
      <xdr:spPr>
        <a:xfrm>
          <a:off x="7810500" y="98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140653</xdr:rowOff>
    </xdr:from>
    <xdr:ext cx="534377" cy="259045"/>
    <xdr:sp macro="" textlink="">
      <xdr:nvSpPr>
        <xdr:cNvPr id="379" name="テキスト ボックス 378"/>
        <xdr:cNvSpPr txBox="1"/>
      </xdr:nvSpPr>
      <xdr:spPr>
        <a:xfrm>
          <a:off x="7594111" y="991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17156</xdr:rowOff>
    </xdr:from>
    <xdr:to>
      <xdr:col>36</xdr:col>
      <xdr:colOff>165100</xdr:colOff>
      <xdr:row>57</xdr:row>
      <xdr:rowOff>118756</xdr:rowOff>
    </xdr:to>
    <xdr:sp macro="" textlink="">
      <xdr:nvSpPr>
        <xdr:cNvPr id="380" name="楕円 379"/>
        <xdr:cNvSpPr/>
      </xdr:nvSpPr>
      <xdr:spPr>
        <a:xfrm>
          <a:off x="6921500" y="97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109883</xdr:rowOff>
    </xdr:from>
    <xdr:ext cx="534377" cy="259045"/>
    <xdr:sp macro="" textlink="">
      <xdr:nvSpPr>
        <xdr:cNvPr id="381" name="テキスト ボックス 380"/>
        <xdr:cNvSpPr txBox="1"/>
      </xdr:nvSpPr>
      <xdr:spPr>
        <a:xfrm>
          <a:off x="6705111" y="98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133201</xdr:rowOff>
    </xdr:from>
    <xdr:to>
      <xdr:col>55</xdr:col>
      <xdr:colOff>0</xdr:colOff>
      <xdr:row>78</xdr:row>
      <xdr:rowOff>5969</xdr:rowOff>
    </xdr:to>
    <xdr:cxnSp macro="">
      <xdr:nvCxnSpPr>
        <xdr:cNvPr id="412" name="直線コネクタ 411"/>
        <xdr:cNvCxnSpPr/>
      </xdr:nvCxnSpPr>
      <xdr:spPr>
        <a:xfrm>
          <a:off x="9639300" y="13163401"/>
          <a:ext cx="838200" cy="2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109695</xdr:rowOff>
    </xdr:from>
    <xdr:ext cx="534377" cy="259045"/>
    <xdr:sp macro="" textlink="">
      <xdr:nvSpPr>
        <xdr:cNvPr id="413" name="商工費平均値テキスト"/>
        <xdr:cNvSpPr txBox="1"/>
      </xdr:nvSpPr>
      <xdr:spPr>
        <a:xfrm>
          <a:off x="10528300" y="13311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133201</xdr:rowOff>
    </xdr:from>
    <xdr:to>
      <xdr:col>50</xdr:col>
      <xdr:colOff>114300</xdr:colOff>
      <xdr:row>78</xdr:row>
      <xdr:rowOff>69346</xdr:rowOff>
    </xdr:to>
    <xdr:cxnSp macro="">
      <xdr:nvCxnSpPr>
        <xdr:cNvPr id="415" name="直線コネクタ 414"/>
        <xdr:cNvCxnSpPr/>
      </xdr:nvCxnSpPr>
      <xdr:spPr>
        <a:xfrm flipV="1">
          <a:off x="8750300" y="13163401"/>
          <a:ext cx="889000" cy="2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33396</xdr:rowOff>
    </xdr:from>
    <xdr:ext cx="534377" cy="259045"/>
    <xdr:sp macro="" textlink="">
      <xdr:nvSpPr>
        <xdr:cNvPr id="417" name="テキスト ボックス 416"/>
        <xdr:cNvSpPr txBox="1"/>
      </xdr:nvSpPr>
      <xdr:spPr>
        <a:xfrm>
          <a:off x="9372111" y="134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62379</xdr:rowOff>
    </xdr:from>
    <xdr:to>
      <xdr:col>45</xdr:col>
      <xdr:colOff>177800</xdr:colOff>
      <xdr:row>78</xdr:row>
      <xdr:rowOff>69346</xdr:rowOff>
    </xdr:to>
    <xdr:cxnSp macro="">
      <xdr:nvCxnSpPr>
        <xdr:cNvPr id="418" name="直線コネクタ 417"/>
        <xdr:cNvCxnSpPr/>
      </xdr:nvCxnSpPr>
      <xdr:spPr>
        <a:xfrm>
          <a:off x="7861300" y="13435479"/>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62379</xdr:rowOff>
    </xdr:from>
    <xdr:to>
      <xdr:col>41</xdr:col>
      <xdr:colOff>50800</xdr:colOff>
      <xdr:row>78</xdr:row>
      <xdr:rowOff>81200</xdr:rowOff>
    </xdr:to>
    <xdr:cxnSp macro="">
      <xdr:nvCxnSpPr>
        <xdr:cNvPr id="421" name="直線コネクタ 420"/>
        <xdr:cNvCxnSpPr/>
      </xdr:nvCxnSpPr>
      <xdr:spPr>
        <a:xfrm flipV="1">
          <a:off x="6972300" y="13435479"/>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5" name="テキスト ボックス 424"/>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126619</xdr:rowOff>
    </xdr:from>
    <xdr:to>
      <xdr:col>55</xdr:col>
      <xdr:colOff>50800</xdr:colOff>
      <xdr:row>78</xdr:row>
      <xdr:rowOff>56769</xdr:rowOff>
    </xdr:to>
    <xdr:sp macro="" textlink="">
      <xdr:nvSpPr>
        <xdr:cNvPr id="431" name="楕円 430"/>
        <xdr:cNvSpPr/>
      </xdr:nvSpPr>
      <xdr:spPr>
        <a:xfrm>
          <a:off x="104267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149496</xdr:rowOff>
    </xdr:from>
    <xdr:ext cx="534377" cy="259045"/>
    <xdr:sp macro="" textlink="">
      <xdr:nvSpPr>
        <xdr:cNvPr id="432" name="商工費該当値テキスト"/>
        <xdr:cNvSpPr txBox="1"/>
      </xdr:nvSpPr>
      <xdr:spPr>
        <a:xfrm>
          <a:off x="10528300" y="1317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82401</xdr:rowOff>
    </xdr:from>
    <xdr:to>
      <xdr:col>50</xdr:col>
      <xdr:colOff>165100</xdr:colOff>
      <xdr:row>77</xdr:row>
      <xdr:rowOff>12551</xdr:rowOff>
    </xdr:to>
    <xdr:sp macro="" textlink="">
      <xdr:nvSpPr>
        <xdr:cNvPr id="433" name="楕円 432"/>
        <xdr:cNvSpPr/>
      </xdr:nvSpPr>
      <xdr:spPr>
        <a:xfrm>
          <a:off x="9588500" y="131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29078</xdr:rowOff>
    </xdr:from>
    <xdr:ext cx="534377" cy="259045"/>
    <xdr:sp macro="" textlink="">
      <xdr:nvSpPr>
        <xdr:cNvPr id="434" name="テキスト ボックス 433"/>
        <xdr:cNvSpPr txBox="1"/>
      </xdr:nvSpPr>
      <xdr:spPr>
        <a:xfrm>
          <a:off x="9372111" y="1288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18546</xdr:rowOff>
    </xdr:from>
    <xdr:to>
      <xdr:col>46</xdr:col>
      <xdr:colOff>38100</xdr:colOff>
      <xdr:row>78</xdr:row>
      <xdr:rowOff>120146</xdr:rowOff>
    </xdr:to>
    <xdr:sp macro="" textlink="">
      <xdr:nvSpPr>
        <xdr:cNvPr id="435" name="楕円 434"/>
        <xdr:cNvSpPr/>
      </xdr:nvSpPr>
      <xdr:spPr>
        <a:xfrm>
          <a:off x="8699500" y="1339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111273</xdr:rowOff>
    </xdr:from>
    <xdr:ext cx="534377" cy="259045"/>
    <xdr:sp macro="" textlink="">
      <xdr:nvSpPr>
        <xdr:cNvPr id="436" name="テキスト ボックス 435"/>
        <xdr:cNvSpPr txBox="1"/>
      </xdr:nvSpPr>
      <xdr:spPr>
        <a:xfrm>
          <a:off x="8483111" y="1348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11579</xdr:rowOff>
    </xdr:from>
    <xdr:to>
      <xdr:col>41</xdr:col>
      <xdr:colOff>101600</xdr:colOff>
      <xdr:row>78</xdr:row>
      <xdr:rowOff>113179</xdr:rowOff>
    </xdr:to>
    <xdr:sp macro="" textlink="">
      <xdr:nvSpPr>
        <xdr:cNvPr id="437" name="楕円 436"/>
        <xdr:cNvSpPr/>
      </xdr:nvSpPr>
      <xdr:spPr>
        <a:xfrm>
          <a:off x="7810500" y="1338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104306</xdr:rowOff>
    </xdr:from>
    <xdr:ext cx="534377" cy="259045"/>
    <xdr:sp macro="" textlink="">
      <xdr:nvSpPr>
        <xdr:cNvPr id="438" name="テキスト ボックス 437"/>
        <xdr:cNvSpPr txBox="1"/>
      </xdr:nvSpPr>
      <xdr:spPr>
        <a:xfrm>
          <a:off x="7594111" y="1347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30400</xdr:rowOff>
    </xdr:from>
    <xdr:to>
      <xdr:col>36</xdr:col>
      <xdr:colOff>165100</xdr:colOff>
      <xdr:row>78</xdr:row>
      <xdr:rowOff>132000</xdr:rowOff>
    </xdr:to>
    <xdr:sp macro="" textlink="">
      <xdr:nvSpPr>
        <xdr:cNvPr id="439" name="楕円 438"/>
        <xdr:cNvSpPr/>
      </xdr:nvSpPr>
      <xdr:spPr>
        <a:xfrm>
          <a:off x="6921500" y="134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123127</xdr:rowOff>
    </xdr:from>
    <xdr:ext cx="534377" cy="259045"/>
    <xdr:sp macro="" textlink="">
      <xdr:nvSpPr>
        <xdr:cNvPr id="440" name="テキスト ボックス 439"/>
        <xdr:cNvSpPr txBox="1"/>
      </xdr:nvSpPr>
      <xdr:spPr>
        <a:xfrm>
          <a:off x="6705111" y="1349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161289</xdr:rowOff>
    </xdr:from>
    <xdr:to>
      <xdr:col>55</xdr:col>
      <xdr:colOff>0</xdr:colOff>
      <xdr:row>97</xdr:row>
      <xdr:rowOff>162813</xdr:rowOff>
    </xdr:to>
    <xdr:cxnSp macro="">
      <xdr:nvCxnSpPr>
        <xdr:cNvPr id="467" name="直線コネクタ 466"/>
        <xdr:cNvCxnSpPr/>
      </xdr:nvCxnSpPr>
      <xdr:spPr>
        <a:xfrm>
          <a:off x="9639300" y="1679193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161289</xdr:rowOff>
    </xdr:from>
    <xdr:to>
      <xdr:col>50</xdr:col>
      <xdr:colOff>114300</xdr:colOff>
      <xdr:row>98</xdr:row>
      <xdr:rowOff>12995</xdr:rowOff>
    </xdr:to>
    <xdr:cxnSp macro="">
      <xdr:nvCxnSpPr>
        <xdr:cNvPr id="470" name="直線コネクタ 469"/>
        <xdr:cNvCxnSpPr/>
      </xdr:nvCxnSpPr>
      <xdr:spPr>
        <a:xfrm flipV="1">
          <a:off x="8750300" y="16791939"/>
          <a:ext cx="889000" cy="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1450</xdr:rowOff>
    </xdr:from>
    <xdr:to>
      <xdr:col>45</xdr:col>
      <xdr:colOff>177800</xdr:colOff>
      <xdr:row>98</xdr:row>
      <xdr:rowOff>12995</xdr:rowOff>
    </xdr:to>
    <xdr:cxnSp macro="">
      <xdr:nvCxnSpPr>
        <xdr:cNvPr id="473" name="直線コネクタ 472"/>
        <xdr:cNvCxnSpPr/>
      </xdr:nvCxnSpPr>
      <xdr:spPr>
        <a:xfrm>
          <a:off x="7861300" y="16803550"/>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5" name="テキスト ボックス 474"/>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1450</xdr:rowOff>
    </xdr:from>
    <xdr:to>
      <xdr:col>41</xdr:col>
      <xdr:colOff>50800</xdr:colOff>
      <xdr:row>98</xdr:row>
      <xdr:rowOff>16593</xdr:rowOff>
    </xdr:to>
    <xdr:cxnSp macro="">
      <xdr:nvCxnSpPr>
        <xdr:cNvPr id="476" name="直線コネクタ 475"/>
        <xdr:cNvCxnSpPr/>
      </xdr:nvCxnSpPr>
      <xdr:spPr>
        <a:xfrm flipV="1">
          <a:off x="6972300" y="16803550"/>
          <a:ext cx="889000" cy="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112013</xdr:rowOff>
    </xdr:from>
    <xdr:to>
      <xdr:col>55</xdr:col>
      <xdr:colOff>50800</xdr:colOff>
      <xdr:row>98</xdr:row>
      <xdr:rowOff>42163</xdr:rowOff>
    </xdr:to>
    <xdr:sp macro="" textlink="">
      <xdr:nvSpPr>
        <xdr:cNvPr id="486" name="楕円 485"/>
        <xdr:cNvSpPr/>
      </xdr:nvSpPr>
      <xdr:spPr>
        <a:xfrm>
          <a:off x="10426700" y="167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68778</xdr:rowOff>
    </xdr:from>
    <xdr:ext cx="534377" cy="259045"/>
    <xdr:sp macro="" textlink="">
      <xdr:nvSpPr>
        <xdr:cNvPr id="487" name="土木費該当値テキスト"/>
        <xdr:cNvSpPr txBox="1"/>
      </xdr:nvSpPr>
      <xdr:spPr>
        <a:xfrm>
          <a:off x="10528300" y="1669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110489</xdr:rowOff>
    </xdr:from>
    <xdr:to>
      <xdr:col>50</xdr:col>
      <xdr:colOff>165100</xdr:colOff>
      <xdr:row>98</xdr:row>
      <xdr:rowOff>40639</xdr:rowOff>
    </xdr:to>
    <xdr:sp macro="" textlink="">
      <xdr:nvSpPr>
        <xdr:cNvPr id="488" name="楕円 487"/>
        <xdr:cNvSpPr/>
      </xdr:nvSpPr>
      <xdr:spPr>
        <a:xfrm>
          <a:off x="9588500" y="167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31766</xdr:rowOff>
    </xdr:from>
    <xdr:ext cx="534377" cy="259045"/>
    <xdr:sp macro="" textlink="">
      <xdr:nvSpPr>
        <xdr:cNvPr id="489" name="テキスト ボックス 488"/>
        <xdr:cNvSpPr txBox="1"/>
      </xdr:nvSpPr>
      <xdr:spPr>
        <a:xfrm>
          <a:off x="9372111" y="168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133645</xdr:rowOff>
    </xdr:from>
    <xdr:to>
      <xdr:col>46</xdr:col>
      <xdr:colOff>38100</xdr:colOff>
      <xdr:row>98</xdr:row>
      <xdr:rowOff>63795</xdr:rowOff>
    </xdr:to>
    <xdr:sp macro="" textlink="">
      <xdr:nvSpPr>
        <xdr:cNvPr id="490" name="楕円 489"/>
        <xdr:cNvSpPr/>
      </xdr:nvSpPr>
      <xdr:spPr>
        <a:xfrm>
          <a:off x="8699500" y="1676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54922</xdr:rowOff>
    </xdr:from>
    <xdr:ext cx="534377" cy="259045"/>
    <xdr:sp macro="" textlink="">
      <xdr:nvSpPr>
        <xdr:cNvPr id="491" name="テキスト ボックス 490"/>
        <xdr:cNvSpPr txBox="1"/>
      </xdr:nvSpPr>
      <xdr:spPr>
        <a:xfrm>
          <a:off x="8483111" y="1685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122100</xdr:rowOff>
    </xdr:from>
    <xdr:to>
      <xdr:col>41</xdr:col>
      <xdr:colOff>101600</xdr:colOff>
      <xdr:row>98</xdr:row>
      <xdr:rowOff>52250</xdr:rowOff>
    </xdr:to>
    <xdr:sp macro="" textlink="">
      <xdr:nvSpPr>
        <xdr:cNvPr id="492" name="楕円 491"/>
        <xdr:cNvSpPr/>
      </xdr:nvSpPr>
      <xdr:spPr>
        <a:xfrm>
          <a:off x="7810500" y="167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43377</xdr:rowOff>
    </xdr:from>
    <xdr:ext cx="534377" cy="259045"/>
    <xdr:sp macro="" textlink="">
      <xdr:nvSpPr>
        <xdr:cNvPr id="493" name="テキスト ボックス 492"/>
        <xdr:cNvSpPr txBox="1"/>
      </xdr:nvSpPr>
      <xdr:spPr>
        <a:xfrm>
          <a:off x="7594111" y="1684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137243</xdr:rowOff>
    </xdr:from>
    <xdr:to>
      <xdr:col>36</xdr:col>
      <xdr:colOff>165100</xdr:colOff>
      <xdr:row>98</xdr:row>
      <xdr:rowOff>67393</xdr:rowOff>
    </xdr:to>
    <xdr:sp macro="" textlink="">
      <xdr:nvSpPr>
        <xdr:cNvPr id="494" name="楕円 493"/>
        <xdr:cNvSpPr/>
      </xdr:nvSpPr>
      <xdr:spPr>
        <a:xfrm>
          <a:off x="6921500" y="167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58520</xdr:rowOff>
    </xdr:from>
    <xdr:ext cx="534377" cy="259045"/>
    <xdr:sp macro="" textlink="">
      <xdr:nvSpPr>
        <xdr:cNvPr id="495" name="テキスト ボックス 494"/>
        <xdr:cNvSpPr txBox="1"/>
      </xdr:nvSpPr>
      <xdr:spPr>
        <a:xfrm>
          <a:off x="6705111" y="1686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74909</xdr:rowOff>
    </xdr:from>
    <xdr:to>
      <xdr:col>85</xdr:col>
      <xdr:colOff>127000</xdr:colOff>
      <xdr:row>38</xdr:row>
      <xdr:rowOff>136222</xdr:rowOff>
    </xdr:to>
    <xdr:cxnSp macro="">
      <xdr:nvCxnSpPr>
        <xdr:cNvPr id="527" name="直線コネクタ 526"/>
        <xdr:cNvCxnSpPr/>
      </xdr:nvCxnSpPr>
      <xdr:spPr>
        <a:xfrm flipV="1">
          <a:off x="15481300" y="6590009"/>
          <a:ext cx="838200" cy="6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8" name="消防費平均値テキスト"/>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136222</xdr:rowOff>
    </xdr:from>
    <xdr:to>
      <xdr:col>81</xdr:col>
      <xdr:colOff>50800</xdr:colOff>
      <xdr:row>38</xdr:row>
      <xdr:rowOff>144549</xdr:rowOff>
    </xdr:to>
    <xdr:cxnSp macro="">
      <xdr:nvCxnSpPr>
        <xdr:cNvPr id="530" name="直線コネクタ 529"/>
        <xdr:cNvCxnSpPr/>
      </xdr:nvCxnSpPr>
      <xdr:spPr>
        <a:xfrm flipV="1">
          <a:off x="14592300" y="6651322"/>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32" name="テキスト ボックス 531"/>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144549</xdr:rowOff>
    </xdr:from>
    <xdr:to>
      <xdr:col>76</xdr:col>
      <xdr:colOff>114300</xdr:colOff>
      <xdr:row>38</xdr:row>
      <xdr:rowOff>163801</xdr:rowOff>
    </xdr:to>
    <xdr:cxnSp macro="">
      <xdr:nvCxnSpPr>
        <xdr:cNvPr id="533" name="直線コネクタ 532"/>
        <xdr:cNvCxnSpPr/>
      </xdr:nvCxnSpPr>
      <xdr:spPr>
        <a:xfrm flipV="1">
          <a:off x="13703300" y="6659649"/>
          <a:ext cx="889000" cy="1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163801</xdr:rowOff>
    </xdr:from>
    <xdr:to>
      <xdr:col>71</xdr:col>
      <xdr:colOff>177800</xdr:colOff>
      <xdr:row>39</xdr:row>
      <xdr:rowOff>35768</xdr:rowOff>
    </xdr:to>
    <xdr:cxnSp macro="">
      <xdr:nvCxnSpPr>
        <xdr:cNvPr id="536" name="直線コネクタ 535"/>
        <xdr:cNvCxnSpPr/>
      </xdr:nvCxnSpPr>
      <xdr:spPr>
        <a:xfrm flipV="1">
          <a:off x="12814300" y="6678901"/>
          <a:ext cx="889000" cy="4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40" name="テキスト ボックス 539"/>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24109</xdr:rowOff>
    </xdr:from>
    <xdr:to>
      <xdr:col>85</xdr:col>
      <xdr:colOff>177800</xdr:colOff>
      <xdr:row>38</xdr:row>
      <xdr:rowOff>125709</xdr:rowOff>
    </xdr:to>
    <xdr:sp macro="" textlink="">
      <xdr:nvSpPr>
        <xdr:cNvPr id="546" name="楕円 545"/>
        <xdr:cNvSpPr/>
      </xdr:nvSpPr>
      <xdr:spPr>
        <a:xfrm>
          <a:off x="16268700" y="65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2536</xdr:rowOff>
    </xdr:from>
    <xdr:ext cx="534377" cy="259045"/>
    <xdr:sp macro="" textlink="">
      <xdr:nvSpPr>
        <xdr:cNvPr id="547" name="消防費該当値テキスト"/>
        <xdr:cNvSpPr txBox="1"/>
      </xdr:nvSpPr>
      <xdr:spPr>
        <a:xfrm>
          <a:off x="16370300" y="65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85422</xdr:rowOff>
    </xdr:from>
    <xdr:to>
      <xdr:col>81</xdr:col>
      <xdr:colOff>101600</xdr:colOff>
      <xdr:row>39</xdr:row>
      <xdr:rowOff>15572</xdr:rowOff>
    </xdr:to>
    <xdr:sp macro="" textlink="">
      <xdr:nvSpPr>
        <xdr:cNvPr id="548" name="楕円 547"/>
        <xdr:cNvSpPr/>
      </xdr:nvSpPr>
      <xdr:spPr>
        <a:xfrm>
          <a:off x="15430500" y="660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6699</xdr:rowOff>
    </xdr:from>
    <xdr:ext cx="534377" cy="259045"/>
    <xdr:sp macro="" textlink="">
      <xdr:nvSpPr>
        <xdr:cNvPr id="549" name="テキスト ボックス 548"/>
        <xdr:cNvSpPr txBox="1"/>
      </xdr:nvSpPr>
      <xdr:spPr>
        <a:xfrm>
          <a:off x="15214111" y="669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93749</xdr:rowOff>
    </xdr:from>
    <xdr:to>
      <xdr:col>76</xdr:col>
      <xdr:colOff>165100</xdr:colOff>
      <xdr:row>39</xdr:row>
      <xdr:rowOff>23899</xdr:rowOff>
    </xdr:to>
    <xdr:sp macro="" textlink="">
      <xdr:nvSpPr>
        <xdr:cNvPr id="550" name="楕円 549"/>
        <xdr:cNvSpPr/>
      </xdr:nvSpPr>
      <xdr:spPr>
        <a:xfrm>
          <a:off x="14541500" y="66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15026</xdr:rowOff>
    </xdr:from>
    <xdr:ext cx="534377" cy="259045"/>
    <xdr:sp macro="" textlink="">
      <xdr:nvSpPr>
        <xdr:cNvPr id="551" name="テキスト ボックス 550"/>
        <xdr:cNvSpPr txBox="1"/>
      </xdr:nvSpPr>
      <xdr:spPr>
        <a:xfrm>
          <a:off x="14325111" y="67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113001</xdr:rowOff>
    </xdr:from>
    <xdr:to>
      <xdr:col>72</xdr:col>
      <xdr:colOff>38100</xdr:colOff>
      <xdr:row>39</xdr:row>
      <xdr:rowOff>43151</xdr:rowOff>
    </xdr:to>
    <xdr:sp macro="" textlink="">
      <xdr:nvSpPr>
        <xdr:cNvPr id="552" name="楕円 551"/>
        <xdr:cNvSpPr/>
      </xdr:nvSpPr>
      <xdr:spPr>
        <a:xfrm>
          <a:off x="13652500" y="66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34278</xdr:rowOff>
    </xdr:from>
    <xdr:ext cx="534377" cy="259045"/>
    <xdr:sp macro="" textlink="">
      <xdr:nvSpPr>
        <xdr:cNvPr id="553" name="テキスト ボックス 552"/>
        <xdr:cNvSpPr txBox="1"/>
      </xdr:nvSpPr>
      <xdr:spPr>
        <a:xfrm>
          <a:off x="13436111" y="672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156418</xdr:rowOff>
    </xdr:from>
    <xdr:to>
      <xdr:col>67</xdr:col>
      <xdr:colOff>101600</xdr:colOff>
      <xdr:row>39</xdr:row>
      <xdr:rowOff>86568</xdr:rowOff>
    </xdr:to>
    <xdr:sp macro="" textlink="">
      <xdr:nvSpPr>
        <xdr:cNvPr id="554" name="楕円 553"/>
        <xdr:cNvSpPr/>
      </xdr:nvSpPr>
      <xdr:spPr>
        <a:xfrm>
          <a:off x="12763500" y="667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77695</xdr:rowOff>
    </xdr:from>
    <xdr:ext cx="534377" cy="259045"/>
    <xdr:sp macro="" textlink="">
      <xdr:nvSpPr>
        <xdr:cNvPr id="555" name="テキスト ボックス 554"/>
        <xdr:cNvSpPr txBox="1"/>
      </xdr:nvSpPr>
      <xdr:spPr>
        <a:xfrm>
          <a:off x="12547111" y="676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6982</xdr:rowOff>
    </xdr:from>
    <xdr:to>
      <xdr:col>85</xdr:col>
      <xdr:colOff>127000</xdr:colOff>
      <xdr:row>58</xdr:row>
      <xdr:rowOff>64066</xdr:rowOff>
    </xdr:to>
    <xdr:cxnSp macro="">
      <xdr:nvCxnSpPr>
        <xdr:cNvPr id="587" name="直線コネクタ 586"/>
        <xdr:cNvCxnSpPr/>
      </xdr:nvCxnSpPr>
      <xdr:spPr>
        <a:xfrm>
          <a:off x="15481300" y="9951082"/>
          <a:ext cx="838200" cy="5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6982</xdr:rowOff>
    </xdr:from>
    <xdr:to>
      <xdr:col>81</xdr:col>
      <xdr:colOff>50800</xdr:colOff>
      <xdr:row>58</xdr:row>
      <xdr:rowOff>70369</xdr:rowOff>
    </xdr:to>
    <xdr:cxnSp macro="">
      <xdr:nvCxnSpPr>
        <xdr:cNvPr id="590" name="直線コネクタ 589"/>
        <xdr:cNvCxnSpPr/>
      </xdr:nvCxnSpPr>
      <xdr:spPr>
        <a:xfrm flipV="1">
          <a:off x="14592300" y="9951082"/>
          <a:ext cx="889000" cy="6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70369</xdr:rowOff>
    </xdr:from>
    <xdr:to>
      <xdr:col>76</xdr:col>
      <xdr:colOff>114300</xdr:colOff>
      <xdr:row>58</xdr:row>
      <xdr:rowOff>170245</xdr:rowOff>
    </xdr:to>
    <xdr:cxnSp macro="">
      <xdr:nvCxnSpPr>
        <xdr:cNvPr id="593" name="直線コネクタ 592"/>
        <xdr:cNvCxnSpPr/>
      </xdr:nvCxnSpPr>
      <xdr:spPr>
        <a:xfrm flipV="1">
          <a:off x="13703300" y="10014469"/>
          <a:ext cx="889000" cy="9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170245</xdr:rowOff>
    </xdr:from>
    <xdr:to>
      <xdr:col>71</xdr:col>
      <xdr:colOff>177800</xdr:colOff>
      <xdr:row>59</xdr:row>
      <xdr:rowOff>1049</xdr:rowOff>
    </xdr:to>
    <xdr:cxnSp macro="">
      <xdr:nvCxnSpPr>
        <xdr:cNvPr id="596" name="直線コネクタ 595"/>
        <xdr:cNvCxnSpPr/>
      </xdr:nvCxnSpPr>
      <xdr:spPr>
        <a:xfrm flipV="1">
          <a:off x="12814300" y="10114345"/>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13266</xdr:rowOff>
    </xdr:from>
    <xdr:to>
      <xdr:col>85</xdr:col>
      <xdr:colOff>177800</xdr:colOff>
      <xdr:row>58</xdr:row>
      <xdr:rowOff>114866</xdr:rowOff>
    </xdr:to>
    <xdr:sp macro="" textlink="">
      <xdr:nvSpPr>
        <xdr:cNvPr id="606" name="楕円 605"/>
        <xdr:cNvSpPr/>
      </xdr:nvSpPr>
      <xdr:spPr>
        <a:xfrm>
          <a:off x="16268700" y="99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99643</xdr:rowOff>
    </xdr:from>
    <xdr:ext cx="534377" cy="259045"/>
    <xdr:sp macro="" textlink="">
      <xdr:nvSpPr>
        <xdr:cNvPr id="607" name="教育費該当値テキスト"/>
        <xdr:cNvSpPr txBox="1"/>
      </xdr:nvSpPr>
      <xdr:spPr>
        <a:xfrm>
          <a:off x="16370300" y="98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127632</xdr:rowOff>
    </xdr:from>
    <xdr:to>
      <xdr:col>81</xdr:col>
      <xdr:colOff>101600</xdr:colOff>
      <xdr:row>58</xdr:row>
      <xdr:rowOff>57782</xdr:rowOff>
    </xdr:to>
    <xdr:sp macro="" textlink="">
      <xdr:nvSpPr>
        <xdr:cNvPr id="608" name="楕円 607"/>
        <xdr:cNvSpPr/>
      </xdr:nvSpPr>
      <xdr:spPr>
        <a:xfrm>
          <a:off x="15430500" y="990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48909</xdr:rowOff>
    </xdr:from>
    <xdr:ext cx="534377" cy="259045"/>
    <xdr:sp macro="" textlink="">
      <xdr:nvSpPr>
        <xdr:cNvPr id="609" name="テキスト ボックス 608"/>
        <xdr:cNvSpPr txBox="1"/>
      </xdr:nvSpPr>
      <xdr:spPr>
        <a:xfrm>
          <a:off x="15214111" y="999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19569</xdr:rowOff>
    </xdr:from>
    <xdr:to>
      <xdr:col>76</xdr:col>
      <xdr:colOff>165100</xdr:colOff>
      <xdr:row>58</xdr:row>
      <xdr:rowOff>121169</xdr:rowOff>
    </xdr:to>
    <xdr:sp macro="" textlink="">
      <xdr:nvSpPr>
        <xdr:cNvPr id="610" name="楕円 609"/>
        <xdr:cNvSpPr/>
      </xdr:nvSpPr>
      <xdr:spPr>
        <a:xfrm>
          <a:off x="14541500" y="996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112296</xdr:rowOff>
    </xdr:from>
    <xdr:ext cx="534377" cy="259045"/>
    <xdr:sp macro="" textlink="">
      <xdr:nvSpPr>
        <xdr:cNvPr id="611" name="テキスト ボックス 610"/>
        <xdr:cNvSpPr txBox="1"/>
      </xdr:nvSpPr>
      <xdr:spPr>
        <a:xfrm>
          <a:off x="14325111" y="1005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119445</xdr:rowOff>
    </xdr:from>
    <xdr:to>
      <xdr:col>72</xdr:col>
      <xdr:colOff>38100</xdr:colOff>
      <xdr:row>59</xdr:row>
      <xdr:rowOff>49595</xdr:rowOff>
    </xdr:to>
    <xdr:sp macro="" textlink="">
      <xdr:nvSpPr>
        <xdr:cNvPr id="612" name="楕円 611"/>
        <xdr:cNvSpPr/>
      </xdr:nvSpPr>
      <xdr:spPr>
        <a:xfrm>
          <a:off x="13652500" y="100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40722</xdr:rowOff>
    </xdr:from>
    <xdr:ext cx="534377" cy="259045"/>
    <xdr:sp macro="" textlink="">
      <xdr:nvSpPr>
        <xdr:cNvPr id="613" name="テキスト ボックス 612"/>
        <xdr:cNvSpPr txBox="1"/>
      </xdr:nvSpPr>
      <xdr:spPr>
        <a:xfrm>
          <a:off x="13436111" y="101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121699</xdr:rowOff>
    </xdr:from>
    <xdr:to>
      <xdr:col>67</xdr:col>
      <xdr:colOff>101600</xdr:colOff>
      <xdr:row>59</xdr:row>
      <xdr:rowOff>51849</xdr:rowOff>
    </xdr:to>
    <xdr:sp macro="" textlink="">
      <xdr:nvSpPr>
        <xdr:cNvPr id="614" name="楕円 613"/>
        <xdr:cNvSpPr/>
      </xdr:nvSpPr>
      <xdr:spPr>
        <a:xfrm>
          <a:off x="12763500" y="100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42976</xdr:rowOff>
    </xdr:from>
    <xdr:ext cx="534377" cy="259045"/>
    <xdr:sp macro="" textlink="">
      <xdr:nvSpPr>
        <xdr:cNvPr id="615" name="テキスト ボックス 614"/>
        <xdr:cNvSpPr txBox="1"/>
      </xdr:nvSpPr>
      <xdr:spPr>
        <a:xfrm>
          <a:off x="12547111" y="1015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30345</xdr:rowOff>
    </xdr:from>
    <xdr:to>
      <xdr:col>85</xdr:col>
      <xdr:colOff>127000</xdr:colOff>
      <xdr:row>79</xdr:row>
      <xdr:rowOff>44424</xdr:rowOff>
    </xdr:to>
    <xdr:cxnSp macro="">
      <xdr:nvCxnSpPr>
        <xdr:cNvPr id="644" name="直線コネクタ 643"/>
        <xdr:cNvCxnSpPr/>
      </xdr:nvCxnSpPr>
      <xdr:spPr>
        <a:xfrm>
          <a:off x="15481300" y="13574895"/>
          <a:ext cx="838200" cy="1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17529</xdr:rowOff>
    </xdr:from>
    <xdr:to>
      <xdr:col>81</xdr:col>
      <xdr:colOff>50800</xdr:colOff>
      <xdr:row>79</xdr:row>
      <xdr:rowOff>30345</xdr:rowOff>
    </xdr:to>
    <xdr:cxnSp macro="">
      <xdr:nvCxnSpPr>
        <xdr:cNvPr id="647" name="直線コネクタ 646"/>
        <xdr:cNvCxnSpPr/>
      </xdr:nvCxnSpPr>
      <xdr:spPr>
        <a:xfrm>
          <a:off x="14592300" y="13562079"/>
          <a:ext cx="889000" cy="1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17529</xdr:rowOff>
    </xdr:from>
    <xdr:to>
      <xdr:col>76</xdr:col>
      <xdr:colOff>114300</xdr:colOff>
      <xdr:row>79</xdr:row>
      <xdr:rowOff>39928</xdr:rowOff>
    </xdr:to>
    <xdr:cxnSp macro="">
      <xdr:nvCxnSpPr>
        <xdr:cNvPr id="650" name="直線コネクタ 649"/>
        <xdr:cNvCxnSpPr/>
      </xdr:nvCxnSpPr>
      <xdr:spPr>
        <a:xfrm flipV="1">
          <a:off x="13703300" y="13562079"/>
          <a:ext cx="889000" cy="2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34909</xdr:rowOff>
    </xdr:from>
    <xdr:to>
      <xdr:col>71</xdr:col>
      <xdr:colOff>177800</xdr:colOff>
      <xdr:row>79</xdr:row>
      <xdr:rowOff>39928</xdr:rowOff>
    </xdr:to>
    <xdr:cxnSp macro="">
      <xdr:nvCxnSpPr>
        <xdr:cNvPr id="653" name="直線コネクタ 652"/>
        <xdr:cNvCxnSpPr/>
      </xdr:nvCxnSpPr>
      <xdr:spPr>
        <a:xfrm>
          <a:off x="12814300" y="13579459"/>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165074</xdr:rowOff>
    </xdr:from>
    <xdr:to>
      <xdr:col>85</xdr:col>
      <xdr:colOff>177800</xdr:colOff>
      <xdr:row>79</xdr:row>
      <xdr:rowOff>95224</xdr:rowOff>
    </xdr:to>
    <xdr:sp macro="" textlink="">
      <xdr:nvSpPr>
        <xdr:cNvPr id="663" name="楕円 662"/>
        <xdr:cNvSpPr/>
      </xdr:nvSpPr>
      <xdr:spPr>
        <a:xfrm>
          <a:off x="16268700" y="135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105130</xdr:rowOff>
    </xdr:from>
    <xdr:ext cx="249299" cy="259045"/>
    <xdr:sp macro="" textlink="">
      <xdr:nvSpPr>
        <xdr:cNvPr id="664" name="災害復旧費該当値テキスト"/>
        <xdr:cNvSpPr txBox="1"/>
      </xdr:nvSpPr>
      <xdr:spPr>
        <a:xfrm>
          <a:off x="16370300" y="13478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150995</xdr:rowOff>
    </xdr:from>
    <xdr:to>
      <xdr:col>81</xdr:col>
      <xdr:colOff>101600</xdr:colOff>
      <xdr:row>79</xdr:row>
      <xdr:rowOff>81145</xdr:rowOff>
    </xdr:to>
    <xdr:sp macro="" textlink="">
      <xdr:nvSpPr>
        <xdr:cNvPr id="665" name="楕円 664"/>
        <xdr:cNvSpPr/>
      </xdr:nvSpPr>
      <xdr:spPr>
        <a:xfrm>
          <a:off x="15430500" y="135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72272</xdr:rowOff>
    </xdr:from>
    <xdr:ext cx="469744" cy="259045"/>
    <xdr:sp macro="" textlink="">
      <xdr:nvSpPr>
        <xdr:cNvPr id="666" name="テキスト ボックス 665"/>
        <xdr:cNvSpPr txBox="1"/>
      </xdr:nvSpPr>
      <xdr:spPr>
        <a:xfrm>
          <a:off x="15246428" y="1361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138179</xdr:rowOff>
    </xdr:from>
    <xdr:to>
      <xdr:col>76</xdr:col>
      <xdr:colOff>165100</xdr:colOff>
      <xdr:row>79</xdr:row>
      <xdr:rowOff>68329</xdr:rowOff>
    </xdr:to>
    <xdr:sp macro="" textlink="">
      <xdr:nvSpPr>
        <xdr:cNvPr id="667" name="楕円 666"/>
        <xdr:cNvSpPr/>
      </xdr:nvSpPr>
      <xdr:spPr>
        <a:xfrm>
          <a:off x="14541500" y="1351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59456</xdr:rowOff>
    </xdr:from>
    <xdr:ext cx="469744" cy="259045"/>
    <xdr:sp macro="" textlink="">
      <xdr:nvSpPr>
        <xdr:cNvPr id="668" name="テキスト ボックス 667"/>
        <xdr:cNvSpPr txBox="1"/>
      </xdr:nvSpPr>
      <xdr:spPr>
        <a:xfrm>
          <a:off x="14357428" y="1360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160578</xdr:rowOff>
    </xdr:from>
    <xdr:to>
      <xdr:col>72</xdr:col>
      <xdr:colOff>38100</xdr:colOff>
      <xdr:row>79</xdr:row>
      <xdr:rowOff>90728</xdr:rowOff>
    </xdr:to>
    <xdr:sp macro="" textlink="">
      <xdr:nvSpPr>
        <xdr:cNvPr id="669" name="楕円 668"/>
        <xdr:cNvSpPr/>
      </xdr:nvSpPr>
      <xdr:spPr>
        <a:xfrm>
          <a:off x="13652500" y="135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81855</xdr:rowOff>
    </xdr:from>
    <xdr:ext cx="469744" cy="259045"/>
    <xdr:sp macro="" textlink="">
      <xdr:nvSpPr>
        <xdr:cNvPr id="670" name="テキスト ボックス 669"/>
        <xdr:cNvSpPr txBox="1"/>
      </xdr:nvSpPr>
      <xdr:spPr>
        <a:xfrm>
          <a:off x="13468428" y="136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155559</xdr:rowOff>
    </xdr:from>
    <xdr:to>
      <xdr:col>67</xdr:col>
      <xdr:colOff>101600</xdr:colOff>
      <xdr:row>79</xdr:row>
      <xdr:rowOff>85709</xdr:rowOff>
    </xdr:to>
    <xdr:sp macro="" textlink="">
      <xdr:nvSpPr>
        <xdr:cNvPr id="671" name="楕円 670"/>
        <xdr:cNvSpPr/>
      </xdr:nvSpPr>
      <xdr:spPr>
        <a:xfrm>
          <a:off x="12763500" y="135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76836</xdr:rowOff>
    </xdr:from>
    <xdr:ext cx="469744" cy="259045"/>
    <xdr:sp macro="" textlink="">
      <xdr:nvSpPr>
        <xdr:cNvPr id="672" name="テキスト ボックス 671"/>
        <xdr:cNvSpPr txBox="1"/>
      </xdr:nvSpPr>
      <xdr:spPr>
        <a:xfrm>
          <a:off x="12579428" y="1362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159032</xdr:rowOff>
    </xdr:from>
    <xdr:to>
      <xdr:col>85</xdr:col>
      <xdr:colOff>127000</xdr:colOff>
      <xdr:row>97</xdr:row>
      <xdr:rowOff>4239</xdr:rowOff>
    </xdr:to>
    <xdr:cxnSp macro="">
      <xdr:nvCxnSpPr>
        <xdr:cNvPr id="701" name="直線コネクタ 700"/>
        <xdr:cNvCxnSpPr/>
      </xdr:nvCxnSpPr>
      <xdr:spPr>
        <a:xfrm>
          <a:off x="15481300" y="16618232"/>
          <a:ext cx="8382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77159</xdr:rowOff>
    </xdr:from>
    <xdr:ext cx="534377" cy="259045"/>
    <xdr:sp macro="" textlink="">
      <xdr:nvSpPr>
        <xdr:cNvPr id="702" name="公債費平均値テキスト"/>
        <xdr:cNvSpPr txBox="1"/>
      </xdr:nvSpPr>
      <xdr:spPr>
        <a:xfrm>
          <a:off x="16370300" y="1619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159032</xdr:rowOff>
    </xdr:from>
    <xdr:to>
      <xdr:col>81</xdr:col>
      <xdr:colOff>50800</xdr:colOff>
      <xdr:row>96</xdr:row>
      <xdr:rowOff>166774</xdr:rowOff>
    </xdr:to>
    <xdr:cxnSp macro="">
      <xdr:nvCxnSpPr>
        <xdr:cNvPr id="704" name="直線コネクタ 703"/>
        <xdr:cNvCxnSpPr/>
      </xdr:nvCxnSpPr>
      <xdr:spPr>
        <a:xfrm flipV="1">
          <a:off x="14592300" y="16618232"/>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06" name="テキスト ボックス 705"/>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166774</xdr:rowOff>
    </xdr:from>
    <xdr:to>
      <xdr:col>76</xdr:col>
      <xdr:colOff>114300</xdr:colOff>
      <xdr:row>97</xdr:row>
      <xdr:rowOff>6037</xdr:rowOff>
    </xdr:to>
    <xdr:cxnSp macro="">
      <xdr:nvCxnSpPr>
        <xdr:cNvPr id="707" name="直線コネクタ 706"/>
        <xdr:cNvCxnSpPr/>
      </xdr:nvCxnSpPr>
      <xdr:spPr>
        <a:xfrm flipV="1">
          <a:off x="13703300" y="16625974"/>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09" name="テキスト ボックス 708"/>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3454</xdr:rowOff>
    </xdr:from>
    <xdr:to>
      <xdr:col>71</xdr:col>
      <xdr:colOff>177800</xdr:colOff>
      <xdr:row>97</xdr:row>
      <xdr:rowOff>6037</xdr:rowOff>
    </xdr:to>
    <xdr:cxnSp macro="">
      <xdr:nvCxnSpPr>
        <xdr:cNvPr id="710" name="直線コネクタ 709"/>
        <xdr:cNvCxnSpPr/>
      </xdr:nvCxnSpPr>
      <xdr:spPr>
        <a:xfrm>
          <a:off x="12814300" y="16634104"/>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158380</xdr:rowOff>
    </xdr:from>
    <xdr:ext cx="534377" cy="259045"/>
    <xdr:sp macro="" textlink="">
      <xdr:nvSpPr>
        <xdr:cNvPr id="712" name="テキスト ボックス 711"/>
        <xdr:cNvSpPr txBox="1"/>
      </xdr:nvSpPr>
      <xdr:spPr>
        <a:xfrm>
          <a:off x="13436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78401</xdr:rowOff>
    </xdr:from>
    <xdr:ext cx="534377" cy="259045"/>
    <xdr:sp macro="" textlink="">
      <xdr:nvSpPr>
        <xdr:cNvPr id="714" name="テキスト ボックス 713"/>
        <xdr:cNvSpPr txBox="1"/>
      </xdr:nvSpPr>
      <xdr:spPr>
        <a:xfrm>
          <a:off x="12547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124889</xdr:rowOff>
    </xdr:from>
    <xdr:to>
      <xdr:col>85</xdr:col>
      <xdr:colOff>177800</xdr:colOff>
      <xdr:row>97</xdr:row>
      <xdr:rowOff>55039</xdr:rowOff>
    </xdr:to>
    <xdr:sp macro="" textlink="">
      <xdr:nvSpPr>
        <xdr:cNvPr id="720" name="楕円 719"/>
        <xdr:cNvSpPr/>
      </xdr:nvSpPr>
      <xdr:spPr>
        <a:xfrm>
          <a:off x="16268700" y="165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103316</xdr:rowOff>
    </xdr:from>
    <xdr:ext cx="534377" cy="259045"/>
    <xdr:sp macro="" textlink="">
      <xdr:nvSpPr>
        <xdr:cNvPr id="721" name="公債費該当値テキスト"/>
        <xdr:cNvSpPr txBox="1"/>
      </xdr:nvSpPr>
      <xdr:spPr>
        <a:xfrm>
          <a:off x="16370300" y="1656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108232</xdr:rowOff>
    </xdr:from>
    <xdr:to>
      <xdr:col>81</xdr:col>
      <xdr:colOff>101600</xdr:colOff>
      <xdr:row>97</xdr:row>
      <xdr:rowOff>38382</xdr:rowOff>
    </xdr:to>
    <xdr:sp macro="" textlink="">
      <xdr:nvSpPr>
        <xdr:cNvPr id="722" name="楕円 721"/>
        <xdr:cNvSpPr/>
      </xdr:nvSpPr>
      <xdr:spPr>
        <a:xfrm>
          <a:off x="15430500" y="165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29509</xdr:rowOff>
    </xdr:from>
    <xdr:ext cx="534377" cy="259045"/>
    <xdr:sp macro="" textlink="">
      <xdr:nvSpPr>
        <xdr:cNvPr id="723" name="テキスト ボックス 722"/>
        <xdr:cNvSpPr txBox="1"/>
      </xdr:nvSpPr>
      <xdr:spPr>
        <a:xfrm>
          <a:off x="15214111" y="1666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115974</xdr:rowOff>
    </xdr:from>
    <xdr:to>
      <xdr:col>76</xdr:col>
      <xdr:colOff>165100</xdr:colOff>
      <xdr:row>97</xdr:row>
      <xdr:rowOff>46124</xdr:rowOff>
    </xdr:to>
    <xdr:sp macro="" textlink="">
      <xdr:nvSpPr>
        <xdr:cNvPr id="724" name="楕円 723"/>
        <xdr:cNvSpPr/>
      </xdr:nvSpPr>
      <xdr:spPr>
        <a:xfrm>
          <a:off x="14541500" y="1657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37251</xdr:rowOff>
    </xdr:from>
    <xdr:ext cx="534377" cy="259045"/>
    <xdr:sp macro="" textlink="">
      <xdr:nvSpPr>
        <xdr:cNvPr id="725" name="テキスト ボックス 724"/>
        <xdr:cNvSpPr txBox="1"/>
      </xdr:nvSpPr>
      <xdr:spPr>
        <a:xfrm>
          <a:off x="14325111" y="1666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126687</xdr:rowOff>
    </xdr:from>
    <xdr:to>
      <xdr:col>72</xdr:col>
      <xdr:colOff>38100</xdr:colOff>
      <xdr:row>97</xdr:row>
      <xdr:rowOff>56837</xdr:rowOff>
    </xdr:to>
    <xdr:sp macro="" textlink="">
      <xdr:nvSpPr>
        <xdr:cNvPr id="726" name="楕円 725"/>
        <xdr:cNvSpPr/>
      </xdr:nvSpPr>
      <xdr:spPr>
        <a:xfrm>
          <a:off x="13652500" y="165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47964</xdr:rowOff>
    </xdr:from>
    <xdr:ext cx="534377" cy="259045"/>
    <xdr:sp macro="" textlink="">
      <xdr:nvSpPr>
        <xdr:cNvPr id="727" name="テキスト ボックス 726"/>
        <xdr:cNvSpPr txBox="1"/>
      </xdr:nvSpPr>
      <xdr:spPr>
        <a:xfrm>
          <a:off x="13436111" y="1667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124104</xdr:rowOff>
    </xdr:from>
    <xdr:to>
      <xdr:col>67</xdr:col>
      <xdr:colOff>101600</xdr:colOff>
      <xdr:row>97</xdr:row>
      <xdr:rowOff>54254</xdr:rowOff>
    </xdr:to>
    <xdr:sp macro="" textlink="">
      <xdr:nvSpPr>
        <xdr:cNvPr id="728" name="楕円 727"/>
        <xdr:cNvSpPr/>
      </xdr:nvSpPr>
      <xdr:spPr>
        <a:xfrm>
          <a:off x="12763500" y="165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45381</xdr:rowOff>
    </xdr:from>
    <xdr:ext cx="534377" cy="259045"/>
    <xdr:sp macro="" textlink="">
      <xdr:nvSpPr>
        <xdr:cNvPr id="729" name="テキスト ボックス 728"/>
        <xdr:cNvSpPr txBox="1"/>
      </xdr:nvSpPr>
      <xdr:spPr>
        <a:xfrm>
          <a:off x="12547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決算額全体で、住民一人当たり約</a:t>
          </a:r>
          <a:r>
            <a:rPr kumimoji="1" lang="en-US" altLang="ja-JP" sz="1100" b="0" i="0" baseline="0">
              <a:solidFill>
                <a:schemeClr val="dk1"/>
              </a:solidFill>
              <a:effectLst/>
              <a:latin typeface="+mn-lt"/>
              <a:ea typeface="+mn-ea"/>
              <a:cs typeface="+mn-cs"/>
            </a:rPr>
            <a:t>587</a:t>
          </a:r>
          <a:r>
            <a:rPr kumimoji="1" lang="ja-JP" altLang="en-US" sz="1100" b="0" i="0" baseline="0">
              <a:solidFill>
                <a:schemeClr val="dk1"/>
              </a:solidFill>
              <a:effectLst/>
              <a:latin typeface="+mn-lt"/>
              <a:ea typeface="+mn-ea"/>
              <a:cs typeface="+mn-cs"/>
            </a:rPr>
            <a:t>千</a:t>
          </a:r>
          <a:r>
            <a:rPr kumimoji="1" lang="ja-JP" altLang="ja-JP" sz="1100" b="0" i="0" baseline="0">
              <a:solidFill>
                <a:schemeClr val="dk1"/>
              </a:solidFill>
              <a:effectLst/>
              <a:latin typeface="+mn-lt"/>
              <a:ea typeface="+mn-ea"/>
              <a:cs typeface="+mn-cs"/>
            </a:rPr>
            <a:t>円（平成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年度比</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千円）となっている。全体としては過去の行財政改革の効果もあり類似団体と比較すると低めの水準（低コスト）で推移している。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ポイントとしては、</a:t>
          </a:r>
          <a:r>
            <a:rPr kumimoji="1" lang="ja-JP" altLang="en-US" sz="1100" b="0" i="0" baseline="0">
              <a:solidFill>
                <a:schemeClr val="dk1"/>
              </a:solidFill>
              <a:effectLst/>
              <a:latin typeface="+mn-lt"/>
              <a:ea typeface="+mn-ea"/>
              <a:cs typeface="+mn-cs"/>
            </a:rPr>
            <a:t>労働費について、勤労青少年ホームの改修工事により</a:t>
          </a:r>
          <a:r>
            <a:rPr kumimoji="1" lang="en-US" altLang="ja-JP" sz="1100" b="0" i="0" baseline="0">
              <a:solidFill>
                <a:schemeClr val="dk1"/>
              </a:solidFill>
              <a:effectLst/>
              <a:latin typeface="+mn-lt"/>
              <a:ea typeface="+mn-ea"/>
              <a:cs typeface="+mn-cs"/>
            </a:rPr>
            <a:t>29.5</a:t>
          </a:r>
          <a:r>
            <a:rPr kumimoji="1" lang="ja-JP" altLang="en-US" sz="1100" b="0" i="0" baseline="0">
              <a:solidFill>
                <a:schemeClr val="dk1"/>
              </a:solidFill>
              <a:effectLst/>
              <a:latin typeface="+mn-lt"/>
              <a:ea typeface="+mn-ea"/>
              <a:cs typeface="+mn-cs"/>
            </a:rPr>
            <a:t>百万円増加したため大幅にコストが増加した。また商工費については、地方総生交付金を活用した観光拠点整備</a:t>
          </a:r>
          <a:r>
            <a:rPr kumimoji="1" lang="ja-JP" altLang="ja-JP" sz="1100" b="0" i="0" baseline="0">
              <a:solidFill>
                <a:schemeClr val="dk1"/>
              </a:solidFill>
              <a:effectLst/>
              <a:latin typeface="+mn-lt"/>
              <a:ea typeface="+mn-ea"/>
              <a:cs typeface="+mn-cs"/>
            </a:rPr>
            <a:t>（事業費約</a:t>
          </a:r>
          <a:r>
            <a:rPr kumimoji="1" lang="en-US" altLang="ja-JP" sz="1100" b="0" i="0" baseline="0">
              <a:solidFill>
                <a:schemeClr val="dk1"/>
              </a:solidFill>
              <a:effectLst/>
              <a:latin typeface="+mn-lt"/>
              <a:ea typeface="+mn-ea"/>
              <a:cs typeface="+mn-cs"/>
            </a:rPr>
            <a:t>213</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が終了したことにより、コストが大幅に減少している。消防費について平成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年度より消防庁舎整備事業が始まり、令和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年度までコストが増える見通しであるほか、</a:t>
          </a:r>
          <a:r>
            <a:rPr kumimoji="1" lang="ja-JP" altLang="ja-JP" sz="1100" b="0" i="0" baseline="0">
              <a:solidFill>
                <a:schemeClr val="dk1"/>
              </a:solidFill>
              <a:effectLst/>
              <a:latin typeface="+mn-lt"/>
              <a:ea typeface="+mn-ea"/>
              <a:cs typeface="+mn-cs"/>
            </a:rPr>
            <a:t>公債費については、過去の緊縮財政により地方債発行額を抑制したことから類似団体や青森県平均と比べても低い水準で推移し、</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年度をピークに減少傾向となるが、</a:t>
          </a:r>
          <a:r>
            <a:rPr kumimoji="1" lang="ja-JP" altLang="ja-JP" sz="1100" b="0" i="0" baseline="0">
              <a:solidFill>
                <a:schemeClr val="dk1"/>
              </a:solidFill>
              <a:effectLst/>
              <a:latin typeface="+mn-lt"/>
              <a:ea typeface="+mn-ea"/>
              <a:cs typeface="+mn-cs"/>
            </a:rPr>
            <a:t>過疎地域指定に伴う過疎対策事業債の借入が増加していること等に伴い</a:t>
          </a:r>
          <a:r>
            <a:rPr kumimoji="1" lang="ja-JP" altLang="en-US" sz="1100" b="0" i="0" baseline="0">
              <a:solidFill>
                <a:schemeClr val="dk1"/>
              </a:solidFill>
              <a:effectLst/>
              <a:latin typeface="+mn-lt"/>
              <a:ea typeface="+mn-ea"/>
              <a:cs typeface="+mn-cs"/>
            </a:rPr>
            <a:t>その返済期以降は</a:t>
          </a:r>
          <a:r>
            <a:rPr kumimoji="1" lang="ja-JP" altLang="ja-JP" sz="1100" b="0" i="0" baseline="0">
              <a:solidFill>
                <a:schemeClr val="dk1"/>
              </a:solidFill>
              <a:effectLst/>
              <a:latin typeface="+mn-lt"/>
              <a:ea typeface="+mn-ea"/>
              <a:cs typeface="+mn-cs"/>
            </a:rPr>
            <a:t>徐々に増加する見通しである。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財政調整基金については、運用利子以外の積立はなく、取り崩しもないことから横ばいの</a:t>
          </a:r>
          <a:r>
            <a:rPr kumimoji="1" lang="en-US" altLang="ja-JP" sz="1100">
              <a:latin typeface="ＭＳ ゴシック" pitchFamily="49" charset="-128"/>
              <a:ea typeface="ＭＳ ゴシック" pitchFamily="49" charset="-128"/>
            </a:rPr>
            <a:t>4.5</a:t>
          </a:r>
          <a:r>
            <a:rPr kumimoji="1" lang="ja-JP" altLang="en-US" sz="1100">
              <a:latin typeface="ＭＳ ゴシック" pitchFamily="49" charset="-128"/>
              <a:ea typeface="ＭＳ ゴシック" pitchFamily="49" charset="-128"/>
            </a:rPr>
            <a:t>億円規模を維持しているところであり、標準財政規模が増加（</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年度比約</a:t>
          </a:r>
          <a:r>
            <a:rPr kumimoji="1" lang="en-US" altLang="ja-JP" sz="1100">
              <a:latin typeface="ＭＳ ゴシック" pitchFamily="49" charset="-128"/>
              <a:ea typeface="ＭＳ ゴシック" pitchFamily="49" charset="-128"/>
            </a:rPr>
            <a:t>+83.9</a:t>
          </a:r>
          <a:r>
            <a:rPr kumimoji="1" lang="ja-JP" altLang="en-US" sz="1100">
              <a:latin typeface="ＭＳ ゴシック" pitchFamily="49" charset="-128"/>
              <a:ea typeface="ＭＳ ゴシック" pitchFamily="49" charset="-128"/>
            </a:rPr>
            <a:t>百万円）したことから残高の標準財政規模比は減少している。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実質収支額については、既決予算において歳出抑制を徹底し、需用費に関しては消耗品の集中管理や単価入札の実施、委託料や工事費についても入札により経費を圧縮していることから約</a:t>
          </a:r>
          <a:r>
            <a:rPr kumimoji="1" lang="en-US" altLang="ja-JP" sz="1100">
              <a:latin typeface="ＭＳ ゴシック" pitchFamily="49" charset="-128"/>
              <a:ea typeface="ＭＳ ゴシック" pitchFamily="49" charset="-128"/>
            </a:rPr>
            <a:t>126</a:t>
          </a:r>
          <a:r>
            <a:rPr kumimoji="1" lang="ja-JP" altLang="en-US" sz="1100">
              <a:latin typeface="ＭＳ ゴシック" pitchFamily="49" charset="-128"/>
              <a:ea typeface="ＭＳ ゴシック" pitchFamily="49" charset="-128"/>
            </a:rPr>
            <a:t>百万円の黒字となっている。ホタテ養殖業の好況と連動して実質収支も平成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年度をピークに減少したため実質単年度収支は反対に赤字となった。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年度決算に基づく連結実質収支額は約</a:t>
          </a:r>
          <a:r>
            <a:rPr kumimoji="1" lang="en-US" altLang="ja-JP" sz="1100" b="0" i="0" baseline="0">
              <a:solidFill>
                <a:schemeClr val="dk1"/>
              </a:solidFill>
              <a:effectLst/>
              <a:latin typeface="+mn-lt"/>
              <a:ea typeface="+mn-ea"/>
              <a:cs typeface="+mn-cs"/>
            </a:rPr>
            <a:t>495</a:t>
          </a:r>
          <a:r>
            <a:rPr kumimoji="1" lang="ja-JP" altLang="ja-JP" sz="1100" b="0" i="0" baseline="0">
              <a:solidFill>
                <a:schemeClr val="dk1"/>
              </a:solidFill>
              <a:effectLst/>
              <a:latin typeface="+mn-lt"/>
              <a:ea typeface="+mn-ea"/>
              <a:cs typeface="+mn-cs"/>
            </a:rPr>
            <a:t>百万円の黒字となったため、連結実質赤字比率は算定されなかった。また平成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年度に引き続き全会計で黒字となっている。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一方で</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下水道事業については資金不足はないものの、一般会計からの繰入により収支均衡を図っている状況にある。特に公共下水道、漁業集落環境整備事業は未整備地区の建設事業を行っており、供用開始地域の加入率引き上げによる収入の確保に努めるとともに、中・長期的な事業計画の策定や使用料等の見直し（前回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年度改定）についても、水道事業とともに段階的に再検討する必要がある。</a:t>
          </a:r>
          <a:br>
            <a:rPr kumimoji="1" lang="ja-JP"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索道事業については、平成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から指定管理者制度を導入し、現場から人員を引き上げたことにより、人件費をはじめとする経費を抑制している。今後は夜越山森林公園周辺施設と一体となった集客力を高める事業を検討し、収益拡大につなげ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国保、介護、後期高齢の</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事業についても黒字となっているが、国保事業では平成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年度から国保税を改正することで収支を均衡させている。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今後も公営企業にあっては独立採算の原則に基づいた適正な繰出での対応に努め、その他の特別会計についても適正な事業運営に努めたい。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5"/>
      <c r="DK3" s="185"/>
      <c r="DL3" s="185"/>
      <c r="DM3" s="185"/>
      <c r="DN3" s="185"/>
      <c r="DO3" s="185"/>
    </row>
    <row r="4" spans="1:119" ht="18.75" customHeight="1" x14ac:dyDescent="0.15">
      <c r="A4" s="186"/>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6671857</v>
      </c>
      <c r="BO4" s="431"/>
      <c r="BP4" s="431"/>
      <c r="BQ4" s="431"/>
      <c r="BR4" s="431"/>
      <c r="BS4" s="431"/>
      <c r="BT4" s="431"/>
      <c r="BU4" s="432"/>
      <c r="BV4" s="430">
        <v>7215441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v>
      </c>
      <c r="CU4" s="437"/>
      <c r="CV4" s="437"/>
      <c r="CW4" s="437"/>
      <c r="CX4" s="437"/>
      <c r="CY4" s="437"/>
      <c r="CZ4" s="437"/>
      <c r="DA4" s="438"/>
      <c r="DB4" s="436">
        <v>4.2</v>
      </c>
      <c r="DC4" s="437"/>
      <c r="DD4" s="437"/>
      <c r="DE4" s="437"/>
      <c r="DF4" s="437"/>
      <c r="DG4" s="437"/>
      <c r="DH4" s="437"/>
      <c r="DI4" s="438"/>
      <c r="DJ4" s="185"/>
      <c r="DK4" s="185"/>
      <c r="DL4" s="185"/>
      <c r="DM4" s="185"/>
      <c r="DN4" s="185"/>
      <c r="DO4" s="185"/>
    </row>
    <row r="5" spans="1:119" ht="18.75" customHeight="1" x14ac:dyDescent="0.15">
      <c r="A5" s="186"/>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6514163</v>
      </c>
      <c r="BO5" s="468"/>
      <c r="BP5" s="468"/>
      <c r="BQ5" s="468"/>
      <c r="BR5" s="468"/>
      <c r="BS5" s="468"/>
      <c r="BT5" s="468"/>
      <c r="BU5" s="469"/>
      <c r="BV5" s="467">
        <v>6978304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82.1</v>
      </c>
      <c r="CU5" s="465"/>
      <c r="CV5" s="465"/>
      <c r="CW5" s="465"/>
      <c r="CX5" s="465"/>
      <c r="CY5" s="465"/>
      <c r="CZ5" s="465"/>
      <c r="DA5" s="466"/>
      <c r="DB5" s="464">
        <v>79.400000000000006</v>
      </c>
      <c r="DC5" s="465"/>
      <c r="DD5" s="465"/>
      <c r="DE5" s="465"/>
      <c r="DF5" s="465"/>
      <c r="DG5" s="465"/>
      <c r="DH5" s="465"/>
      <c r="DI5" s="466"/>
      <c r="DJ5" s="185"/>
      <c r="DK5" s="185"/>
      <c r="DL5" s="185"/>
      <c r="DM5" s="185"/>
      <c r="DN5" s="185"/>
      <c r="DO5" s="185"/>
    </row>
    <row r="6" spans="1:119" ht="18.75" customHeight="1" x14ac:dyDescent="0.15">
      <c r="A6" s="186"/>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157694</v>
      </c>
      <c r="BO6" s="468"/>
      <c r="BP6" s="468"/>
      <c r="BQ6" s="468"/>
      <c r="BR6" s="468"/>
      <c r="BS6" s="468"/>
      <c r="BT6" s="468"/>
      <c r="BU6" s="469"/>
      <c r="BV6" s="467">
        <v>237137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85.3</v>
      </c>
      <c r="CU6" s="505"/>
      <c r="CV6" s="505"/>
      <c r="CW6" s="505"/>
      <c r="CX6" s="505"/>
      <c r="CY6" s="505"/>
      <c r="CZ6" s="505"/>
      <c r="DA6" s="506"/>
      <c r="DB6" s="504">
        <v>82.4</v>
      </c>
      <c r="DC6" s="505"/>
      <c r="DD6" s="505"/>
      <c r="DE6" s="505"/>
      <c r="DF6" s="505"/>
      <c r="DG6" s="505"/>
      <c r="DH6" s="505"/>
      <c r="DI6" s="506"/>
      <c r="DJ6" s="185"/>
      <c r="DK6" s="185"/>
      <c r="DL6" s="185"/>
      <c r="DM6" s="185"/>
      <c r="DN6" s="185"/>
      <c r="DO6" s="185"/>
    </row>
    <row r="7" spans="1:119" ht="18.75" customHeight="1" x14ac:dyDescent="0.15">
      <c r="A7" s="186"/>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31767</v>
      </c>
      <c r="BO7" s="468"/>
      <c r="BP7" s="468"/>
      <c r="BQ7" s="468"/>
      <c r="BR7" s="468"/>
      <c r="BS7" s="468"/>
      <c r="BT7" s="468"/>
      <c r="BU7" s="469"/>
      <c r="BV7" s="467">
        <v>63065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4234898</v>
      </c>
      <c r="CU7" s="468"/>
      <c r="CV7" s="468"/>
      <c r="CW7" s="468"/>
      <c r="CX7" s="468"/>
      <c r="CY7" s="468"/>
      <c r="CZ7" s="468"/>
      <c r="DA7" s="469"/>
      <c r="DB7" s="467">
        <v>4150957</v>
      </c>
      <c r="DC7" s="468"/>
      <c r="DD7" s="468"/>
      <c r="DE7" s="468"/>
      <c r="DF7" s="468"/>
      <c r="DG7" s="468"/>
      <c r="DH7" s="468"/>
      <c r="DI7" s="469"/>
      <c r="DJ7" s="185"/>
      <c r="DK7" s="185"/>
      <c r="DL7" s="185"/>
      <c r="DM7" s="185"/>
      <c r="DN7" s="185"/>
      <c r="DO7" s="185"/>
    </row>
    <row r="8" spans="1:119" ht="18.75" customHeight="1" thickBot="1" x14ac:dyDescent="0.2">
      <c r="A8" s="186"/>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125927</v>
      </c>
      <c r="BO8" s="468"/>
      <c r="BP8" s="468"/>
      <c r="BQ8" s="468"/>
      <c r="BR8" s="468"/>
      <c r="BS8" s="468"/>
      <c r="BT8" s="468"/>
      <c r="BU8" s="469"/>
      <c r="BV8" s="467">
        <v>174072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0.24</v>
      </c>
      <c r="CU8" s="508"/>
      <c r="CV8" s="508"/>
      <c r="CW8" s="508"/>
      <c r="CX8" s="508"/>
      <c r="CY8" s="508"/>
      <c r="CZ8" s="508"/>
      <c r="DA8" s="509"/>
      <c r="DB8" s="507">
        <v>0.23</v>
      </c>
      <c r="DC8" s="508"/>
      <c r="DD8" s="508"/>
      <c r="DE8" s="508"/>
      <c r="DF8" s="508"/>
      <c r="DG8" s="508"/>
      <c r="DH8" s="508"/>
      <c r="DI8" s="509"/>
      <c r="DJ8" s="185"/>
      <c r="DK8" s="185"/>
      <c r="DL8" s="185"/>
      <c r="DM8" s="185"/>
      <c r="DN8" s="185"/>
      <c r="DO8" s="185"/>
    </row>
    <row r="9" spans="1:119" ht="18.75" customHeight="1" thickBot="1" x14ac:dyDescent="0.2">
      <c r="A9" s="186"/>
      <c r="B9" s="461" t="s">
        <v>112</v>
      </c>
      <c r="C9" s="462"/>
      <c r="D9" s="462"/>
      <c r="E9" s="462"/>
      <c r="F9" s="462"/>
      <c r="G9" s="462"/>
      <c r="H9" s="462"/>
      <c r="I9" s="462"/>
      <c r="J9" s="462"/>
      <c r="K9" s="510"/>
      <c r="L9" s="511" t="s">
        <v>113</v>
      </c>
      <c r="M9" s="512"/>
      <c r="N9" s="512"/>
      <c r="O9" s="512"/>
      <c r="P9" s="512"/>
      <c r="Q9" s="513"/>
      <c r="R9" s="514">
        <v>11142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-48145</v>
      </c>
      <c r="BO9" s="468"/>
      <c r="BP9" s="468"/>
      <c r="BQ9" s="468"/>
      <c r="BR9" s="468"/>
      <c r="BS9" s="468"/>
      <c r="BT9" s="468"/>
      <c r="BU9" s="469"/>
      <c r="BV9" s="467">
        <v>62315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11.9</v>
      </c>
      <c r="CU9" s="465"/>
      <c r="CV9" s="465"/>
      <c r="CW9" s="465"/>
      <c r="CX9" s="465"/>
      <c r="CY9" s="465"/>
      <c r="CZ9" s="465"/>
      <c r="DA9" s="466"/>
      <c r="DB9" s="464">
        <v>12</v>
      </c>
      <c r="DC9" s="465"/>
      <c r="DD9" s="465"/>
      <c r="DE9" s="465"/>
      <c r="DF9" s="465"/>
      <c r="DG9" s="465"/>
      <c r="DH9" s="465"/>
      <c r="DI9" s="466"/>
      <c r="DJ9" s="185"/>
      <c r="DK9" s="185"/>
      <c r="DL9" s="185"/>
      <c r="DM9" s="185"/>
      <c r="DN9" s="185"/>
      <c r="DO9" s="185"/>
    </row>
    <row r="10" spans="1:119" ht="18.75" customHeight="1" thickBot="1" x14ac:dyDescent="0.2">
      <c r="A10" s="186"/>
      <c r="B10" s="461"/>
      <c r="C10" s="462"/>
      <c r="D10" s="462"/>
      <c r="E10" s="462"/>
      <c r="F10" s="462"/>
      <c r="G10" s="462"/>
      <c r="H10" s="462"/>
      <c r="I10" s="462"/>
      <c r="J10" s="462"/>
      <c r="K10" s="510"/>
      <c r="L10" s="517" t="s">
        <v>118</v>
      </c>
      <c r="M10" s="497"/>
      <c r="N10" s="497"/>
      <c r="O10" s="497"/>
      <c r="P10" s="497"/>
      <c r="Q10" s="498"/>
      <c r="R10" s="518">
        <v>12361</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43</v>
      </c>
      <c r="BO10" s="468"/>
      <c r="BP10" s="468"/>
      <c r="BQ10" s="468"/>
      <c r="BR10" s="468"/>
      <c r="BS10" s="468"/>
      <c r="BT10" s="468"/>
      <c r="BU10" s="469"/>
      <c r="BV10" s="467">
        <v>46</v>
      </c>
      <c r="BW10" s="468"/>
      <c r="BX10" s="468"/>
      <c r="BY10" s="468"/>
      <c r="BZ10" s="468"/>
      <c r="CA10" s="468"/>
      <c r="CB10" s="468"/>
      <c r="CC10" s="46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5"/>
      <c r="DK11" s="185"/>
      <c r="DL11" s="185"/>
      <c r="DM11" s="185"/>
      <c r="DN11" s="185"/>
      <c r="DO11" s="185"/>
    </row>
    <row r="12" spans="1:119" ht="18.75" customHeight="1" x14ac:dyDescent="0.15">
      <c r="A12" s="186"/>
      <c r="B12" s="527" t="s">
        <v>130</v>
      </c>
      <c r="C12" s="528"/>
      <c r="D12" s="528"/>
      <c r="E12" s="528"/>
      <c r="F12" s="528"/>
      <c r="G12" s="528"/>
      <c r="H12" s="528"/>
      <c r="I12" s="528"/>
      <c r="J12" s="528"/>
      <c r="K12" s="529"/>
      <c r="L12" s="536" t="s">
        <v>131</v>
      </c>
      <c r="M12" s="537"/>
      <c r="N12" s="537"/>
      <c r="O12" s="537"/>
      <c r="P12" s="537"/>
      <c r="Q12" s="538"/>
      <c r="R12" s="539">
        <v>11092</v>
      </c>
      <c r="S12" s="540"/>
      <c r="T12" s="540"/>
      <c r="U12" s="540"/>
      <c r="V12" s="541"/>
      <c r="W12" s="542" t="s">
        <v>1</v>
      </c>
      <c r="X12" s="500"/>
      <c r="Y12" s="500"/>
      <c r="Z12" s="500"/>
      <c r="AA12" s="500"/>
      <c r="AB12" s="543"/>
      <c r="AC12" s="499" t="s">
        <v>132</v>
      </c>
      <c r="AD12" s="500"/>
      <c r="AE12" s="500"/>
      <c r="AF12" s="500"/>
      <c r="AG12" s="543"/>
      <c r="AH12" s="499" t="s">
        <v>133</v>
      </c>
      <c r="AI12" s="500"/>
      <c r="AJ12" s="500"/>
      <c r="AK12" s="500"/>
      <c r="AL12" s="544"/>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129</v>
      </c>
      <c r="DC12" s="508"/>
      <c r="DD12" s="508"/>
      <c r="DE12" s="508"/>
      <c r="DF12" s="508"/>
      <c r="DG12" s="508"/>
      <c r="DH12" s="508"/>
      <c r="DI12" s="509"/>
      <c r="DJ12" s="185"/>
      <c r="DK12" s="185"/>
      <c r="DL12" s="185"/>
      <c r="DM12" s="185"/>
      <c r="DN12" s="185"/>
      <c r="DO12" s="185"/>
    </row>
    <row r="13" spans="1:119" ht="18.75" customHeight="1" x14ac:dyDescent="0.15">
      <c r="A13" s="186"/>
      <c r="B13" s="530"/>
      <c r="C13" s="531"/>
      <c r="D13" s="531"/>
      <c r="E13" s="531"/>
      <c r="F13" s="531"/>
      <c r="G13" s="531"/>
      <c r="H13" s="531"/>
      <c r="I13" s="531"/>
      <c r="J13" s="531"/>
      <c r="K13" s="532"/>
      <c r="L13" s="196"/>
      <c r="M13" s="555" t="s">
        <v>138</v>
      </c>
      <c r="N13" s="556"/>
      <c r="O13" s="556"/>
      <c r="P13" s="556"/>
      <c r="Q13" s="557"/>
      <c r="R13" s="548">
        <v>11053</v>
      </c>
      <c r="S13" s="549"/>
      <c r="T13" s="549"/>
      <c r="U13" s="549"/>
      <c r="V13" s="550"/>
      <c r="W13" s="483" t="s">
        <v>139</v>
      </c>
      <c r="X13" s="484"/>
      <c r="Y13" s="484"/>
      <c r="Z13" s="484"/>
      <c r="AA13" s="484"/>
      <c r="AB13" s="474"/>
      <c r="AC13" s="518">
        <v>1591</v>
      </c>
      <c r="AD13" s="519"/>
      <c r="AE13" s="519"/>
      <c r="AF13" s="519"/>
      <c r="AG13" s="558"/>
      <c r="AH13" s="518">
        <v>1693</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-48102</v>
      </c>
      <c r="BO13" s="468"/>
      <c r="BP13" s="468"/>
      <c r="BQ13" s="468"/>
      <c r="BR13" s="468"/>
      <c r="BS13" s="468"/>
      <c r="BT13" s="468"/>
      <c r="BU13" s="469"/>
      <c r="BV13" s="467">
        <v>62361</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10.5</v>
      </c>
      <c r="CU13" s="465"/>
      <c r="CV13" s="465"/>
      <c r="CW13" s="465"/>
      <c r="CX13" s="465"/>
      <c r="CY13" s="465"/>
      <c r="CZ13" s="465"/>
      <c r="DA13" s="466"/>
      <c r="DB13" s="464">
        <v>10.3</v>
      </c>
      <c r="DC13" s="465"/>
      <c r="DD13" s="465"/>
      <c r="DE13" s="465"/>
      <c r="DF13" s="465"/>
      <c r="DG13" s="465"/>
      <c r="DH13" s="465"/>
      <c r="DI13" s="466"/>
      <c r="DJ13" s="185"/>
      <c r="DK13" s="185"/>
      <c r="DL13" s="185"/>
      <c r="DM13" s="185"/>
      <c r="DN13" s="185"/>
      <c r="DO13" s="185"/>
    </row>
    <row r="14" spans="1:119" ht="18.75" customHeight="1" thickBot="1" x14ac:dyDescent="0.2">
      <c r="A14" s="186"/>
      <c r="B14" s="530"/>
      <c r="C14" s="531"/>
      <c r="D14" s="531"/>
      <c r="E14" s="531"/>
      <c r="F14" s="531"/>
      <c r="G14" s="531"/>
      <c r="H14" s="531"/>
      <c r="I14" s="531"/>
      <c r="J14" s="531"/>
      <c r="K14" s="532"/>
      <c r="L14" s="545" t="s">
        <v>144</v>
      </c>
      <c r="M14" s="546"/>
      <c r="N14" s="546"/>
      <c r="O14" s="546"/>
      <c r="P14" s="546"/>
      <c r="Q14" s="547"/>
      <c r="R14" s="548">
        <v>11273</v>
      </c>
      <c r="S14" s="549"/>
      <c r="T14" s="549"/>
      <c r="U14" s="549"/>
      <c r="V14" s="550"/>
      <c r="W14" s="457"/>
      <c r="X14" s="458"/>
      <c r="Y14" s="458"/>
      <c r="Z14" s="458"/>
      <c r="AA14" s="458"/>
      <c r="AB14" s="447"/>
      <c r="AC14" s="551">
        <v>27.9</v>
      </c>
      <c r="AD14" s="552"/>
      <c r="AE14" s="552"/>
      <c r="AF14" s="552"/>
      <c r="AG14" s="553"/>
      <c r="AH14" s="551">
        <v>27.6</v>
      </c>
      <c r="AI14" s="552"/>
      <c r="AJ14" s="552"/>
      <c r="AK14" s="552"/>
      <c r="AL14" s="554"/>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59" t="s">
        <v>145</v>
      </c>
      <c r="CE14" s="560"/>
      <c r="CF14" s="560"/>
      <c r="CG14" s="560"/>
      <c r="CH14" s="560"/>
      <c r="CI14" s="560"/>
      <c r="CJ14" s="560"/>
      <c r="CK14" s="560"/>
      <c r="CL14" s="560"/>
      <c r="CM14" s="560"/>
      <c r="CN14" s="560"/>
      <c r="CO14" s="560"/>
      <c r="CP14" s="560"/>
      <c r="CQ14" s="560"/>
      <c r="CR14" s="560"/>
      <c r="CS14" s="561"/>
      <c r="CT14" s="562">
        <v>70.099999999999994</v>
      </c>
      <c r="CU14" s="563"/>
      <c r="CV14" s="563"/>
      <c r="CW14" s="563"/>
      <c r="CX14" s="563"/>
      <c r="CY14" s="563"/>
      <c r="CZ14" s="563"/>
      <c r="DA14" s="564"/>
      <c r="DB14" s="562">
        <v>73.599999999999994</v>
      </c>
      <c r="DC14" s="563"/>
      <c r="DD14" s="563"/>
      <c r="DE14" s="563"/>
      <c r="DF14" s="563"/>
      <c r="DG14" s="563"/>
      <c r="DH14" s="563"/>
      <c r="DI14" s="564"/>
      <c r="DJ14" s="185"/>
      <c r="DK14" s="185"/>
      <c r="DL14" s="185"/>
      <c r="DM14" s="185"/>
      <c r="DN14" s="185"/>
      <c r="DO14" s="185"/>
    </row>
    <row r="15" spans="1:119" ht="18.75" customHeight="1" x14ac:dyDescent="0.15">
      <c r="A15" s="186"/>
      <c r="B15" s="530"/>
      <c r="C15" s="531"/>
      <c r="D15" s="531"/>
      <c r="E15" s="531"/>
      <c r="F15" s="531"/>
      <c r="G15" s="531"/>
      <c r="H15" s="531"/>
      <c r="I15" s="531"/>
      <c r="J15" s="531"/>
      <c r="K15" s="532"/>
      <c r="L15" s="196"/>
      <c r="M15" s="555" t="s">
        <v>138</v>
      </c>
      <c r="N15" s="556"/>
      <c r="O15" s="556"/>
      <c r="P15" s="556"/>
      <c r="Q15" s="557"/>
      <c r="R15" s="548">
        <v>11247</v>
      </c>
      <c r="S15" s="549"/>
      <c r="T15" s="549"/>
      <c r="U15" s="549"/>
      <c r="V15" s="550"/>
      <c r="W15" s="483" t="s">
        <v>146</v>
      </c>
      <c r="X15" s="484"/>
      <c r="Y15" s="484"/>
      <c r="Z15" s="484"/>
      <c r="AA15" s="484"/>
      <c r="AB15" s="474"/>
      <c r="AC15" s="518">
        <v>1174</v>
      </c>
      <c r="AD15" s="519"/>
      <c r="AE15" s="519"/>
      <c r="AF15" s="519"/>
      <c r="AG15" s="558"/>
      <c r="AH15" s="518">
        <v>1277</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1009639</v>
      </c>
      <c r="BO15" s="431"/>
      <c r="BP15" s="431"/>
      <c r="BQ15" s="431"/>
      <c r="BR15" s="431"/>
      <c r="BS15" s="431"/>
      <c r="BT15" s="431"/>
      <c r="BU15" s="432"/>
      <c r="BV15" s="430">
        <v>896896</v>
      </c>
      <c r="BW15" s="431"/>
      <c r="BX15" s="431"/>
      <c r="BY15" s="431"/>
      <c r="BZ15" s="431"/>
      <c r="CA15" s="431"/>
      <c r="CB15" s="431"/>
      <c r="CC15" s="432"/>
      <c r="CD15" s="565" t="s">
        <v>148</v>
      </c>
      <c r="CE15" s="566"/>
      <c r="CF15" s="566"/>
      <c r="CG15" s="566"/>
      <c r="CH15" s="566"/>
      <c r="CI15" s="566"/>
      <c r="CJ15" s="566"/>
      <c r="CK15" s="566"/>
      <c r="CL15" s="566"/>
      <c r="CM15" s="566"/>
      <c r="CN15" s="566"/>
      <c r="CO15" s="566"/>
      <c r="CP15" s="566"/>
      <c r="CQ15" s="566"/>
      <c r="CR15" s="566"/>
      <c r="CS15" s="56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30"/>
      <c r="C16" s="531"/>
      <c r="D16" s="531"/>
      <c r="E16" s="531"/>
      <c r="F16" s="531"/>
      <c r="G16" s="531"/>
      <c r="H16" s="531"/>
      <c r="I16" s="531"/>
      <c r="J16" s="531"/>
      <c r="K16" s="532"/>
      <c r="L16" s="545" t="s">
        <v>149</v>
      </c>
      <c r="M16" s="576"/>
      <c r="N16" s="576"/>
      <c r="O16" s="576"/>
      <c r="P16" s="576"/>
      <c r="Q16" s="577"/>
      <c r="R16" s="568" t="s">
        <v>150</v>
      </c>
      <c r="S16" s="569"/>
      <c r="T16" s="569"/>
      <c r="U16" s="569"/>
      <c r="V16" s="570"/>
      <c r="W16" s="457"/>
      <c r="X16" s="458"/>
      <c r="Y16" s="458"/>
      <c r="Z16" s="458"/>
      <c r="AA16" s="458"/>
      <c r="AB16" s="447"/>
      <c r="AC16" s="551">
        <v>20.6</v>
      </c>
      <c r="AD16" s="552"/>
      <c r="AE16" s="552"/>
      <c r="AF16" s="552"/>
      <c r="AG16" s="553"/>
      <c r="AH16" s="551">
        <v>20.9</v>
      </c>
      <c r="AI16" s="552"/>
      <c r="AJ16" s="552"/>
      <c r="AK16" s="552"/>
      <c r="AL16" s="554"/>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3691567</v>
      </c>
      <c r="BO16" s="468"/>
      <c r="BP16" s="468"/>
      <c r="BQ16" s="468"/>
      <c r="BR16" s="468"/>
      <c r="BS16" s="468"/>
      <c r="BT16" s="468"/>
      <c r="BU16" s="469"/>
      <c r="BV16" s="467">
        <v>3702160</v>
      </c>
      <c r="BW16" s="468"/>
      <c r="BX16" s="468"/>
      <c r="BY16" s="468"/>
      <c r="BZ16" s="468"/>
      <c r="CA16" s="468"/>
      <c r="CB16" s="468"/>
      <c r="CC16" s="469"/>
      <c r="CD16" s="200"/>
      <c r="CE16" s="574"/>
      <c r="CF16" s="574"/>
      <c r="CG16" s="574"/>
      <c r="CH16" s="574"/>
      <c r="CI16" s="574"/>
      <c r="CJ16" s="574"/>
      <c r="CK16" s="574"/>
      <c r="CL16" s="574"/>
      <c r="CM16" s="574"/>
      <c r="CN16" s="574"/>
      <c r="CO16" s="574"/>
      <c r="CP16" s="574"/>
      <c r="CQ16" s="574"/>
      <c r="CR16" s="574"/>
      <c r="CS16" s="575"/>
      <c r="CT16" s="464"/>
      <c r="CU16" s="465"/>
      <c r="CV16" s="465"/>
      <c r="CW16" s="465"/>
      <c r="CX16" s="465"/>
      <c r="CY16" s="465"/>
      <c r="CZ16" s="465"/>
      <c r="DA16" s="466"/>
      <c r="DB16" s="464"/>
      <c r="DC16" s="465"/>
      <c r="DD16" s="465"/>
      <c r="DE16" s="465"/>
      <c r="DF16" s="465"/>
      <c r="DG16" s="465"/>
      <c r="DH16" s="465"/>
      <c r="DI16" s="466"/>
      <c r="DJ16" s="185"/>
      <c r="DK16" s="185"/>
      <c r="DL16" s="185"/>
      <c r="DM16" s="185"/>
      <c r="DN16" s="185"/>
      <c r="DO16" s="185"/>
    </row>
    <row r="17" spans="1:119" ht="18.75" customHeight="1" thickBot="1" x14ac:dyDescent="0.2">
      <c r="A17" s="186"/>
      <c r="B17" s="533"/>
      <c r="C17" s="534"/>
      <c r="D17" s="534"/>
      <c r="E17" s="534"/>
      <c r="F17" s="534"/>
      <c r="G17" s="534"/>
      <c r="H17" s="534"/>
      <c r="I17" s="534"/>
      <c r="J17" s="534"/>
      <c r="K17" s="535"/>
      <c r="L17" s="201"/>
      <c r="M17" s="571" t="s">
        <v>152</v>
      </c>
      <c r="N17" s="572"/>
      <c r="O17" s="572"/>
      <c r="P17" s="572"/>
      <c r="Q17" s="573"/>
      <c r="R17" s="568" t="s">
        <v>153</v>
      </c>
      <c r="S17" s="569"/>
      <c r="T17" s="569"/>
      <c r="U17" s="569"/>
      <c r="V17" s="570"/>
      <c r="W17" s="483" t="s">
        <v>154</v>
      </c>
      <c r="X17" s="484"/>
      <c r="Y17" s="484"/>
      <c r="Z17" s="484"/>
      <c r="AA17" s="484"/>
      <c r="AB17" s="474"/>
      <c r="AC17" s="518">
        <v>2931</v>
      </c>
      <c r="AD17" s="519"/>
      <c r="AE17" s="519"/>
      <c r="AF17" s="519"/>
      <c r="AG17" s="558"/>
      <c r="AH17" s="518">
        <v>3154</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1396371</v>
      </c>
      <c r="BO17" s="468"/>
      <c r="BP17" s="468"/>
      <c r="BQ17" s="468"/>
      <c r="BR17" s="468"/>
      <c r="BS17" s="468"/>
      <c r="BT17" s="468"/>
      <c r="BU17" s="469"/>
      <c r="BV17" s="467">
        <v>1196721</v>
      </c>
      <c r="BW17" s="468"/>
      <c r="BX17" s="468"/>
      <c r="BY17" s="468"/>
      <c r="BZ17" s="468"/>
      <c r="CA17" s="468"/>
      <c r="CB17" s="468"/>
      <c r="CC17" s="469"/>
      <c r="CD17" s="200"/>
      <c r="CE17" s="574"/>
      <c r="CF17" s="574"/>
      <c r="CG17" s="574"/>
      <c r="CH17" s="574"/>
      <c r="CI17" s="574"/>
      <c r="CJ17" s="574"/>
      <c r="CK17" s="574"/>
      <c r="CL17" s="574"/>
      <c r="CM17" s="574"/>
      <c r="CN17" s="574"/>
      <c r="CO17" s="574"/>
      <c r="CP17" s="574"/>
      <c r="CQ17" s="574"/>
      <c r="CR17" s="574"/>
      <c r="CS17" s="575"/>
      <c r="CT17" s="464"/>
      <c r="CU17" s="465"/>
      <c r="CV17" s="465"/>
      <c r="CW17" s="465"/>
      <c r="CX17" s="465"/>
      <c r="CY17" s="465"/>
      <c r="CZ17" s="465"/>
      <c r="DA17" s="466"/>
      <c r="DB17" s="464"/>
      <c r="DC17" s="465"/>
      <c r="DD17" s="465"/>
      <c r="DE17" s="465"/>
      <c r="DF17" s="465"/>
      <c r="DG17" s="465"/>
      <c r="DH17" s="465"/>
      <c r="DI17" s="466"/>
      <c r="DJ17" s="185"/>
      <c r="DK17" s="185"/>
      <c r="DL17" s="185"/>
      <c r="DM17" s="185"/>
      <c r="DN17" s="185"/>
      <c r="DO17" s="185"/>
    </row>
    <row r="18" spans="1:119" ht="18.75" customHeight="1" thickBot="1" x14ac:dyDescent="0.2">
      <c r="A18" s="186"/>
      <c r="B18" s="578" t="s">
        <v>156</v>
      </c>
      <c r="C18" s="510"/>
      <c r="D18" s="510"/>
      <c r="E18" s="579"/>
      <c r="F18" s="579"/>
      <c r="G18" s="579"/>
      <c r="H18" s="579"/>
      <c r="I18" s="579"/>
      <c r="J18" s="579"/>
      <c r="K18" s="579"/>
      <c r="L18" s="580">
        <v>217.09</v>
      </c>
      <c r="M18" s="580"/>
      <c r="N18" s="580"/>
      <c r="O18" s="580"/>
      <c r="P18" s="580"/>
      <c r="Q18" s="580"/>
      <c r="R18" s="581"/>
      <c r="S18" s="581"/>
      <c r="T18" s="581"/>
      <c r="U18" s="581"/>
      <c r="V18" s="582"/>
      <c r="W18" s="485"/>
      <c r="X18" s="486"/>
      <c r="Y18" s="486"/>
      <c r="Z18" s="486"/>
      <c r="AA18" s="486"/>
      <c r="AB18" s="477"/>
      <c r="AC18" s="583">
        <v>51.5</v>
      </c>
      <c r="AD18" s="584"/>
      <c r="AE18" s="584"/>
      <c r="AF18" s="584"/>
      <c r="AG18" s="585"/>
      <c r="AH18" s="583">
        <v>51.5</v>
      </c>
      <c r="AI18" s="584"/>
      <c r="AJ18" s="584"/>
      <c r="AK18" s="584"/>
      <c r="AL18" s="586"/>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3399165</v>
      </c>
      <c r="BO18" s="468"/>
      <c r="BP18" s="468"/>
      <c r="BQ18" s="468"/>
      <c r="BR18" s="468"/>
      <c r="BS18" s="468"/>
      <c r="BT18" s="468"/>
      <c r="BU18" s="469"/>
      <c r="BV18" s="467">
        <v>3462908</v>
      </c>
      <c r="BW18" s="468"/>
      <c r="BX18" s="468"/>
      <c r="BY18" s="468"/>
      <c r="BZ18" s="468"/>
      <c r="CA18" s="468"/>
      <c r="CB18" s="468"/>
      <c r="CC18" s="469"/>
      <c r="CD18" s="200"/>
      <c r="CE18" s="574"/>
      <c r="CF18" s="574"/>
      <c r="CG18" s="574"/>
      <c r="CH18" s="574"/>
      <c r="CI18" s="574"/>
      <c r="CJ18" s="574"/>
      <c r="CK18" s="574"/>
      <c r="CL18" s="574"/>
      <c r="CM18" s="574"/>
      <c r="CN18" s="574"/>
      <c r="CO18" s="574"/>
      <c r="CP18" s="574"/>
      <c r="CQ18" s="574"/>
      <c r="CR18" s="574"/>
      <c r="CS18" s="575"/>
      <c r="CT18" s="464"/>
      <c r="CU18" s="465"/>
      <c r="CV18" s="465"/>
      <c r="CW18" s="465"/>
      <c r="CX18" s="465"/>
      <c r="CY18" s="465"/>
      <c r="CZ18" s="465"/>
      <c r="DA18" s="466"/>
      <c r="DB18" s="464"/>
      <c r="DC18" s="465"/>
      <c r="DD18" s="465"/>
      <c r="DE18" s="465"/>
      <c r="DF18" s="465"/>
      <c r="DG18" s="465"/>
      <c r="DH18" s="465"/>
      <c r="DI18" s="466"/>
      <c r="DJ18" s="185"/>
      <c r="DK18" s="185"/>
      <c r="DL18" s="185"/>
      <c r="DM18" s="185"/>
      <c r="DN18" s="185"/>
      <c r="DO18" s="185"/>
    </row>
    <row r="19" spans="1:119" ht="18.75" customHeight="1" thickBot="1" x14ac:dyDescent="0.2">
      <c r="A19" s="186"/>
      <c r="B19" s="578" t="s">
        <v>158</v>
      </c>
      <c r="C19" s="510"/>
      <c r="D19" s="510"/>
      <c r="E19" s="579"/>
      <c r="F19" s="579"/>
      <c r="G19" s="579"/>
      <c r="H19" s="579"/>
      <c r="I19" s="579"/>
      <c r="J19" s="579"/>
      <c r="K19" s="579"/>
      <c r="L19" s="587">
        <v>51</v>
      </c>
      <c r="M19" s="587"/>
      <c r="N19" s="587"/>
      <c r="O19" s="587"/>
      <c r="P19" s="587"/>
      <c r="Q19" s="587"/>
      <c r="R19" s="588"/>
      <c r="S19" s="588"/>
      <c r="T19" s="588"/>
      <c r="U19" s="588"/>
      <c r="V19" s="589"/>
      <c r="W19" s="424"/>
      <c r="X19" s="425"/>
      <c r="Y19" s="425"/>
      <c r="Z19" s="425"/>
      <c r="AA19" s="425"/>
      <c r="AB19" s="425"/>
      <c r="AC19" s="596"/>
      <c r="AD19" s="596"/>
      <c r="AE19" s="596"/>
      <c r="AF19" s="596"/>
      <c r="AG19" s="596"/>
      <c r="AH19" s="596"/>
      <c r="AI19" s="596"/>
      <c r="AJ19" s="596"/>
      <c r="AK19" s="596"/>
      <c r="AL19" s="597"/>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4694998</v>
      </c>
      <c r="BO19" s="468"/>
      <c r="BP19" s="468"/>
      <c r="BQ19" s="468"/>
      <c r="BR19" s="468"/>
      <c r="BS19" s="468"/>
      <c r="BT19" s="468"/>
      <c r="BU19" s="469"/>
      <c r="BV19" s="467">
        <v>4939150</v>
      </c>
      <c r="BW19" s="468"/>
      <c r="BX19" s="468"/>
      <c r="BY19" s="468"/>
      <c r="BZ19" s="468"/>
      <c r="CA19" s="468"/>
      <c r="CB19" s="468"/>
      <c r="CC19" s="469"/>
      <c r="CD19" s="200"/>
      <c r="CE19" s="574"/>
      <c r="CF19" s="574"/>
      <c r="CG19" s="574"/>
      <c r="CH19" s="574"/>
      <c r="CI19" s="574"/>
      <c r="CJ19" s="574"/>
      <c r="CK19" s="574"/>
      <c r="CL19" s="574"/>
      <c r="CM19" s="574"/>
      <c r="CN19" s="574"/>
      <c r="CO19" s="574"/>
      <c r="CP19" s="574"/>
      <c r="CQ19" s="574"/>
      <c r="CR19" s="574"/>
      <c r="CS19" s="575"/>
      <c r="CT19" s="464"/>
      <c r="CU19" s="465"/>
      <c r="CV19" s="465"/>
      <c r="CW19" s="465"/>
      <c r="CX19" s="465"/>
      <c r="CY19" s="465"/>
      <c r="CZ19" s="465"/>
      <c r="DA19" s="466"/>
      <c r="DB19" s="464"/>
      <c r="DC19" s="465"/>
      <c r="DD19" s="465"/>
      <c r="DE19" s="465"/>
      <c r="DF19" s="465"/>
      <c r="DG19" s="465"/>
      <c r="DH19" s="465"/>
      <c r="DI19" s="466"/>
      <c r="DJ19" s="185"/>
      <c r="DK19" s="185"/>
      <c r="DL19" s="185"/>
      <c r="DM19" s="185"/>
      <c r="DN19" s="185"/>
      <c r="DO19" s="185"/>
    </row>
    <row r="20" spans="1:119" ht="18.75" customHeight="1" thickBot="1" x14ac:dyDescent="0.2">
      <c r="A20" s="186"/>
      <c r="B20" s="578" t="s">
        <v>160</v>
      </c>
      <c r="C20" s="510"/>
      <c r="D20" s="510"/>
      <c r="E20" s="579"/>
      <c r="F20" s="579"/>
      <c r="G20" s="579"/>
      <c r="H20" s="579"/>
      <c r="I20" s="579"/>
      <c r="J20" s="579"/>
      <c r="K20" s="579"/>
      <c r="L20" s="587">
        <v>3971</v>
      </c>
      <c r="M20" s="587"/>
      <c r="N20" s="587"/>
      <c r="O20" s="587"/>
      <c r="P20" s="587"/>
      <c r="Q20" s="587"/>
      <c r="R20" s="588"/>
      <c r="S20" s="588"/>
      <c r="T20" s="588"/>
      <c r="U20" s="588"/>
      <c r="V20" s="589"/>
      <c r="W20" s="485"/>
      <c r="X20" s="486"/>
      <c r="Y20" s="486"/>
      <c r="Z20" s="486"/>
      <c r="AA20" s="486"/>
      <c r="AB20" s="486"/>
      <c r="AC20" s="590"/>
      <c r="AD20" s="590"/>
      <c r="AE20" s="590"/>
      <c r="AF20" s="590"/>
      <c r="AG20" s="590"/>
      <c r="AH20" s="590"/>
      <c r="AI20" s="590"/>
      <c r="AJ20" s="590"/>
      <c r="AK20" s="590"/>
      <c r="AL20" s="591"/>
      <c r="AM20" s="592"/>
      <c r="AN20" s="522"/>
      <c r="AO20" s="522"/>
      <c r="AP20" s="522"/>
      <c r="AQ20" s="522"/>
      <c r="AR20" s="522"/>
      <c r="AS20" s="522"/>
      <c r="AT20" s="523"/>
      <c r="AU20" s="593"/>
      <c r="AV20" s="594"/>
      <c r="AW20" s="594"/>
      <c r="AX20" s="595"/>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0"/>
      <c r="CE20" s="574"/>
      <c r="CF20" s="574"/>
      <c r="CG20" s="574"/>
      <c r="CH20" s="574"/>
      <c r="CI20" s="574"/>
      <c r="CJ20" s="574"/>
      <c r="CK20" s="574"/>
      <c r="CL20" s="574"/>
      <c r="CM20" s="574"/>
      <c r="CN20" s="574"/>
      <c r="CO20" s="574"/>
      <c r="CP20" s="574"/>
      <c r="CQ20" s="574"/>
      <c r="CR20" s="574"/>
      <c r="CS20" s="575"/>
      <c r="CT20" s="464"/>
      <c r="CU20" s="465"/>
      <c r="CV20" s="465"/>
      <c r="CW20" s="465"/>
      <c r="CX20" s="465"/>
      <c r="CY20" s="465"/>
      <c r="CZ20" s="465"/>
      <c r="DA20" s="466"/>
      <c r="DB20" s="464"/>
      <c r="DC20" s="465"/>
      <c r="DD20" s="465"/>
      <c r="DE20" s="465"/>
      <c r="DF20" s="465"/>
      <c r="DG20" s="465"/>
      <c r="DH20" s="465"/>
      <c r="DI20" s="466"/>
      <c r="DJ20" s="185"/>
      <c r="DK20" s="185"/>
      <c r="DL20" s="185"/>
      <c r="DM20" s="185"/>
      <c r="DN20" s="185"/>
      <c r="DO20" s="185"/>
    </row>
    <row r="21" spans="1:119" ht="18.75" customHeight="1" x14ac:dyDescent="0.15">
      <c r="A21" s="186"/>
      <c r="B21" s="598" t="s">
        <v>161</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0"/>
      <c r="CE21" s="574"/>
      <c r="CF21" s="574"/>
      <c r="CG21" s="574"/>
      <c r="CH21" s="574"/>
      <c r="CI21" s="574"/>
      <c r="CJ21" s="574"/>
      <c r="CK21" s="574"/>
      <c r="CL21" s="574"/>
      <c r="CM21" s="574"/>
      <c r="CN21" s="574"/>
      <c r="CO21" s="574"/>
      <c r="CP21" s="574"/>
      <c r="CQ21" s="574"/>
      <c r="CR21" s="574"/>
      <c r="CS21" s="575"/>
      <c r="CT21" s="464"/>
      <c r="CU21" s="465"/>
      <c r="CV21" s="465"/>
      <c r="CW21" s="465"/>
      <c r="CX21" s="465"/>
      <c r="CY21" s="465"/>
      <c r="CZ21" s="465"/>
      <c r="DA21" s="466"/>
      <c r="DB21" s="464"/>
      <c r="DC21" s="465"/>
      <c r="DD21" s="465"/>
      <c r="DE21" s="465"/>
      <c r="DF21" s="465"/>
      <c r="DG21" s="465"/>
      <c r="DH21" s="465"/>
      <c r="DI21" s="466"/>
      <c r="DJ21" s="185"/>
      <c r="DK21" s="185"/>
      <c r="DL21" s="185"/>
      <c r="DM21" s="185"/>
      <c r="DN21" s="185"/>
      <c r="DO21" s="185"/>
    </row>
    <row r="22" spans="1:119" ht="18.75" customHeight="1" thickBot="1" x14ac:dyDescent="0.2">
      <c r="A22" s="186"/>
      <c r="B22" s="601" t="s">
        <v>162</v>
      </c>
      <c r="C22" s="602"/>
      <c r="D22" s="603"/>
      <c r="E22" s="479" t="s">
        <v>1</v>
      </c>
      <c r="F22" s="484"/>
      <c r="G22" s="484"/>
      <c r="H22" s="484"/>
      <c r="I22" s="484"/>
      <c r="J22" s="484"/>
      <c r="K22" s="474"/>
      <c r="L22" s="479" t="s">
        <v>163</v>
      </c>
      <c r="M22" s="484"/>
      <c r="N22" s="484"/>
      <c r="O22" s="484"/>
      <c r="P22" s="474"/>
      <c r="Q22" s="610" t="s">
        <v>164</v>
      </c>
      <c r="R22" s="611"/>
      <c r="S22" s="611"/>
      <c r="T22" s="611"/>
      <c r="U22" s="611"/>
      <c r="V22" s="612"/>
      <c r="W22" s="616" t="s">
        <v>165</v>
      </c>
      <c r="X22" s="602"/>
      <c r="Y22" s="603"/>
      <c r="Z22" s="479" t="s">
        <v>1</v>
      </c>
      <c r="AA22" s="484"/>
      <c r="AB22" s="484"/>
      <c r="AC22" s="484"/>
      <c r="AD22" s="484"/>
      <c r="AE22" s="484"/>
      <c r="AF22" s="484"/>
      <c r="AG22" s="474"/>
      <c r="AH22" s="629" t="s">
        <v>166</v>
      </c>
      <c r="AI22" s="484"/>
      <c r="AJ22" s="484"/>
      <c r="AK22" s="484"/>
      <c r="AL22" s="474"/>
      <c r="AM22" s="629" t="s">
        <v>167</v>
      </c>
      <c r="AN22" s="630"/>
      <c r="AO22" s="630"/>
      <c r="AP22" s="630"/>
      <c r="AQ22" s="630"/>
      <c r="AR22" s="631"/>
      <c r="AS22" s="610" t="s">
        <v>164</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200"/>
      <c r="CE22" s="574"/>
      <c r="CF22" s="574"/>
      <c r="CG22" s="574"/>
      <c r="CH22" s="574"/>
      <c r="CI22" s="574"/>
      <c r="CJ22" s="574"/>
      <c r="CK22" s="574"/>
      <c r="CL22" s="574"/>
      <c r="CM22" s="574"/>
      <c r="CN22" s="574"/>
      <c r="CO22" s="574"/>
      <c r="CP22" s="574"/>
      <c r="CQ22" s="574"/>
      <c r="CR22" s="574"/>
      <c r="CS22" s="575"/>
      <c r="CT22" s="464"/>
      <c r="CU22" s="465"/>
      <c r="CV22" s="465"/>
      <c r="CW22" s="465"/>
      <c r="CX22" s="465"/>
      <c r="CY22" s="465"/>
      <c r="CZ22" s="465"/>
      <c r="DA22" s="466"/>
      <c r="DB22" s="464"/>
      <c r="DC22" s="465"/>
      <c r="DD22" s="465"/>
      <c r="DE22" s="465"/>
      <c r="DF22" s="465"/>
      <c r="DG22" s="465"/>
      <c r="DH22" s="465"/>
      <c r="DI22" s="466"/>
      <c r="DJ22" s="185"/>
      <c r="DK22" s="185"/>
      <c r="DL22" s="185"/>
      <c r="DM22" s="185"/>
      <c r="DN22" s="185"/>
      <c r="DO22" s="185"/>
    </row>
    <row r="23" spans="1:119" ht="18.75" customHeight="1" x14ac:dyDescent="0.15">
      <c r="A23" s="186"/>
      <c r="B23" s="604"/>
      <c r="C23" s="605"/>
      <c r="D23" s="606"/>
      <c r="E23" s="453"/>
      <c r="F23" s="458"/>
      <c r="G23" s="458"/>
      <c r="H23" s="458"/>
      <c r="I23" s="458"/>
      <c r="J23" s="458"/>
      <c r="K23" s="447"/>
      <c r="L23" s="453"/>
      <c r="M23" s="458"/>
      <c r="N23" s="458"/>
      <c r="O23" s="458"/>
      <c r="P23" s="447"/>
      <c r="Q23" s="613"/>
      <c r="R23" s="614"/>
      <c r="S23" s="614"/>
      <c r="T23" s="614"/>
      <c r="U23" s="614"/>
      <c r="V23" s="615"/>
      <c r="W23" s="617"/>
      <c r="X23" s="605"/>
      <c r="Y23" s="606"/>
      <c r="Z23" s="453"/>
      <c r="AA23" s="458"/>
      <c r="AB23" s="458"/>
      <c r="AC23" s="458"/>
      <c r="AD23" s="458"/>
      <c r="AE23" s="458"/>
      <c r="AF23" s="458"/>
      <c r="AG23" s="447"/>
      <c r="AH23" s="453"/>
      <c r="AI23" s="458"/>
      <c r="AJ23" s="458"/>
      <c r="AK23" s="458"/>
      <c r="AL23" s="447"/>
      <c r="AM23" s="632"/>
      <c r="AN23" s="633"/>
      <c r="AO23" s="633"/>
      <c r="AP23" s="633"/>
      <c r="AQ23" s="633"/>
      <c r="AR23" s="634"/>
      <c r="AS23" s="613"/>
      <c r="AT23" s="614"/>
      <c r="AU23" s="614"/>
      <c r="AV23" s="614"/>
      <c r="AW23" s="614"/>
      <c r="AX23" s="636"/>
      <c r="AY23" s="427" t="s">
        <v>168</v>
      </c>
      <c r="AZ23" s="428"/>
      <c r="BA23" s="428"/>
      <c r="BB23" s="428"/>
      <c r="BC23" s="428"/>
      <c r="BD23" s="428"/>
      <c r="BE23" s="428"/>
      <c r="BF23" s="428"/>
      <c r="BG23" s="428"/>
      <c r="BH23" s="428"/>
      <c r="BI23" s="428"/>
      <c r="BJ23" s="428"/>
      <c r="BK23" s="428"/>
      <c r="BL23" s="428"/>
      <c r="BM23" s="429"/>
      <c r="BN23" s="467">
        <v>5625374</v>
      </c>
      <c r="BO23" s="468"/>
      <c r="BP23" s="468"/>
      <c r="BQ23" s="468"/>
      <c r="BR23" s="468"/>
      <c r="BS23" s="468"/>
      <c r="BT23" s="468"/>
      <c r="BU23" s="469"/>
      <c r="BV23" s="467">
        <v>5460874</v>
      </c>
      <c r="BW23" s="468"/>
      <c r="BX23" s="468"/>
      <c r="BY23" s="468"/>
      <c r="BZ23" s="468"/>
      <c r="CA23" s="468"/>
      <c r="CB23" s="468"/>
      <c r="CC23" s="469"/>
      <c r="CD23" s="200"/>
      <c r="CE23" s="574"/>
      <c r="CF23" s="574"/>
      <c r="CG23" s="574"/>
      <c r="CH23" s="574"/>
      <c r="CI23" s="574"/>
      <c r="CJ23" s="574"/>
      <c r="CK23" s="574"/>
      <c r="CL23" s="574"/>
      <c r="CM23" s="574"/>
      <c r="CN23" s="574"/>
      <c r="CO23" s="574"/>
      <c r="CP23" s="574"/>
      <c r="CQ23" s="574"/>
      <c r="CR23" s="574"/>
      <c r="CS23" s="575"/>
      <c r="CT23" s="464"/>
      <c r="CU23" s="465"/>
      <c r="CV23" s="465"/>
      <c r="CW23" s="465"/>
      <c r="CX23" s="465"/>
      <c r="CY23" s="465"/>
      <c r="CZ23" s="465"/>
      <c r="DA23" s="466"/>
      <c r="DB23" s="464"/>
      <c r="DC23" s="465"/>
      <c r="DD23" s="465"/>
      <c r="DE23" s="465"/>
      <c r="DF23" s="465"/>
      <c r="DG23" s="465"/>
      <c r="DH23" s="465"/>
      <c r="DI23" s="466"/>
      <c r="DJ23" s="185"/>
      <c r="DK23" s="185"/>
      <c r="DL23" s="185"/>
      <c r="DM23" s="185"/>
      <c r="DN23" s="185"/>
      <c r="DO23" s="185"/>
    </row>
    <row r="24" spans="1:119" ht="18.75" customHeight="1" thickBot="1" x14ac:dyDescent="0.2">
      <c r="A24" s="186"/>
      <c r="B24" s="604"/>
      <c r="C24" s="605"/>
      <c r="D24" s="606"/>
      <c r="E24" s="517" t="s">
        <v>169</v>
      </c>
      <c r="F24" s="497"/>
      <c r="G24" s="497"/>
      <c r="H24" s="497"/>
      <c r="I24" s="497"/>
      <c r="J24" s="497"/>
      <c r="K24" s="498"/>
      <c r="L24" s="518">
        <v>1</v>
      </c>
      <c r="M24" s="519"/>
      <c r="N24" s="519"/>
      <c r="O24" s="519"/>
      <c r="P24" s="558"/>
      <c r="Q24" s="518">
        <v>7950</v>
      </c>
      <c r="R24" s="519"/>
      <c r="S24" s="519"/>
      <c r="T24" s="519"/>
      <c r="U24" s="519"/>
      <c r="V24" s="558"/>
      <c r="W24" s="617"/>
      <c r="X24" s="605"/>
      <c r="Y24" s="606"/>
      <c r="Z24" s="517" t="s">
        <v>170</v>
      </c>
      <c r="AA24" s="497"/>
      <c r="AB24" s="497"/>
      <c r="AC24" s="497"/>
      <c r="AD24" s="497"/>
      <c r="AE24" s="497"/>
      <c r="AF24" s="497"/>
      <c r="AG24" s="498"/>
      <c r="AH24" s="518">
        <v>109</v>
      </c>
      <c r="AI24" s="519"/>
      <c r="AJ24" s="519"/>
      <c r="AK24" s="519"/>
      <c r="AL24" s="558"/>
      <c r="AM24" s="518">
        <v>309669</v>
      </c>
      <c r="AN24" s="519"/>
      <c r="AO24" s="519"/>
      <c r="AP24" s="519"/>
      <c r="AQ24" s="519"/>
      <c r="AR24" s="558"/>
      <c r="AS24" s="518">
        <v>2841</v>
      </c>
      <c r="AT24" s="519"/>
      <c r="AU24" s="519"/>
      <c r="AV24" s="519"/>
      <c r="AW24" s="519"/>
      <c r="AX24" s="520"/>
      <c r="AY24" s="637" t="s">
        <v>171</v>
      </c>
      <c r="AZ24" s="638"/>
      <c r="BA24" s="638"/>
      <c r="BB24" s="638"/>
      <c r="BC24" s="638"/>
      <c r="BD24" s="638"/>
      <c r="BE24" s="638"/>
      <c r="BF24" s="638"/>
      <c r="BG24" s="638"/>
      <c r="BH24" s="638"/>
      <c r="BI24" s="638"/>
      <c r="BJ24" s="638"/>
      <c r="BK24" s="638"/>
      <c r="BL24" s="638"/>
      <c r="BM24" s="639"/>
      <c r="BN24" s="467">
        <v>5395667</v>
      </c>
      <c r="BO24" s="468"/>
      <c r="BP24" s="468"/>
      <c r="BQ24" s="468"/>
      <c r="BR24" s="468"/>
      <c r="BS24" s="468"/>
      <c r="BT24" s="468"/>
      <c r="BU24" s="469"/>
      <c r="BV24" s="467">
        <v>5157302</v>
      </c>
      <c r="BW24" s="468"/>
      <c r="BX24" s="468"/>
      <c r="BY24" s="468"/>
      <c r="BZ24" s="468"/>
      <c r="CA24" s="468"/>
      <c r="CB24" s="468"/>
      <c r="CC24" s="469"/>
      <c r="CD24" s="200"/>
      <c r="CE24" s="574"/>
      <c r="CF24" s="574"/>
      <c r="CG24" s="574"/>
      <c r="CH24" s="574"/>
      <c r="CI24" s="574"/>
      <c r="CJ24" s="574"/>
      <c r="CK24" s="574"/>
      <c r="CL24" s="574"/>
      <c r="CM24" s="574"/>
      <c r="CN24" s="574"/>
      <c r="CO24" s="574"/>
      <c r="CP24" s="574"/>
      <c r="CQ24" s="574"/>
      <c r="CR24" s="574"/>
      <c r="CS24" s="575"/>
      <c r="CT24" s="464"/>
      <c r="CU24" s="465"/>
      <c r="CV24" s="465"/>
      <c r="CW24" s="465"/>
      <c r="CX24" s="465"/>
      <c r="CY24" s="465"/>
      <c r="CZ24" s="465"/>
      <c r="DA24" s="466"/>
      <c r="DB24" s="464"/>
      <c r="DC24" s="465"/>
      <c r="DD24" s="465"/>
      <c r="DE24" s="465"/>
      <c r="DF24" s="465"/>
      <c r="DG24" s="465"/>
      <c r="DH24" s="465"/>
      <c r="DI24" s="466"/>
      <c r="DJ24" s="185"/>
      <c r="DK24" s="185"/>
      <c r="DL24" s="185"/>
      <c r="DM24" s="185"/>
      <c r="DN24" s="185"/>
      <c r="DO24" s="185"/>
    </row>
    <row r="25" spans="1:119" s="185" customFormat="1" ht="18.75" customHeight="1" x14ac:dyDescent="0.15">
      <c r="A25" s="186"/>
      <c r="B25" s="604"/>
      <c r="C25" s="605"/>
      <c r="D25" s="606"/>
      <c r="E25" s="517" t="s">
        <v>172</v>
      </c>
      <c r="F25" s="497"/>
      <c r="G25" s="497"/>
      <c r="H25" s="497"/>
      <c r="I25" s="497"/>
      <c r="J25" s="497"/>
      <c r="K25" s="498"/>
      <c r="L25" s="518">
        <v>1</v>
      </c>
      <c r="M25" s="519"/>
      <c r="N25" s="519"/>
      <c r="O25" s="519"/>
      <c r="P25" s="558"/>
      <c r="Q25" s="518">
        <v>6340</v>
      </c>
      <c r="R25" s="519"/>
      <c r="S25" s="519"/>
      <c r="T25" s="519"/>
      <c r="U25" s="519"/>
      <c r="V25" s="558"/>
      <c r="W25" s="617"/>
      <c r="X25" s="605"/>
      <c r="Y25" s="606"/>
      <c r="Z25" s="517" t="s">
        <v>173</v>
      </c>
      <c r="AA25" s="497"/>
      <c r="AB25" s="497"/>
      <c r="AC25" s="497"/>
      <c r="AD25" s="497"/>
      <c r="AE25" s="497"/>
      <c r="AF25" s="497"/>
      <c r="AG25" s="498"/>
      <c r="AH25" s="518" t="s">
        <v>174</v>
      </c>
      <c r="AI25" s="519"/>
      <c r="AJ25" s="519"/>
      <c r="AK25" s="519"/>
      <c r="AL25" s="558"/>
      <c r="AM25" s="518" t="s">
        <v>174</v>
      </c>
      <c r="AN25" s="519"/>
      <c r="AO25" s="519"/>
      <c r="AP25" s="519"/>
      <c r="AQ25" s="519"/>
      <c r="AR25" s="558"/>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107255</v>
      </c>
      <c r="BO25" s="431"/>
      <c r="BP25" s="431"/>
      <c r="BQ25" s="431"/>
      <c r="BR25" s="431"/>
      <c r="BS25" s="431"/>
      <c r="BT25" s="431"/>
      <c r="BU25" s="432"/>
      <c r="BV25" s="430">
        <v>158977</v>
      </c>
      <c r="BW25" s="431"/>
      <c r="BX25" s="431"/>
      <c r="BY25" s="431"/>
      <c r="BZ25" s="431"/>
      <c r="CA25" s="431"/>
      <c r="CB25" s="431"/>
      <c r="CC25" s="432"/>
      <c r="CD25" s="200"/>
      <c r="CE25" s="574"/>
      <c r="CF25" s="574"/>
      <c r="CG25" s="574"/>
      <c r="CH25" s="574"/>
      <c r="CI25" s="574"/>
      <c r="CJ25" s="574"/>
      <c r="CK25" s="574"/>
      <c r="CL25" s="574"/>
      <c r="CM25" s="574"/>
      <c r="CN25" s="574"/>
      <c r="CO25" s="574"/>
      <c r="CP25" s="574"/>
      <c r="CQ25" s="574"/>
      <c r="CR25" s="574"/>
      <c r="CS25" s="575"/>
      <c r="CT25" s="464"/>
      <c r="CU25" s="465"/>
      <c r="CV25" s="465"/>
      <c r="CW25" s="465"/>
      <c r="CX25" s="465"/>
      <c r="CY25" s="465"/>
      <c r="CZ25" s="465"/>
      <c r="DA25" s="466"/>
      <c r="DB25" s="464"/>
      <c r="DC25" s="465"/>
      <c r="DD25" s="465"/>
      <c r="DE25" s="465"/>
      <c r="DF25" s="465"/>
      <c r="DG25" s="465"/>
      <c r="DH25" s="465"/>
      <c r="DI25" s="466"/>
    </row>
    <row r="26" spans="1:119" s="185" customFormat="1" ht="18.75" customHeight="1" x14ac:dyDescent="0.15">
      <c r="A26" s="186"/>
      <c r="B26" s="604"/>
      <c r="C26" s="605"/>
      <c r="D26" s="606"/>
      <c r="E26" s="517" t="s">
        <v>177</v>
      </c>
      <c r="F26" s="497"/>
      <c r="G26" s="497"/>
      <c r="H26" s="497"/>
      <c r="I26" s="497"/>
      <c r="J26" s="497"/>
      <c r="K26" s="498"/>
      <c r="L26" s="518">
        <v>1</v>
      </c>
      <c r="M26" s="519"/>
      <c r="N26" s="519"/>
      <c r="O26" s="519"/>
      <c r="P26" s="558"/>
      <c r="Q26" s="518">
        <v>5650</v>
      </c>
      <c r="R26" s="519"/>
      <c r="S26" s="519"/>
      <c r="T26" s="519"/>
      <c r="U26" s="519"/>
      <c r="V26" s="558"/>
      <c r="W26" s="617"/>
      <c r="X26" s="605"/>
      <c r="Y26" s="606"/>
      <c r="Z26" s="517" t="s">
        <v>178</v>
      </c>
      <c r="AA26" s="627"/>
      <c r="AB26" s="627"/>
      <c r="AC26" s="627"/>
      <c r="AD26" s="627"/>
      <c r="AE26" s="627"/>
      <c r="AF26" s="627"/>
      <c r="AG26" s="628"/>
      <c r="AH26" s="518" t="s">
        <v>129</v>
      </c>
      <c r="AI26" s="519"/>
      <c r="AJ26" s="519"/>
      <c r="AK26" s="519"/>
      <c r="AL26" s="558"/>
      <c r="AM26" s="518" t="s">
        <v>128</v>
      </c>
      <c r="AN26" s="519"/>
      <c r="AO26" s="519"/>
      <c r="AP26" s="519"/>
      <c r="AQ26" s="519"/>
      <c r="AR26" s="558"/>
      <c r="AS26" s="518" t="s">
        <v>174</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180</v>
      </c>
      <c r="BW26" s="468"/>
      <c r="BX26" s="468"/>
      <c r="BY26" s="468"/>
      <c r="BZ26" s="468"/>
      <c r="CA26" s="468"/>
      <c r="CB26" s="468"/>
      <c r="CC26" s="469"/>
      <c r="CD26" s="200"/>
      <c r="CE26" s="574"/>
      <c r="CF26" s="574"/>
      <c r="CG26" s="574"/>
      <c r="CH26" s="574"/>
      <c r="CI26" s="574"/>
      <c r="CJ26" s="574"/>
      <c r="CK26" s="574"/>
      <c r="CL26" s="574"/>
      <c r="CM26" s="574"/>
      <c r="CN26" s="574"/>
      <c r="CO26" s="574"/>
      <c r="CP26" s="574"/>
      <c r="CQ26" s="574"/>
      <c r="CR26" s="574"/>
      <c r="CS26" s="575"/>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6"/>
      <c r="B27" s="604"/>
      <c r="C27" s="605"/>
      <c r="D27" s="606"/>
      <c r="E27" s="517" t="s">
        <v>181</v>
      </c>
      <c r="F27" s="497"/>
      <c r="G27" s="497"/>
      <c r="H27" s="497"/>
      <c r="I27" s="497"/>
      <c r="J27" s="497"/>
      <c r="K27" s="498"/>
      <c r="L27" s="518">
        <v>1</v>
      </c>
      <c r="M27" s="519"/>
      <c r="N27" s="519"/>
      <c r="O27" s="519"/>
      <c r="P27" s="558"/>
      <c r="Q27" s="518">
        <v>2940</v>
      </c>
      <c r="R27" s="519"/>
      <c r="S27" s="519"/>
      <c r="T27" s="519"/>
      <c r="U27" s="519"/>
      <c r="V27" s="558"/>
      <c r="W27" s="617"/>
      <c r="X27" s="605"/>
      <c r="Y27" s="606"/>
      <c r="Z27" s="517" t="s">
        <v>182</v>
      </c>
      <c r="AA27" s="497"/>
      <c r="AB27" s="497"/>
      <c r="AC27" s="497"/>
      <c r="AD27" s="497"/>
      <c r="AE27" s="497"/>
      <c r="AF27" s="497"/>
      <c r="AG27" s="498"/>
      <c r="AH27" s="518">
        <v>1</v>
      </c>
      <c r="AI27" s="519"/>
      <c r="AJ27" s="519"/>
      <c r="AK27" s="519"/>
      <c r="AL27" s="558"/>
      <c r="AM27" s="518" t="s">
        <v>183</v>
      </c>
      <c r="AN27" s="519"/>
      <c r="AO27" s="519"/>
      <c r="AP27" s="519"/>
      <c r="AQ27" s="519"/>
      <c r="AR27" s="558"/>
      <c r="AS27" s="518" t="s">
        <v>184</v>
      </c>
      <c r="AT27" s="519"/>
      <c r="AU27" s="519"/>
      <c r="AV27" s="519"/>
      <c r="AW27" s="519"/>
      <c r="AX27" s="520"/>
      <c r="AY27" s="559" t="s">
        <v>185</v>
      </c>
      <c r="AZ27" s="560"/>
      <c r="BA27" s="560"/>
      <c r="BB27" s="560"/>
      <c r="BC27" s="560"/>
      <c r="BD27" s="560"/>
      <c r="BE27" s="560"/>
      <c r="BF27" s="560"/>
      <c r="BG27" s="560"/>
      <c r="BH27" s="560"/>
      <c r="BI27" s="560"/>
      <c r="BJ27" s="560"/>
      <c r="BK27" s="560"/>
      <c r="BL27" s="560"/>
      <c r="BM27" s="561"/>
      <c r="BN27" s="640">
        <v>85183</v>
      </c>
      <c r="BO27" s="641"/>
      <c r="BP27" s="641"/>
      <c r="BQ27" s="641"/>
      <c r="BR27" s="641"/>
      <c r="BS27" s="641"/>
      <c r="BT27" s="641"/>
      <c r="BU27" s="642"/>
      <c r="BV27" s="640">
        <v>85172</v>
      </c>
      <c r="BW27" s="641"/>
      <c r="BX27" s="641"/>
      <c r="BY27" s="641"/>
      <c r="BZ27" s="641"/>
      <c r="CA27" s="641"/>
      <c r="CB27" s="641"/>
      <c r="CC27" s="642"/>
      <c r="CD27" s="202"/>
      <c r="CE27" s="574"/>
      <c r="CF27" s="574"/>
      <c r="CG27" s="574"/>
      <c r="CH27" s="574"/>
      <c r="CI27" s="574"/>
      <c r="CJ27" s="574"/>
      <c r="CK27" s="574"/>
      <c r="CL27" s="574"/>
      <c r="CM27" s="574"/>
      <c r="CN27" s="574"/>
      <c r="CO27" s="574"/>
      <c r="CP27" s="574"/>
      <c r="CQ27" s="574"/>
      <c r="CR27" s="574"/>
      <c r="CS27" s="575"/>
      <c r="CT27" s="464"/>
      <c r="CU27" s="465"/>
      <c r="CV27" s="465"/>
      <c r="CW27" s="465"/>
      <c r="CX27" s="465"/>
      <c r="CY27" s="465"/>
      <c r="CZ27" s="465"/>
      <c r="DA27" s="466"/>
      <c r="DB27" s="464"/>
      <c r="DC27" s="465"/>
      <c r="DD27" s="465"/>
      <c r="DE27" s="465"/>
      <c r="DF27" s="465"/>
      <c r="DG27" s="465"/>
      <c r="DH27" s="465"/>
      <c r="DI27" s="466"/>
      <c r="DJ27" s="185"/>
      <c r="DK27" s="185"/>
      <c r="DL27" s="185"/>
      <c r="DM27" s="185"/>
      <c r="DN27" s="185"/>
      <c r="DO27" s="185"/>
    </row>
    <row r="28" spans="1:119" ht="18.75" customHeight="1" x14ac:dyDescent="0.15">
      <c r="A28" s="186"/>
      <c r="B28" s="604"/>
      <c r="C28" s="605"/>
      <c r="D28" s="606"/>
      <c r="E28" s="517" t="s">
        <v>186</v>
      </c>
      <c r="F28" s="497"/>
      <c r="G28" s="497"/>
      <c r="H28" s="497"/>
      <c r="I28" s="497"/>
      <c r="J28" s="497"/>
      <c r="K28" s="498"/>
      <c r="L28" s="518">
        <v>1</v>
      </c>
      <c r="M28" s="519"/>
      <c r="N28" s="519"/>
      <c r="O28" s="519"/>
      <c r="P28" s="558"/>
      <c r="Q28" s="518">
        <v>2460</v>
      </c>
      <c r="R28" s="519"/>
      <c r="S28" s="519"/>
      <c r="T28" s="519"/>
      <c r="U28" s="519"/>
      <c r="V28" s="558"/>
      <c r="W28" s="617"/>
      <c r="X28" s="605"/>
      <c r="Y28" s="606"/>
      <c r="Z28" s="517" t="s">
        <v>187</v>
      </c>
      <c r="AA28" s="497"/>
      <c r="AB28" s="497"/>
      <c r="AC28" s="497"/>
      <c r="AD28" s="497"/>
      <c r="AE28" s="497"/>
      <c r="AF28" s="497"/>
      <c r="AG28" s="498"/>
      <c r="AH28" s="518" t="s">
        <v>174</v>
      </c>
      <c r="AI28" s="519"/>
      <c r="AJ28" s="519"/>
      <c r="AK28" s="519"/>
      <c r="AL28" s="558"/>
      <c r="AM28" s="518" t="s">
        <v>174</v>
      </c>
      <c r="AN28" s="519"/>
      <c r="AO28" s="519"/>
      <c r="AP28" s="519"/>
      <c r="AQ28" s="519"/>
      <c r="AR28" s="558"/>
      <c r="AS28" s="518" t="s">
        <v>188</v>
      </c>
      <c r="AT28" s="519"/>
      <c r="AU28" s="519"/>
      <c r="AV28" s="519"/>
      <c r="AW28" s="519"/>
      <c r="AX28" s="520"/>
      <c r="AY28" s="643" t="s">
        <v>189</v>
      </c>
      <c r="AZ28" s="644"/>
      <c r="BA28" s="644"/>
      <c r="BB28" s="645"/>
      <c r="BC28" s="427" t="s">
        <v>48</v>
      </c>
      <c r="BD28" s="428"/>
      <c r="BE28" s="428"/>
      <c r="BF28" s="428"/>
      <c r="BG28" s="428"/>
      <c r="BH28" s="428"/>
      <c r="BI28" s="428"/>
      <c r="BJ28" s="428"/>
      <c r="BK28" s="428"/>
      <c r="BL28" s="428"/>
      <c r="BM28" s="429"/>
      <c r="BN28" s="430">
        <v>451616</v>
      </c>
      <c r="BO28" s="431"/>
      <c r="BP28" s="431"/>
      <c r="BQ28" s="431"/>
      <c r="BR28" s="431"/>
      <c r="BS28" s="431"/>
      <c r="BT28" s="431"/>
      <c r="BU28" s="432"/>
      <c r="BV28" s="430">
        <v>451573</v>
      </c>
      <c r="BW28" s="431"/>
      <c r="BX28" s="431"/>
      <c r="BY28" s="431"/>
      <c r="BZ28" s="431"/>
      <c r="CA28" s="431"/>
      <c r="CB28" s="431"/>
      <c r="CC28" s="432"/>
      <c r="CD28" s="200"/>
      <c r="CE28" s="574"/>
      <c r="CF28" s="574"/>
      <c r="CG28" s="574"/>
      <c r="CH28" s="574"/>
      <c r="CI28" s="574"/>
      <c r="CJ28" s="574"/>
      <c r="CK28" s="574"/>
      <c r="CL28" s="574"/>
      <c r="CM28" s="574"/>
      <c r="CN28" s="574"/>
      <c r="CO28" s="574"/>
      <c r="CP28" s="574"/>
      <c r="CQ28" s="574"/>
      <c r="CR28" s="574"/>
      <c r="CS28" s="575"/>
      <c r="CT28" s="464"/>
      <c r="CU28" s="465"/>
      <c r="CV28" s="465"/>
      <c r="CW28" s="465"/>
      <c r="CX28" s="465"/>
      <c r="CY28" s="465"/>
      <c r="CZ28" s="465"/>
      <c r="DA28" s="466"/>
      <c r="DB28" s="464"/>
      <c r="DC28" s="465"/>
      <c r="DD28" s="465"/>
      <c r="DE28" s="465"/>
      <c r="DF28" s="465"/>
      <c r="DG28" s="465"/>
      <c r="DH28" s="465"/>
      <c r="DI28" s="466"/>
      <c r="DJ28" s="185"/>
      <c r="DK28" s="185"/>
      <c r="DL28" s="185"/>
      <c r="DM28" s="185"/>
      <c r="DN28" s="185"/>
      <c r="DO28" s="185"/>
    </row>
    <row r="29" spans="1:119" ht="18.75" customHeight="1" x14ac:dyDescent="0.15">
      <c r="A29" s="186"/>
      <c r="B29" s="604"/>
      <c r="C29" s="605"/>
      <c r="D29" s="606"/>
      <c r="E29" s="517" t="s">
        <v>190</v>
      </c>
      <c r="F29" s="497"/>
      <c r="G29" s="497"/>
      <c r="H29" s="497"/>
      <c r="I29" s="497"/>
      <c r="J29" s="497"/>
      <c r="K29" s="498"/>
      <c r="L29" s="518">
        <v>12</v>
      </c>
      <c r="M29" s="519"/>
      <c r="N29" s="519"/>
      <c r="O29" s="519"/>
      <c r="P29" s="558"/>
      <c r="Q29" s="518">
        <v>2310</v>
      </c>
      <c r="R29" s="519"/>
      <c r="S29" s="519"/>
      <c r="T29" s="519"/>
      <c r="U29" s="519"/>
      <c r="V29" s="558"/>
      <c r="W29" s="618"/>
      <c r="X29" s="619"/>
      <c r="Y29" s="620"/>
      <c r="Z29" s="517" t="s">
        <v>191</v>
      </c>
      <c r="AA29" s="497"/>
      <c r="AB29" s="497"/>
      <c r="AC29" s="497"/>
      <c r="AD29" s="497"/>
      <c r="AE29" s="497"/>
      <c r="AF29" s="497"/>
      <c r="AG29" s="498"/>
      <c r="AH29" s="518">
        <v>110</v>
      </c>
      <c r="AI29" s="519"/>
      <c r="AJ29" s="519"/>
      <c r="AK29" s="519"/>
      <c r="AL29" s="558"/>
      <c r="AM29" s="518">
        <v>313080</v>
      </c>
      <c r="AN29" s="519"/>
      <c r="AO29" s="519"/>
      <c r="AP29" s="519"/>
      <c r="AQ29" s="519"/>
      <c r="AR29" s="558"/>
      <c r="AS29" s="518">
        <v>2846</v>
      </c>
      <c r="AT29" s="519"/>
      <c r="AU29" s="519"/>
      <c r="AV29" s="519"/>
      <c r="AW29" s="519"/>
      <c r="AX29" s="520"/>
      <c r="AY29" s="646"/>
      <c r="AZ29" s="647"/>
      <c r="BA29" s="647"/>
      <c r="BB29" s="648"/>
      <c r="BC29" s="501" t="s">
        <v>192</v>
      </c>
      <c r="BD29" s="502"/>
      <c r="BE29" s="502"/>
      <c r="BF29" s="502"/>
      <c r="BG29" s="502"/>
      <c r="BH29" s="502"/>
      <c r="BI29" s="502"/>
      <c r="BJ29" s="502"/>
      <c r="BK29" s="502"/>
      <c r="BL29" s="502"/>
      <c r="BM29" s="503"/>
      <c r="BN29" s="467">
        <v>239221</v>
      </c>
      <c r="BO29" s="468"/>
      <c r="BP29" s="468"/>
      <c r="BQ29" s="468"/>
      <c r="BR29" s="468"/>
      <c r="BS29" s="468"/>
      <c r="BT29" s="468"/>
      <c r="BU29" s="469"/>
      <c r="BV29" s="467">
        <v>149198</v>
      </c>
      <c r="BW29" s="468"/>
      <c r="BX29" s="468"/>
      <c r="BY29" s="468"/>
      <c r="BZ29" s="468"/>
      <c r="CA29" s="468"/>
      <c r="CB29" s="468"/>
      <c r="CC29" s="469"/>
      <c r="CD29" s="202"/>
      <c r="CE29" s="574"/>
      <c r="CF29" s="574"/>
      <c r="CG29" s="574"/>
      <c r="CH29" s="574"/>
      <c r="CI29" s="574"/>
      <c r="CJ29" s="574"/>
      <c r="CK29" s="574"/>
      <c r="CL29" s="574"/>
      <c r="CM29" s="574"/>
      <c r="CN29" s="574"/>
      <c r="CO29" s="574"/>
      <c r="CP29" s="574"/>
      <c r="CQ29" s="574"/>
      <c r="CR29" s="574"/>
      <c r="CS29" s="575"/>
      <c r="CT29" s="464"/>
      <c r="CU29" s="465"/>
      <c r="CV29" s="465"/>
      <c r="CW29" s="465"/>
      <c r="CX29" s="465"/>
      <c r="CY29" s="465"/>
      <c r="CZ29" s="465"/>
      <c r="DA29" s="466"/>
      <c r="DB29" s="464"/>
      <c r="DC29" s="465"/>
      <c r="DD29" s="465"/>
      <c r="DE29" s="465"/>
      <c r="DF29" s="465"/>
      <c r="DG29" s="465"/>
      <c r="DH29" s="465"/>
      <c r="DI29" s="466"/>
      <c r="DJ29" s="185"/>
      <c r="DK29" s="185"/>
      <c r="DL29" s="185"/>
      <c r="DM29" s="185"/>
      <c r="DN29" s="185"/>
      <c r="DO29" s="185"/>
    </row>
    <row r="30" spans="1:119" ht="18.75" customHeight="1" thickBot="1" x14ac:dyDescent="0.2">
      <c r="A30" s="186"/>
      <c r="B30" s="607"/>
      <c r="C30" s="608"/>
      <c r="D30" s="609"/>
      <c r="E30" s="521"/>
      <c r="F30" s="522"/>
      <c r="G30" s="522"/>
      <c r="H30" s="522"/>
      <c r="I30" s="522"/>
      <c r="J30" s="522"/>
      <c r="K30" s="523"/>
      <c r="L30" s="621"/>
      <c r="M30" s="622"/>
      <c r="N30" s="622"/>
      <c r="O30" s="622"/>
      <c r="P30" s="623"/>
      <c r="Q30" s="621"/>
      <c r="R30" s="622"/>
      <c r="S30" s="622"/>
      <c r="T30" s="622"/>
      <c r="U30" s="622"/>
      <c r="V30" s="623"/>
      <c r="W30" s="624" t="s">
        <v>193</v>
      </c>
      <c r="X30" s="625"/>
      <c r="Y30" s="625"/>
      <c r="Z30" s="625"/>
      <c r="AA30" s="625"/>
      <c r="AB30" s="625"/>
      <c r="AC30" s="625"/>
      <c r="AD30" s="625"/>
      <c r="AE30" s="625"/>
      <c r="AF30" s="625"/>
      <c r="AG30" s="626"/>
      <c r="AH30" s="583">
        <v>98.3</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50</v>
      </c>
      <c r="BD30" s="638"/>
      <c r="BE30" s="638"/>
      <c r="BF30" s="638"/>
      <c r="BG30" s="638"/>
      <c r="BH30" s="638"/>
      <c r="BI30" s="638"/>
      <c r="BJ30" s="638"/>
      <c r="BK30" s="638"/>
      <c r="BL30" s="638"/>
      <c r="BM30" s="639"/>
      <c r="BN30" s="640">
        <v>830287</v>
      </c>
      <c r="BO30" s="641"/>
      <c r="BP30" s="641"/>
      <c r="BQ30" s="641"/>
      <c r="BR30" s="641"/>
      <c r="BS30" s="641"/>
      <c r="BT30" s="641"/>
      <c r="BU30" s="642"/>
      <c r="BV30" s="640">
        <v>778741</v>
      </c>
      <c r="BW30" s="641"/>
      <c r="BX30" s="641"/>
      <c r="BY30" s="641"/>
      <c r="BZ30" s="641"/>
      <c r="CA30" s="641"/>
      <c r="CB30" s="641"/>
      <c r="CC30" s="64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1" t="s">
        <v>200</v>
      </c>
      <c r="D33" s="491"/>
      <c r="E33" s="456" t="s">
        <v>201</v>
      </c>
      <c r="F33" s="456"/>
      <c r="G33" s="456"/>
      <c r="H33" s="456"/>
      <c r="I33" s="456"/>
      <c r="J33" s="456"/>
      <c r="K33" s="456"/>
      <c r="L33" s="456"/>
      <c r="M33" s="456"/>
      <c r="N33" s="456"/>
      <c r="O33" s="456"/>
      <c r="P33" s="456"/>
      <c r="Q33" s="456"/>
      <c r="R33" s="456"/>
      <c r="S33" s="456"/>
      <c r="T33" s="215"/>
      <c r="U33" s="491" t="s">
        <v>202</v>
      </c>
      <c r="V33" s="491"/>
      <c r="W33" s="456" t="s">
        <v>203</v>
      </c>
      <c r="X33" s="456"/>
      <c r="Y33" s="456"/>
      <c r="Z33" s="456"/>
      <c r="AA33" s="456"/>
      <c r="AB33" s="456"/>
      <c r="AC33" s="456"/>
      <c r="AD33" s="456"/>
      <c r="AE33" s="456"/>
      <c r="AF33" s="456"/>
      <c r="AG33" s="456"/>
      <c r="AH33" s="456"/>
      <c r="AI33" s="456"/>
      <c r="AJ33" s="456"/>
      <c r="AK33" s="456"/>
      <c r="AL33" s="215"/>
      <c r="AM33" s="491" t="s">
        <v>204</v>
      </c>
      <c r="AN33" s="491"/>
      <c r="AO33" s="456" t="s">
        <v>205</v>
      </c>
      <c r="AP33" s="456"/>
      <c r="AQ33" s="456"/>
      <c r="AR33" s="456"/>
      <c r="AS33" s="456"/>
      <c r="AT33" s="456"/>
      <c r="AU33" s="456"/>
      <c r="AV33" s="456"/>
      <c r="AW33" s="456"/>
      <c r="AX33" s="456"/>
      <c r="AY33" s="456"/>
      <c r="AZ33" s="456"/>
      <c r="BA33" s="456"/>
      <c r="BB33" s="456"/>
      <c r="BC33" s="456"/>
      <c r="BD33" s="216"/>
      <c r="BE33" s="456" t="s">
        <v>206</v>
      </c>
      <c r="BF33" s="456"/>
      <c r="BG33" s="456" t="s">
        <v>207</v>
      </c>
      <c r="BH33" s="456"/>
      <c r="BI33" s="456"/>
      <c r="BJ33" s="456"/>
      <c r="BK33" s="456"/>
      <c r="BL33" s="456"/>
      <c r="BM33" s="456"/>
      <c r="BN33" s="456"/>
      <c r="BO33" s="456"/>
      <c r="BP33" s="456"/>
      <c r="BQ33" s="456"/>
      <c r="BR33" s="456"/>
      <c r="BS33" s="456"/>
      <c r="BT33" s="456"/>
      <c r="BU33" s="456"/>
      <c r="BV33" s="216"/>
      <c r="BW33" s="491" t="s">
        <v>206</v>
      </c>
      <c r="BX33" s="491"/>
      <c r="BY33" s="456" t="s">
        <v>208</v>
      </c>
      <c r="BZ33" s="456"/>
      <c r="CA33" s="456"/>
      <c r="CB33" s="456"/>
      <c r="CC33" s="456"/>
      <c r="CD33" s="456"/>
      <c r="CE33" s="456"/>
      <c r="CF33" s="456"/>
      <c r="CG33" s="456"/>
      <c r="CH33" s="456"/>
      <c r="CI33" s="456"/>
      <c r="CJ33" s="456"/>
      <c r="CK33" s="456"/>
      <c r="CL33" s="456"/>
      <c r="CM33" s="456"/>
      <c r="CN33" s="215"/>
      <c r="CO33" s="491" t="s">
        <v>204</v>
      </c>
      <c r="CP33" s="491"/>
      <c r="CQ33" s="456" t="s">
        <v>209</v>
      </c>
      <c r="CR33" s="456"/>
      <c r="CS33" s="456"/>
      <c r="CT33" s="456"/>
      <c r="CU33" s="456"/>
      <c r="CV33" s="456"/>
      <c r="CW33" s="456"/>
      <c r="CX33" s="456"/>
      <c r="CY33" s="456"/>
      <c r="CZ33" s="456"/>
      <c r="DA33" s="456"/>
      <c r="DB33" s="456"/>
      <c r="DC33" s="456"/>
      <c r="DD33" s="456"/>
      <c r="DE33" s="456"/>
      <c r="DF33" s="215"/>
      <c r="DG33" s="652" t="s">
        <v>210</v>
      </c>
      <c r="DH33" s="652"/>
      <c r="DI33" s="217"/>
      <c r="DJ33" s="185"/>
      <c r="DK33" s="185"/>
      <c r="DL33" s="185"/>
      <c r="DM33" s="185"/>
      <c r="DN33" s="185"/>
      <c r="DO33" s="185"/>
    </row>
    <row r="34" spans="1:119" ht="32.25" customHeight="1" x14ac:dyDescent="0.15">
      <c r="A34" s="186"/>
      <c r="B34" s="212"/>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13"/>
      <c r="U34" s="653">
        <f>IF(W34="","",MAX(C34:D43)+1)</f>
        <v>2</v>
      </c>
      <c r="V34" s="653"/>
      <c r="W34" s="654" t="str">
        <f>IF('各会計、関係団体の財政状況及び健全化判断比率'!B28="","",'各会計、関係団体の財政状況及び健全化判断比率'!B28)</f>
        <v>平内町国民健康保険特別会計</v>
      </c>
      <c r="X34" s="654"/>
      <c r="Y34" s="654"/>
      <c r="Z34" s="654"/>
      <c r="AA34" s="654"/>
      <c r="AB34" s="654"/>
      <c r="AC34" s="654"/>
      <c r="AD34" s="654"/>
      <c r="AE34" s="654"/>
      <c r="AF34" s="654"/>
      <c r="AG34" s="654"/>
      <c r="AH34" s="654"/>
      <c r="AI34" s="654"/>
      <c r="AJ34" s="654"/>
      <c r="AK34" s="654"/>
      <c r="AL34" s="213"/>
      <c r="AM34" s="653">
        <f>IF(AO34="","",MAX(C34:D43,U34:V43)+1)</f>
        <v>5</v>
      </c>
      <c r="AN34" s="653"/>
      <c r="AO34" s="654" t="str">
        <f>IF('各会計、関係団体の財政状況及び健全化判断比率'!B31="","",'各会計、関係団体の財政状況及び健全化判断比率'!B31)</f>
        <v>平内町水道事業会計</v>
      </c>
      <c r="AP34" s="654"/>
      <c r="AQ34" s="654"/>
      <c r="AR34" s="654"/>
      <c r="AS34" s="654"/>
      <c r="AT34" s="654"/>
      <c r="AU34" s="654"/>
      <c r="AV34" s="654"/>
      <c r="AW34" s="654"/>
      <c r="AX34" s="654"/>
      <c r="AY34" s="654"/>
      <c r="AZ34" s="654"/>
      <c r="BA34" s="654"/>
      <c r="BB34" s="654"/>
      <c r="BC34" s="654"/>
      <c r="BD34" s="213"/>
      <c r="BE34" s="653">
        <f>IF(BG34="","",MAX(C34:D43,U34:V43,AM34:AN43)+1)</f>
        <v>7</v>
      </c>
      <c r="BF34" s="653"/>
      <c r="BG34" s="654" t="str">
        <f>IF('各会計、関係団体の財政状況及び健全化判断比率'!B33="","",'各会計、関係団体の財政状況及び健全化判断比率'!B33)</f>
        <v>平内町公共下水道事業特別会計</v>
      </c>
      <c r="BH34" s="654"/>
      <c r="BI34" s="654"/>
      <c r="BJ34" s="654"/>
      <c r="BK34" s="654"/>
      <c r="BL34" s="654"/>
      <c r="BM34" s="654"/>
      <c r="BN34" s="654"/>
      <c r="BO34" s="654"/>
      <c r="BP34" s="654"/>
      <c r="BQ34" s="654"/>
      <c r="BR34" s="654"/>
      <c r="BS34" s="654"/>
      <c r="BT34" s="654"/>
      <c r="BU34" s="654"/>
      <c r="BV34" s="213"/>
      <c r="BW34" s="653">
        <f>IF(BY34="","",MAX(C34:D43,U34:V43,AM34:AN43,BE34:BF43)+1)</f>
        <v>11</v>
      </c>
      <c r="BX34" s="653"/>
      <c r="BY34" s="654" t="str">
        <f>IF('各会計、関係団体の財政状況及び健全化判断比率'!B68="","",'各会計、関係団体の財政状況及び健全化判断比率'!B68)</f>
        <v>青森地域広域事務組合</v>
      </c>
      <c r="BZ34" s="654"/>
      <c r="CA34" s="654"/>
      <c r="CB34" s="654"/>
      <c r="CC34" s="654"/>
      <c r="CD34" s="654"/>
      <c r="CE34" s="654"/>
      <c r="CF34" s="654"/>
      <c r="CG34" s="654"/>
      <c r="CH34" s="654"/>
      <c r="CI34" s="654"/>
      <c r="CJ34" s="654"/>
      <c r="CK34" s="654"/>
      <c r="CL34" s="654"/>
      <c r="CM34" s="654"/>
      <c r="CN34" s="213"/>
      <c r="CO34" s="653" t="str">
        <f>IF(CQ34="","",MAX(C34:D43,U34:V43,AM34:AN43,BE34:BF43,BW34:BX43)+1)</f>
        <v/>
      </c>
      <c r="CP34" s="653"/>
      <c r="CQ34" s="654" t="str">
        <f>IF('各会計、関係団体の財政状況及び健全化判断比率'!BS7="","",'各会計、関係団体の財政状況及び健全化判断比率'!BS7)</f>
        <v/>
      </c>
      <c r="CR34" s="654"/>
      <c r="CS34" s="654"/>
      <c r="CT34" s="654"/>
      <c r="CU34" s="654"/>
      <c r="CV34" s="654"/>
      <c r="CW34" s="654"/>
      <c r="CX34" s="654"/>
      <c r="CY34" s="654"/>
      <c r="CZ34" s="654"/>
      <c r="DA34" s="654"/>
      <c r="DB34" s="654"/>
      <c r="DC34" s="654"/>
      <c r="DD34" s="654"/>
      <c r="DE34" s="654"/>
      <c r="DF34" s="210"/>
      <c r="DG34" s="655" t="str">
        <f>IF('各会計、関係団体の財政状況及び健全化判断比率'!BR7="","",'各会計、関係団体の財政状況及び健全化判断比率'!BR7)</f>
        <v/>
      </c>
      <c r="DH34" s="655"/>
      <c r="DI34" s="217"/>
      <c r="DJ34" s="185"/>
      <c r="DK34" s="185"/>
      <c r="DL34" s="185"/>
      <c r="DM34" s="185"/>
      <c r="DN34" s="185"/>
      <c r="DO34" s="185"/>
    </row>
    <row r="35" spans="1:119" ht="32.25" customHeight="1" x14ac:dyDescent="0.15">
      <c r="A35" s="186"/>
      <c r="B35" s="212"/>
      <c r="C35" s="653" t="str">
        <f>IF(E35="","",C34+1)</f>
        <v/>
      </c>
      <c r="D35" s="653"/>
      <c r="E35" s="654" t="str">
        <f>IF('各会計、関係団体の財政状況及び健全化判断比率'!B8="","",'各会計、関係団体の財政状況及び健全化判断比率'!B8)</f>
        <v/>
      </c>
      <c r="F35" s="654"/>
      <c r="G35" s="654"/>
      <c r="H35" s="654"/>
      <c r="I35" s="654"/>
      <c r="J35" s="654"/>
      <c r="K35" s="654"/>
      <c r="L35" s="654"/>
      <c r="M35" s="654"/>
      <c r="N35" s="654"/>
      <c r="O35" s="654"/>
      <c r="P35" s="654"/>
      <c r="Q35" s="654"/>
      <c r="R35" s="654"/>
      <c r="S35" s="654"/>
      <c r="T35" s="213"/>
      <c r="U35" s="653">
        <f>IF(W35="","",U34+1)</f>
        <v>3</v>
      </c>
      <c r="V35" s="653"/>
      <c r="W35" s="654" t="str">
        <f>IF('各会計、関係団体の財政状況及び健全化判断比率'!B29="","",'各会計、関係団体の財政状況及び健全化判断比率'!B29)</f>
        <v>平内町介護保険特別会計</v>
      </c>
      <c r="X35" s="654"/>
      <c r="Y35" s="654"/>
      <c r="Z35" s="654"/>
      <c r="AA35" s="654"/>
      <c r="AB35" s="654"/>
      <c r="AC35" s="654"/>
      <c r="AD35" s="654"/>
      <c r="AE35" s="654"/>
      <c r="AF35" s="654"/>
      <c r="AG35" s="654"/>
      <c r="AH35" s="654"/>
      <c r="AI35" s="654"/>
      <c r="AJ35" s="654"/>
      <c r="AK35" s="654"/>
      <c r="AL35" s="213"/>
      <c r="AM35" s="653">
        <f t="shared" ref="AM35:AM43" si="0">IF(AO35="","",AM34+1)</f>
        <v>6</v>
      </c>
      <c r="AN35" s="653"/>
      <c r="AO35" s="654" t="str">
        <f>IF('各会計、関係団体の財政状況及び健全化判断比率'!B32="","",'各会計、関係団体の財政状況及び健全化判断比率'!B32)</f>
        <v>平内町国民健康保険平内中央病院事業会計</v>
      </c>
      <c r="AP35" s="654"/>
      <c r="AQ35" s="654"/>
      <c r="AR35" s="654"/>
      <c r="AS35" s="654"/>
      <c r="AT35" s="654"/>
      <c r="AU35" s="654"/>
      <c r="AV35" s="654"/>
      <c r="AW35" s="654"/>
      <c r="AX35" s="654"/>
      <c r="AY35" s="654"/>
      <c r="AZ35" s="654"/>
      <c r="BA35" s="654"/>
      <c r="BB35" s="654"/>
      <c r="BC35" s="654"/>
      <c r="BD35" s="213"/>
      <c r="BE35" s="653">
        <f t="shared" ref="BE35:BE43" si="1">IF(BG35="","",BE34+1)</f>
        <v>8</v>
      </c>
      <c r="BF35" s="653"/>
      <c r="BG35" s="654" t="str">
        <f>IF('各会計、関係団体の財政状況及び健全化判断比率'!B34="","",'各会計、関係団体の財政状況及び健全化判断比率'!B34)</f>
        <v>平内町農業集落排水事業特別会計</v>
      </c>
      <c r="BH35" s="654"/>
      <c r="BI35" s="654"/>
      <c r="BJ35" s="654"/>
      <c r="BK35" s="654"/>
      <c r="BL35" s="654"/>
      <c r="BM35" s="654"/>
      <c r="BN35" s="654"/>
      <c r="BO35" s="654"/>
      <c r="BP35" s="654"/>
      <c r="BQ35" s="654"/>
      <c r="BR35" s="654"/>
      <c r="BS35" s="654"/>
      <c r="BT35" s="654"/>
      <c r="BU35" s="654"/>
      <c r="BV35" s="213"/>
      <c r="BW35" s="653">
        <f t="shared" ref="BW35:BW43" si="2">IF(BY35="","",BW34+1)</f>
        <v>12</v>
      </c>
      <c r="BX35" s="653"/>
      <c r="BY35" s="654" t="str">
        <f>IF('各会計、関係団体の財政状況及び健全化判断比率'!B69="","",'各会計、関係団体の財政状況及び健全化判断比率'!B69)</f>
        <v>青森県市町村職員退職手当組合</v>
      </c>
      <c r="BZ35" s="654"/>
      <c r="CA35" s="654"/>
      <c r="CB35" s="654"/>
      <c r="CC35" s="654"/>
      <c r="CD35" s="654"/>
      <c r="CE35" s="654"/>
      <c r="CF35" s="654"/>
      <c r="CG35" s="654"/>
      <c r="CH35" s="654"/>
      <c r="CI35" s="654"/>
      <c r="CJ35" s="654"/>
      <c r="CK35" s="654"/>
      <c r="CL35" s="654"/>
      <c r="CM35" s="654"/>
      <c r="CN35" s="213"/>
      <c r="CO35" s="653" t="str">
        <f t="shared" ref="CO35:CO43" si="3">IF(CQ35="","",CO34+1)</f>
        <v/>
      </c>
      <c r="CP35" s="653"/>
      <c r="CQ35" s="654" t="str">
        <f>IF('各会計、関係団体の財政状況及び健全化判断比率'!BS8="","",'各会計、関係団体の財政状況及び健全化判断比率'!BS8)</f>
        <v/>
      </c>
      <c r="CR35" s="654"/>
      <c r="CS35" s="654"/>
      <c r="CT35" s="654"/>
      <c r="CU35" s="654"/>
      <c r="CV35" s="654"/>
      <c r="CW35" s="654"/>
      <c r="CX35" s="654"/>
      <c r="CY35" s="654"/>
      <c r="CZ35" s="654"/>
      <c r="DA35" s="654"/>
      <c r="DB35" s="654"/>
      <c r="DC35" s="654"/>
      <c r="DD35" s="654"/>
      <c r="DE35" s="654"/>
      <c r="DF35" s="210"/>
      <c r="DG35" s="655" t="str">
        <f>IF('各会計、関係団体の財政状況及び健全化判断比率'!BR8="","",'各会計、関係団体の財政状況及び健全化判断比率'!BR8)</f>
        <v/>
      </c>
      <c r="DH35" s="655"/>
      <c r="DI35" s="217"/>
      <c r="DJ35" s="185"/>
      <c r="DK35" s="185"/>
      <c r="DL35" s="185"/>
      <c r="DM35" s="185"/>
      <c r="DN35" s="185"/>
      <c r="DO35" s="185"/>
    </row>
    <row r="36" spans="1:119" ht="32.25" customHeight="1" x14ac:dyDescent="0.15">
      <c r="A36" s="186"/>
      <c r="B36" s="212"/>
      <c r="C36" s="653" t="str">
        <f>IF(E36="","",C35+1)</f>
        <v/>
      </c>
      <c r="D36" s="653"/>
      <c r="E36" s="654" t="str">
        <f>IF('各会計、関係団体の財政状況及び健全化判断比率'!B9="","",'各会計、関係団体の財政状況及び健全化判断比率'!B9)</f>
        <v/>
      </c>
      <c r="F36" s="654"/>
      <c r="G36" s="654"/>
      <c r="H36" s="654"/>
      <c r="I36" s="654"/>
      <c r="J36" s="654"/>
      <c r="K36" s="654"/>
      <c r="L36" s="654"/>
      <c r="M36" s="654"/>
      <c r="N36" s="654"/>
      <c r="O36" s="654"/>
      <c r="P36" s="654"/>
      <c r="Q36" s="654"/>
      <c r="R36" s="654"/>
      <c r="S36" s="654"/>
      <c r="T36" s="213"/>
      <c r="U36" s="653">
        <f t="shared" ref="U36:U43" si="4">IF(W36="","",U35+1)</f>
        <v>4</v>
      </c>
      <c r="V36" s="653"/>
      <c r="W36" s="654" t="str">
        <f>IF('各会計、関係団体の財政状況及び健全化判断比率'!B30="","",'各会計、関係団体の財政状況及び健全化判断比率'!B30)</f>
        <v>平内町後期高齢者医療特別会計</v>
      </c>
      <c r="X36" s="654"/>
      <c r="Y36" s="654"/>
      <c r="Z36" s="654"/>
      <c r="AA36" s="654"/>
      <c r="AB36" s="654"/>
      <c r="AC36" s="654"/>
      <c r="AD36" s="654"/>
      <c r="AE36" s="654"/>
      <c r="AF36" s="654"/>
      <c r="AG36" s="654"/>
      <c r="AH36" s="654"/>
      <c r="AI36" s="654"/>
      <c r="AJ36" s="654"/>
      <c r="AK36" s="654"/>
      <c r="AL36" s="213"/>
      <c r="AM36" s="653" t="str">
        <f t="shared" si="0"/>
        <v/>
      </c>
      <c r="AN36" s="653"/>
      <c r="AO36" s="654"/>
      <c r="AP36" s="654"/>
      <c r="AQ36" s="654"/>
      <c r="AR36" s="654"/>
      <c r="AS36" s="654"/>
      <c r="AT36" s="654"/>
      <c r="AU36" s="654"/>
      <c r="AV36" s="654"/>
      <c r="AW36" s="654"/>
      <c r="AX36" s="654"/>
      <c r="AY36" s="654"/>
      <c r="AZ36" s="654"/>
      <c r="BA36" s="654"/>
      <c r="BB36" s="654"/>
      <c r="BC36" s="654"/>
      <c r="BD36" s="213"/>
      <c r="BE36" s="653">
        <f t="shared" si="1"/>
        <v>9</v>
      </c>
      <c r="BF36" s="653"/>
      <c r="BG36" s="654" t="str">
        <f>IF('各会計、関係団体の財政状況及び健全化判断比率'!B35="","",'各会計、関係団体の財政状況及び健全化判断比率'!B35)</f>
        <v>平内町漁業集落環境整備事業特別会計</v>
      </c>
      <c r="BH36" s="654"/>
      <c r="BI36" s="654"/>
      <c r="BJ36" s="654"/>
      <c r="BK36" s="654"/>
      <c r="BL36" s="654"/>
      <c r="BM36" s="654"/>
      <c r="BN36" s="654"/>
      <c r="BO36" s="654"/>
      <c r="BP36" s="654"/>
      <c r="BQ36" s="654"/>
      <c r="BR36" s="654"/>
      <c r="BS36" s="654"/>
      <c r="BT36" s="654"/>
      <c r="BU36" s="654"/>
      <c r="BV36" s="213"/>
      <c r="BW36" s="653">
        <f t="shared" si="2"/>
        <v>13</v>
      </c>
      <c r="BX36" s="653"/>
      <c r="BY36" s="654" t="str">
        <f>IF('各会計、関係団体の財政状況及び健全化判断比率'!B70="","",'各会計、関係団体の財政状況及び健全化判断比率'!B70)</f>
        <v>青森県後期高齢者医療広域連合（一般会計）</v>
      </c>
      <c r="BZ36" s="654"/>
      <c r="CA36" s="654"/>
      <c r="CB36" s="654"/>
      <c r="CC36" s="654"/>
      <c r="CD36" s="654"/>
      <c r="CE36" s="654"/>
      <c r="CF36" s="654"/>
      <c r="CG36" s="654"/>
      <c r="CH36" s="654"/>
      <c r="CI36" s="654"/>
      <c r="CJ36" s="654"/>
      <c r="CK36" s="654"/>
      <c r="CL36" s="654"/>
      <c r="CM36" s="654"/>
      <c r="CN36" s="213"/>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10"/>
      <c r="DG36" s="655" t="str">
        <f>IF('各会計、関係団体の財政状況及び健全化判断比率'!BR9="","",'各会計、関係団体の財政状況及び健全化判断比率'!BR9)</f>
        <v/>
      </c>
      <c r="DH36" s="655"/>
      <c r="DI36" s="217"/>
      <c r="DJ36" s="185"/>
      <c r="DK36" s="185"/>
      <c r="DL36" s="185"/>
      <c r="DM36" s="185"/>
      <c r="DN36" s="185"/>
      <c r="DO36" s="185"/>
    </row>
    <row r="37" spans="1:119" ht="32.25" customHeight="1" x14ac:dyDescent="0.15">
      <c r="A37" s="186"/>
      <c r="B37" s="212"/>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13"/>
      <c r="U37" s="653" t="str">
        <f t="shared" si="4"/>
        <v/>
      </c>
      <c r="V37" s="653"/>
      <c r="W37" s="654"/>
      <c r="X37" s="654"/>
      <c r="Y37" s="654"/>
      <c r="Z37" s="654"/>
      <c r="AA37" s="654"/>
      <c r="AB37" s="654"/>
      <c r="AC37" s="654"/>
      <c r="AD37" s="654"/>
      <c r="AE37" s="654"/>
      <c r="AF37" s="654"/>
      <c r="AG37" s="654"/>
      <c r="AH37" s="654"/>
      <c r="AI37" s="654"/>
      <c r="AJ37" s="654"/>
      <c r="AK37" s="654"/>
      <c r="AL37" s="213"/>
      <c r="AM37" s="653" t="str">
        <f t="shared" si="0"/>
        <v/>
      </c>
      <c r="AN37" s="653"/>
      <c r="AO37" s="654"/>
      <c r="AP37" s="654"/>
      <c r="AQ37" s="654"/>
      <c r="AR37" s="654"/>
      <c r="AS37" s="654"/>
      <c r="AT37" s="654"/>
      <c r="AU37" s="654"/>
      <c r="AV37" s="654"/>
      <c r="AW37" s="654"/>
      <c r="AX37" s="654"/>
      <c r="AY37" s="654"/>
      <c r="AZ37" s="654"/>
      <c r="BA37" s="654"/>
      <c r="BB37" s="654"/>
      <c r="BC37" s="654"/>
      <c r="BD37" s="213"/>
      <c r="BE37" s="653">
        <f t="shared" si="1"/>
        <v>10</v>
      </c>
      <c r="BF37" s="653"/>
      <c r="BG37" s="654" t="str">
        <f>IF('各会計、関係団体の財政状況及び健全化判断比率'!B36="","",'各会計、関係団体の財政状況及び健全化判断比率'!B36)</f>
        <v>平内町特殊索道事業特別会計</v>
      </c>
      <c r="BH37" s="654"/>
      <c r="BI37" s="654"/>
      <c r="BJ37" s="654"/>
      <c r="BK37" s="654"/>
      <c r="BL37" s="654"/>
      <c r="BM37" s="654"/>
      <c r="BN37" s="654"/>
      <c r="BO37" s="654"/>
      <c r="BP37" s="654"/>
      <c r="BQ37" s="654"/>
      <c r="BR37" s="654"/>
      <c r="BS37" s="654"/>
      <c r="BT37" s="654"/>
      <c r="BU37" s="654"/>
      <c r="BV37" s="213"/>
      <c r="BW37" s="653">
        <f t="shared" si="2"/>
        <v>14</v>
      </c>
      <c r="BX37" s="653"/>
      <c r="BY37" s="654" t="str">
        <f>IF('各会計、関係団体の財政状況及び健全化判断比率'!B71="","",'各会計、関係団体の財政状況及び健全化判断比率'!B71)</f>
        <v>青森県後期高齢者医療広域連合（後期高齢者医療特別会計）</v>
      </c>
      <c r="BZ37" s="654"/>
      <c r="CA37" s="654"/>
      <c r="CB37" s="654"/>
      <c r="CC37" s="654"/>
      <c r="CD37" s="654"/>
      <c r="CE37" s="654"/>
      <c r="CF37" s="654"/>
      <c r="CG37" s="654"/>
      <c r="CH37" s="654"/>
      <c r="CI37" s="654"/>
      <c r="CJ37" s="654"/>
      <c r="CK37" s="654"/>
      <c r="CL37" s="654"/>
      <c r="CM37" s="654"/>
      <c r="CN37" s="213"/>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10"/>
      <c r="DG37" s="655" t="str">
        <f>IF('各会計、関係団体の財政状況及び健全化判断比率'!BR10="","",'各会計、関係団体の財政状況及び健全化判断比率'!BR10)</f>
        <v/>
      </c>
      <c r="DH37" s="655"/>
      <c r="DI37" s="217"/>
      <c r="DJ37" s="185"/>
      <c r="DK37" s="185"/>
      <c r="DL37" s="185"/>
      <c r="DM37" s="185"/>
      <c r="DN37" s="185"/>
      <c r="DO37" s="185"/>
    </row>
    <row r="38" spans="1:119" ht="32.25" customHeight="1" x14ac:dyDescent="0.15">
      <c r="A38" s="186"/>
      <c r="B38" s="212"/>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13"/>
      <c r="U38" s="653" t="str">
        <f t="shared" si="4"/>
        <v/>
      </c>
      <c r="V38" s="653"/>
      <c r="W38" s="654"/>
      <c r="X38" s="654"/>
      <c r="Y38" s="654"/>
      <c r="Z38" s="654"/>
      <c r="AA38" s="654"/>
      <c r="AB38" s="654"/>
      <c r="AC38" s="654"/>
      <c r="AD38" s="654"/>
      <c r="AE38" s="654"/>
      <c r="AF38" s="654"/>
      <c r="AG38" s="654"/>
      <c r="AH38" s="654"/>
      <c r="AI38" s="654"/>
      <c r="AJ38" s="654"/>
      <c r="AK38" s="654"/>
      <c r="AL38" s="213"/>
      <c r="AM38" s="653" t="str">
        <f t="shared" si="0"/>
        <v/>
      </c>
      <c r="AN38" s="653"/>
      <c r="AO38" s="654"/>
      <c r="AP38" s="654"/>
      <c r="AQ38" s="654"/>
      <c r="AR38" s="654"/>
      <c r="AS38" s="654"/>
      <c r="AT38" s="654"/>
      <c r="AU38" s="654"/>
      <c r="AV38" s="654"/>
      <c r="AW38" s="654"/>
      <c r="AX38" s="654"/>
      <c r="AY38" s="654"/>
      <c r="AZ38" s="654"/>
      <c r="BA38" s="654"/>
      <c r="BB38" s="654"/>
      <c r="BC38" s="654"/>
      <c r="BD38" s="213"/>
      <c r="BE38" s="653" t="str">
        <f t="shared" si="1"/>
        <v/>
      </c>
      <c r="BF38" s="653"/>
      <c r="BG38" s="654"/>
      <c r="BH38" s="654"/>
      <c r="BI38" s="654"/>
      <c r="BJ38" s="654"/>
      <c r="BK38" s="654"/>
      <c r="BL38" s="654"/>
      <c r="BM38" s="654"/>
      <c r="BN38" s="654"/>
      <c r="BO38" s="654"/>
      <c r="BP38" s="654"/>
      <c r="BQ38" s="654"/>
      <c r="BR38" s="654"/>
      <c r="BS38" s="654"/>
      <c r="BT38" s="654"/>
      <c r="BU38" s="654"/>
      <c r="BV38" s="213"/>
      <c r="BW38" s="653">
        <f t="shared" si="2"/>
        <v>15</v>
      </c>
      <c r="BX38" s="653"/>
      <c r="BY38" s="654" t="str">
        <f>IF('各会計、関係団体の財政状況及び健全化判断比率'!B72="","",'各会計、関係団体の財政状況及び健全化判断比率'!B72)</f>
        <v>青森県交通災害共済組合</v>
      </c>
      <c r="BZ38" s="654"/>
      <c r="CA38" s="654"/>
      <c r="CB38" s="654"/>
      <c r="CC38" s="654"/>
      <c r="CD38" s="654"/>
      <c r="CE38" s="654"/>
      <c r="CF38" s="654"/>
      <c r="CG38" s="654"/>
      <c r="CH38" s="654"/>
      <c r="CI38" s="654"/>
      <c r="CJ38" s="654"/>
      <c r="CK38" s="654"/>
      <c r="CL38" s="654"/>
      <c r="CM38" s="654"/>
      <c r="CN38" s="213"/>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10"/>
      <c r="DG38" s="655" t="str">
        <f>IF('各会計、関係団体の財政状況及び健全化判断比率'!BR11="","",'各会計、関係団体の財政状況及び健全化判断比率'!BR11)</f>
        <v/>
      </c>
      <c r="DH38" s="655"/>
      <c r="DI38" s="217"/>
      <c r="DJ38" s="185"/>
      <c r="DK38" s="185"/>
      <c r="DL38" s="185"/>
      <c r="DM38" s="185"/>
      <c r="DN38" s="185"/>
      <c r="DO38" s="185"/>
    </row>
    <row r="39" spans="1:119" ht="32.25" customHeight="1" x14ac:dyDescent="0.15">
      <c r="A39" s="186"/>
      <c r="B39" s="212"/>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13"/>
      <c r="U39" s="653" t="str">
        <f t="shared" si="4"/>
        <v/>
      </c>
      <c r="V39" s="653"/>
      <c r="W39" s="654"/>
      <c r="X39" s="654"/>
      <c r="Y39" s="654"/>
      <c r="Z39" s="654"/>
      <c r="AA39" s="654"/>
      <c r="AB39" s="654"/>
      <c r="AC39" s="654"/>
      <c r="AD39" s="654"/>
      <c r="AE39" s="654"/>
      <c r="AF39" s="654"/>
      <c r="AG39" s="654"/>
      <c r="AH39" s="654"/>
      <c r="AI39" s="654"/>
      <c r="AJ39" s="654"/>
      <c r="AK39" s="654"/>
      <c r="AL39" s="213"/>
      <c r="AM39" s="653" t="str">
        <f t="shared" si="0"/>
        <v/>
      </c>
      <c r="AN39" s="653"/>
      <c r="AO39" s="654"/>
      <c r="AP39" s="654"/>
      <c r="AQ39" s="654"/>
      <c r="AR39" s="654"/>
      <c r="AS39" s="654"/>
      <c r="AT39" s="654"/>
      <c r="AU39" s="654"/>
      <c r="AV39" s="654"/>
      <c r="AW39" s="654"/>
      <c r="AX39" s="654"/>
      <c r="AY39" s="654"/>
      <c r="AZ39" s="654"/>
      <c r="BA39" s="654"/>
      <c r="BB39" s="654"/>
      <c r="BC39" s="654"/>
      <c r="BD39" s="213"/>
      <c r="BE39" s="653" t="str">
        <f t="shared" si="1"/>
        <v/>
      </c>
      <c r="BF39" s="653"/>
      <c r="BG39" s="654"/>
      <c r="BH39" s="654"/>
      <c r="BI39" s="654"/>
      <c r="BJ39" s="654"/>
      <c r="BK39" s="654"/>
      <c r="BL39" s="654"/>
      <c r="BM39" s="654"/>
      <c r="BN39" s="654"/>
      <c r="BO39" s="654"/>
      <c r="BP39" s="654"/>
      <c r="BQ39" s="654"/>
      <c r="BR39" s="654"/>
      <c r="BS39" s="654"/>
      <c r="BT39" s="654"/>
      <c r="BU39" s="654"/>
      <c r="BV39" s="213"/>
      <c r="BW39" s="653">
        <f t="shared" si="2"/>
        <v>16</v>
      </c>
      <c r="BX39" s="653"/>
      <c r="BY39" s="654" t="str">
        <f>IF('各会計、関係団体の財政状況及び健全化判断比率'!B73="","",'各会計、関係団体の財政状況及び健全化判断比率'!B73)</f>
        <v>青森県市町村総合事務組合</v>
      </c>
      <c r="BZ39" s="654"/>
      <c r="CA39" s="654"/>
      <c r="CB39" s="654"/>
      <c r="CC39" s="654"/>
      <c r="CD39" s="654"/>
      <c r="CE39" s="654"/>
      <c r="CF39" s="654"/>
      <c r="CG39" s="654"/>
      <c r="CH39" s="654"/>
      <c r="CI39" s="654"/>
      <c r="CJ39" s="654"/>
      <c r="CK39" s="654"/>
      <c r="CL39" s="654"/>
      <c r="CM39" s="654"/>
      <c r="CN39" s="213"/>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10"/>
      <c r="DG39" s="655" t="str">
        <f>IF('各会計、関係団体の財政状況及び健全化判断比率'!BR12="","",'各会計、関係団体の財政状況及び健全化判断比率'!BR12)</f>
        <v/>
      </c>
      <c r="DH39" s="655"/>
      <c r="DI39" s="217"/>
      <c r="DJ39" s="185"/>
      <c r="DK39" s="185"/>
      <c r="DL39" s="185"/>
      <c r="DM39" s="185"/>
      <c r="DN39" s="185"/>
      <c r="DO39" s="185"/>
    </row>
    <row r="40" spans="1:119" ht="32.25" customHeight="1" x14ac:dyDescent="0.15">
      <c r="A40" s="186"/>
      <c r="B40" s="212"/>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13"/>
      <c r="U40" s="653" t="str">
        <f t="shared" si="4"/>
        <v/>
      </c>
      <c r="V40" s="653"/>
      <c r="W40" s="654"/>
      <c r="X40" s="654"/>
      <c r="Y40" s="654"/>
      <c r="Z40" s="654"/>
      <c r="AA40" s="654"/>
      <c r="AB40" s="654"/>
      <c r="AC40" s="654"/>
      <c r="AD40" s="654"/>
      <c r="AE40" s="654"/>
      <c r="AF40" s="654"/>
      <c r="AG40" s="654"/>
      <c r="AH40" s="654"/>
      <c r="AI40" s="654"/>
      <c r="AJ40" s="654"/>
      <c r="AK40" s="654"/>
      <c r="AL40" s="213"/>
      <c r="AM40" s="653" t="str">
        <f t="shared" si="0"/>
        <v/>
      </c>
      <c r="AN40" s="653"/>
      <c r="AO40" s="654"/>
      <c r="AP40" s="654"/>
      <c r="AQ40" s="654"/>
      <c r="AR40" s="654"/>
      <c r="AS40" s="654"/>
      <c r="AT40" s="654"/>
      <c r="AU40" s="654"/>
      <c r="AV40" s="654"/>
      <c r="AW40" s="654"/>
      <c r="AX40" s="654"/>
      <c r="AY40" s="654"/>
      <c r="AZ40" s="654"/>
      <c r="BA40" s="654"/>
      <c r="BB40" s="654"/>
      <c r="BC40" s="654"/>
      <c r="BD40" s="213"/>
      <c r="BE40" s="653" t="str">
        <f t="shared" si="1"/>
        <v/>
      </c>
      <c r="BF40" s="653"/>
      <c r="BG40" s="654"/>
      <c r="BH40" s="654"/>
      <c r="BI40" s="654"/>
      <c r="BJ40" s="654"/>
      <c r="BK40" s="654"/>
      <c r="BL40" s="654"/>
      <c r="BM40" s="654"/>
      <c r="BN40" s="654"/>
      <c r="BO40" s="654"/>
      <c r="BP40" s="654"/>
      <c r="BQ40" s="654"/>
      <c r="BR40" s="654"/>
      <c r="BS40" s="654"/>
      <c r="BT40" s="654"/>
      <c r="BU40" s="654"/>
      <c r="BV40" s="213"/>
      <c r="BW40" s="653" t="str">
        <f t="shared" si="2"/>
        <v/>
      </c>
      <c r="BX40" s="653"/>
      <c r="BY40" s="654" t="str">
        <f>IF('各会計、関係団体の財政状況及び健全化判断比率'!B74="","",'各会計、関係団体の財政状況及び健全化判断比率'!B74)</f>
        <v/>
      </c>
      <c r="BZ40" s="654"/>
      <c r="CA40" s="654"/>
      <c r="CB40" s="654"/>
      <c r="CC40" s="654"/>
      <c r="CD40" s="654"/>
      <c r="CE40" s="654"/>
      <c r="CF40" s="654"/>
      <c r="CG40" s="654"/>
      <c r="CH40" s="654"/>
      <c r="CI40" s="654"/>
      <c r="CJ40" s="654"/>
      <c r="CK40" s="654"/>
      <c r="CL40" s="654"/>
      <c r="CM40" s="654"/>
      <c r="CN40" s="213"/>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10"/>
      <c r="DG40" s="655" t="str">
        <f>IF('各会計、関係団体の財政状況及び健全化判断比率'!BR13="","",'各会計、関係団体の財政状況及び健全化判断比率'!BR13)</f>
        <v/>
      </c>
      <c r="DH40" s="655"/>
      <c r="DI40" s="217"/>
      <c r="DJ40" s="185"/>
      <c r="DK40" s="185"/>
      <c r="DL40" s="185"/>
      <c r="DM40" s="185"/>
      <c r="DN40" s="185"/>
      <c r="DO40" s="185"/>
    </row>
    <row r="41" spans="1:119" ht="32.25" customHeight="1" x14ac:dyDescent="0.15">
      <c r="A41" s="186"/>
      <c r="B41" s="212"/>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13"/>
      <c r="U41" s="653" t="str">
        <f t="shared" si="4"/>
        <v/>
      </c>
      <c r="V41" s="653"/>
      <c r="W41" s="654"/>
      <c r="X41" s="654"/>
      <c r="Y41" s="654"/>
      <c r="Z41" s="654"/>
      <c r="AA41" s="654"/>
      <c r="AB41" s="654"/>
      <c r="AC41" s="654"/>
      <c r="AD41" s="654"/>
      <c r="AE41" s="654"/>
      <c r="AF41" s="654"/>
      <c r="AG41" s="654"/>
      <c r="AH41" s="654"/>
      <c r="AI41" s="654"/>
      <c r="AJ41" s="654"/>
      <c r="AK41" s="654"/>
      <c r="AL41" s="213"/>
      <c r="AM41" s="653" t="str">
        <f t="shared" si="0"/>
        <v/>
      </c>
      <c r="AN41" s="653"/>
      <c r="AO41" s="654"/>
      <c r="AP41" s="654"/>
      <c r="AQ41" s="654"/>
      <c r="AR41" s="654"/>
      <c r="AS41" s="654"/>
      <c r="AT41" s="654"/>
      <c r="AU41" s="654"/>
      <c r="AV41" s="654"/>
      <c r="AW41" s="654"/>
      <c r="AX41" s="654"/>
      <c r="AY41" s="654"/>
      <c r="AZ41" s="654"/>
      <c r="BA41" s="654"/>
      <c r="BB41" s="654"/>
      <c r="BC41" s="654"/>
      <c r="BD41" s="213"/>
      <c r="BE41" s="653" t="str">
        <f t="shared" si="1"/>
        <v/>
      </c>
      <c r="BF41" s="653"/>
      <c r="BG41" s="654"/>
      <c r="BH41" s="654"/>
      <c r="BI41" s="654"/>
      <c r="BJ41" s="654"/>
      <c r="BK41" s="654"/>
      <c r="BL41" s="654"/>
      <c r="BM41" s="654"/>
      <c r="BN41" s="654"/>
      <c r="BO41" s="654"/>
      <c r="BP41" s="654"/>
      <c r="BQ41" s="654"/>
      <c r="BR41" s="654"/>
      <c r="BS41" s="654"/>
      <c r="BT41" s="654"/>
      <c r="BU41" s="654"/>
      <c r="BV41" s="213"/>
      <c r="BW41" s="653" t="str">
        <f t="shared" si="2"/>
        <v/>
      </c>
      <c r="BX41" s="653"/>
      <c r="BY41" s="654" t="str">
        <f>IF('各会計、関係団体の財政状況及び健全化判断比率'!B75="","",'各会計、関係団体の財政状況及び健全化判断比率'!B75)</f>
        <v/>
      </c>
      <c r="BZ41" s="654"/>
      <c r="CA41" s="654"/>
      <c r="CB41" s="654"/>
      <c r="CC41" s="654"/>
      <c r="CD41" s="654"/>
      <c r="CE41" s="654"/>
      <c r="CF41" s="654"/>
      <c r="CG41" s="654"/>
      <c r="CH41" s="654"/>
      <c r="CI41" s="654"/>
      <c r="CJ41" s="654"/>
      <c r="CK41" s="654"/>
      <c r="CL41" s="654"/>
      <c r="CM41" s="654"/>
      <c r="CN41" s="213"/>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10"/>
      <c r="DG41" s="655" t="str">
        <f>IF('各会計、関係団体の財政状況及び健全化判断比率'!BR14="","",'各会計、関係団体の財政状況及び健全化判断比率'!BR14)</f>
        <v/>
      </c>
      <c r="DH41" s="655"/>
      <c r="DI41" s="217"/>
      <c r="DJ41" s="185"/>
      <c r="DK41" s="185"/>
      <c r="DL41" s="185"/>
      <c r="DM41" s="185"/>
      <c r="DN41" s="185"/>
      <c r="DO41" s="185"/>
    </row>
    <row r="42" spans="1:119" ht="32.25" customHeight="1" x14ac:dyDescent="0.15">
      <c r="A42" s="185"/>
      <c r="B42" s="212"/>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13"/>
      <c r="U42" s="653" t="str">
        <f t="shared" si="4"/>
        <v/>
      </c>
      <c r="V42" s="653"/>
      <c r="W42" s="654"/>
      <c r="X42" s="654"/>
      <c r="Y42" s="654"/>
      <c r="Z42" s="654"/>
      <c r="AA42" s="654"/>
      <c r="AB42" s="654"/>
      <c r="AC42" s="654"/>
      <c r="AD42" s="654"/>
      <c r="AE42" s="654"/>
      <c r="AF42" s="654"/>
      <c r="AG42" s="654"/>
      <c r="AH42" s="654"/>
      <c r="AI42" s="654"/>
      <c r="AJ42" s="654"/>
      <c r="AK42" s="654"/>
      <c r="AL42" s="213"/>
      <c r="AM42" s="653" t="str">
        <f t="shared" si="0"/>
        <v/>
      </c>
      <c r="AN42" s="653"/>
      <c r="AO42" s="654"/>
      <c r="AP42" s="654"/>
      <c r="AQ42" s="654"/>
      <c r="AR42" s="654"/>
      <c r="AS42" s="654"/>
      <c r="AT42" s="654"/>
      <c r="AU42" s="654"/>
      <c r="AV42" s="654"/>
      <c r="AW42" s="654"/>
      <c r="AX42" s="654"/>
      <c r="AY42" s="654"/>
      <c r="AZ42" s="654"/>
      <c r="BA42" s="654"/>
      <c r="BB42" s="654"/>
      <c r="BC42" s="654"/>
      <c r="BD42" s="213"/>
      <c r="BE42" s="653" t="str">
        <f t="shared" si="1"/>
        <v/>
      </c>
      <c r="BF42" s="653"/>
      <c r="BG42" s="654"/>
      <c r="BH42" s="654"/>
      <c r="BI42" s="654"/>
      <c r="BJ42" s="654"/>
      <c r="BK42" s="654"/>
      <c r="BL42" s="654"/>
      <c r="BM42" s="654"/>
      <c r="BN42" s="654"/>
      <c r="BO42" s="654"/>
      <c r="BP42" s="654"/>
      <c r="BQ42" s="654"/>
      <c r="BR42" s="654"/>
      <c r="BS42" s="654"/>
      <c r="BT42" s="654"/>
      <c r="BU42" s="654"/>
      <c r="BV42" s="213"/>
      <c r="BW42" s="653" t="str">
        <f t="shared" si="2"/>
        <v/>
      </c>
      <c r="BX42" s="653"/>
      <c r="BY42" s="654" t="str">
        <f>IF('各会計、関係団体の財政状況及び健全化判断比率'!B76="","",'各会計、関係団体の財政状況及び健全化判断比率'!B76)</f>
        <v/>
      </c>
      <c r="BZ42" s="654"/>
      <c r="CA42" s="654"/>
      <c r="CB42" s="654"/>
      <c r="CC42" s="654"/>
      <c r="CD42" s="654"/>
      <c r="CE42" s="654"/>
      <c r="CF42" s="654"/>
      <c r="CG42" s="654"/>
      <c r="CH42" s="654"/>
      <c r="CI42" s="654"/>
      <c r="CJ42" s="654"/>
      <c r="CK42" s="654"/>
      <c r="CL42" s="654"/>
      <c r="CM42" s="654"/>
      <c r="CN42" s="213"/>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10"/>
      <c r="DG42" s="655" t="str">
        <f>IF('各会計、関係団体の財政状況及び健全化判断比率'!BR15="","",'各会計、関係団体の財政状況及び健全化判断比率'!BR15)</f>
        <v/>
      </c>
      <c r="DH42" s="655"/>
      <c r="DI42" s="217"/>
      <c r="DJ42" s="185"/>
      <c r="DK42" s="185"/>
      <c r="DL42" s="185"/>
      <c r="DM42" s="185"/>
      <c r="DN42" s="185"/>
      <c r="DO42" s="185"/>
    </row>
    <row r="43" spans="1:119" ht="32.25" customHeight="1" x14ac:dyDescent="0.15">
      <c r="A43" s="185"/>
      <c r="B43" s="212"/>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13"/>
      <c r="U43" s="653" t="str">
        <f t="shared" si="4"/>
        <v/>
      </c>
      <c r="V43" s="653"/>
      <c r="W43" s="654"/>
      <c r="X43" s="654"/>
      <c r="Y43" s="654"/>
      <c r="Z43" s="654"/>
      <c r="AA43" s="654"/>
      <c r="AB43" s="654"/>
      <c r="AC43" s="654"/>
      <c r="AD43" s="654"/>
      <c r="AE43" s="654"/>
      <c r="AF43" s="654"/>
      <c r="AG43" s="654"/>
      <c r="AH43" s="654"/>
      <c r="AI43" s="654"/>
      <c r="AJ43" s="654"/>
      <c r="AK43" s="654"/>
      <c r="AL43" s="213"/>
      <c r="AM43" s="653" t="str">
        <f t="shared" si="0"/>
        <v/>
      </c>
      <c r="AN43" s="653"/>
      <c r="AO43" s="654"/>
      <c r="AP43" s="654"/>
      <c r="AQ43" s="654"/>
      <c r="AR43" s="654"/>
      <c r="AS43" s="654"/>
      <c r="AT43" s="654"/>
      <c r="AU43" s="654"/>
      <c r="AV43" s="654"/>
      <c r="AW43" s="654"/>
      <c r="AX43" s="654"/>
      <c r="AY43" s="654"/>
      <c r="AZ43" s="654"/>
      <c r="BA43" s="654"/>
      <c r="BB43" s="654"/>
      <c r="BC43" s="654"/>
      <c r="BD43" s="213"/>
      <c r="BE43" s="653" t="str">
        <f t="shared" si="1"/>
        <v/>
      </c>
      <c r="BF43" s="653"/>
      <c r="BG43" s="654"/>
      <c r="BH43" s="654"/>
      <c r="BI43" s="654"/>
      <c r="BJ43" s="654"/>
      <c r="BK43" s="654"/>
      <c r="BL43" s="654"/>
      <c r="BM43" s="654"/>
      <c r="BN43" s="654"/>
      <c r="BO43" s="654"/>
      <c r="BP43" s="654"/>
      <c r="BQ43" s="654"/>
      <c r="BR43" s="654"/>
      <c r="BS43" s="654"/>
      <c r="BT43" s="654"/>
      <c r="BU43" s="654"/>
      <c r="BV43" s="213"/>
      <c r="BW43" s="653" t="str">
        <f t="shared" si="2"/>
        <v/>
      </c>
      <c r="BX43" s="653"/>
      <c r="BY43" s="654" t="str">
        <f>IF('各会計、関係団体の財政状況及び健全化判断比率'!B77="","",'各会計、関係団体の財政状況及び健全化判断比率'!B77)</f>
        <v/>
      </c>
      <c r="BZ43" s="654"/>
      <c r="CA43" s="654"/>
      <c r="CB43" s="654"/>
      <c r="CC43" s="654"/>
      <c r="CD43" s="654"/>
      <c r="CE43" s="654"/>
      <c r="CF43" s="654"/>
      <c r="CG43" s="654"/>
      <c r="CH43" s="654"/>
      <c r="CI43" s="654"/>
      <c r="CJ43" s="654"/>
      <c r="CK43" s="654"/>
      <c r="CL43" s="654"/>
      <c r="CM43" s="654"/>
      <c r="CN43" s="213"/>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10"/>
      <c r="DG43" s="655" t="str">
        <f>IF('各会計、関係団体の財政状況及び健全化判断比率'!BR16="","",'各会計、関係団体の財政状況及び健全化判断比率'!BR16)</f>
        <v/>
      </c>
      <c r="DH43" s="65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nw4bXQtxqXKyUtRIePA5vZ0eXupM2cazvpEKTHEG8zATc6Mp36fgJFBso4eqlOLol5onCpTaYkuY+Q+3VJw4w==" saltValue="W0k2RBudm6m1W0vexQY5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5" t="s">
        <v>568</v>
      </c>
      <c r="D34" s="1245"/>
      <c r="E34" s="1246"/>
      <c r="F34" s="32">
        <v>0.86</v>
      </c>
      <c r="G34" s="33">
        <v>3.13</v>
      </c>
      <c r="H34" s="33">
        <v>3.69</v>
      </c>
      <c r="I34" s="33">
        <v>3.33</v>
      </c>
      <c r="J34" s="34">
        <v>3.49</v>
      </c>
      <c r="K34" s="22"/>
      <c r="L34" s="22"/>
      <c r="M34" s="22"/>
      <c r="N34" s="22"/>
      <c r="O34" s="22"/>
      <c r="P34" s="22"/>
    </row>
    <row r="35" spans="1:16" ht="39" customHeight="1" x14ac:dyDescent="0.15">
      <c r="A35" s="22"/>
      <c r="B35" s="35"/>
      <c r="C35" s="1239" t="s">
        <v>569</v>
      </c>
      <c r="D35" s="1240"/>
      <c r="E35" s="1241"/>
      <c r="F35" s="36">
        <v>2.2200000000000002</v>
      </c>
      <c r="G35" s="37">
        <v>2.56</v>
      </c>
      <c r="H35" s="37">
        <v>2.7</v>
      </c>
      <c r="I35" s="37">
        <v>4.1900000000000004</v>
      </c>
      <c r="J35" s="38">
        <v>2.97</v>
      </c>
      <c r="K35" s="22"/>
      <c r="L35" s="22"/>
      <c r="M35" s="22"/>
      <c r="N35" s="22"/>
      <c r="O35" s="22"/>
      <c r="P35" s="22"/>
    </row>
    <row r="36" spans="1:16" ht="39" customHeight="1" x14ac:dyDescent="0.15">
      <c r="A36" s="22"/>
      <c r="B36" s="35"/>
      <c r="C36" s="1239" t="s">
        <v>570</v>
      </c>
      <c r="D36" s="1240"/>
      <c r="E36" s="1241"/>
      <c r="F36" s="36">
        <v>2.2599999999999998</v>
      </c>
      <c r="G36" s="37">
        <v>2.73</v>
      </c>
      <c r="H36" s="37">
        <v>2.88</v>
      </c>
      <c r="I36" s="37">
        <v>2.4</v>
      </c>
      <c r="J36" s="38">
        <v>2.2000000000000002</v>
      </c>
      <c r="K36" s="22"/>
      <c r="L36" s="22"/>
      <c r="M36" s="22"/>
      <c r="N36" s="22"/>
      <c r="O36" s="22"/>
      <c r="P36" s="22"/>
    </row>
    <row r="37" spans="1:16" ht="39" customHeight="1" x14ac:dyDescent="0.15">
      <c r="A37" s="22"/>
      <c r="B37" s="35"/>
      <c r="C37" s="1239" t="s">
        <v>571</v>
      </c>
      <c r="D37" s="1240"/>
      <c r="E37" s="1241"/>
      <c r="F37" s="36">
        <v>1.04</v>
      </c>
      <c r="G37" s="37">
        <v>0.25</v>
      </c>
      <c r="H37" s="37">
        <v>1.99</v>
      </c>
      <c r="I37" s="37">
        <v>2.02</v>
      </c>
      <c r="J37" s="38">
        <v>2.1</v>
      </c>
      <c r="K37" s="22"/>
      <c r="L37" s="22"/>
      <c r="M37" s="22"/>
      <c r="N37" s="22"/>
      <c r="O37" s="22"/>
      <c r="P37" s="22"/>
    </row>
    <row r="38" spans="1:16" ht="39" customHeight="1" x14ac:dyDescent="0.15">
      <c r="A38" s="22"/>
      <c r="B38" s="35"/>
      <c r="C38" s="1239" t="s">
        <v>572</v>
      </c>
      <c r="D38" s="1240"/>
      <c r="E38" s="1241"/>
      <c r="F38" s="36">
        <v>1.05</v>
      </c>
      <c r="G38" s="37">
        <v>0.61</v>
      </c>
      <c r="H38" s="37">
        <v>0.68</v>
      </c>
      <c r="I38" s="37">
        <v>0.76</v>
      </c>
      <c r="J38" s="38">
        <v>0.79</v>
      </c>
      <c r="K38" s="22"/>
      <c r="L38" s="22"/>
      <c r="M38" s="22"/>
      <c r="N38" s="22"/>
      <c r="O38" s="22"/>
      <c r="P38" s="22"/>
    </row>
    <row r="39" spans="1:16" ht="39" customHeight="1" x14ac:dyDescent="0.15">
      <c r="A39" s="22"/>
      <c r="B39" s="35"/>
      <c r="C39" s="1239" t="s">
        <v>573</v>
      </c>
      <c r="D39" s="1240"/>
      <c r="E39" s="1241"/>
      <c r="F39" s="36">
        <v>0.01</v>
      </c>
      <c r="G39" s="37">
        <v>0</v>
      </c>
      <c r="H39" s="37">
        <v>0</v>
      </c>
      <c r="I39" s="37">
        <v>0</v>
      </c>
      <c r="J39" s="38">
        <v>7.0000000000000007E-2</v>
      </c>
      <c r="K39" s="22"/>
      <c r="L39" s="22"/>
      <c r="M39" s="22"/>
      <c r="N39" s="22"/>
      <c r="O39" s="22"/>
      <c r="P39" s="22"/>
    </row>
    <row r="40" spans="1:16" ht="39" customHeight="1" x14ac:dyDescent="0.15">
      <c r="A40" s="22"/>
      <c r="B40" s="35"/>
      <c r="C40" s="1239" t="s">
        <v>574</v>
      </c>
      <c r="D40" s="1240"/>
      <c r="E40" s="1241"/>
      <c r="F40" s="36">
        <v>0.01</v>
      </c>
      <c r="G40" s="37">
        <v>0.02</v>
      </c>
      <c r="H40" s="37">
        <v>0.01</v>
      </c>
      <c r="I40" s="37">
        <v>0.01</v>
      </c>
      <c r="J40" s="38">
        <v>0.01</v>
      </c>
      <c r="K40" s="22"/>
      <c r="L40" s="22"/>
      <c r="M40" s="22"/>
      <c r="N40" s="22"/>
      <c r="O40" s="22"/>
      <c r="P40" s="22"/>
    </row>
    <row r="41" spans="1:16" ht="39" customHeight="1" x14ac:dyDescent="0.15">
      <c r="A41" s="22"/>
      <c r="B41" s="35"/>
      <c r="C41" s="1239" t="s">
        <v>575</v>
      </c>
      <c r="D41" s="1240"/>
      <c r="E41" s="1241"/>
      <c r="F41" s="36">
        <v>0.01</v>
      </c>
      <c r="G41" s="37">
        <v>0.03</v>
      </c>
      <c r="H41" s="37">
        <v>0.01</v>
      </c>
      <c r="I41" s="37">
        <v>0.01</v>
      </c>
      <c r="J41" s="38">
        <v>0.01</v>
      </c>
      <c r="K41" s="22"/>
      <c r="L41" s="22"/>
      <c r="M41" s="22"/>
      <c r="N41" s="22"/>
      <c r="O41" s="22"/>
      <c r="P41" s="22"/>
    </row>
    <row r="42" spans="1:16" ht="39" customHeight="1" x14ac:dyDescent="0.15">
      <c r="A42" s="22"/>
      <c r="B42" s="39"/>
      <c r="C42" s="1239" t="s">
        <v>576</v>
      </c>
      <c r="D42" s="1240"/>
      <c r="E42" s="1241"/>
      <c r="F42" s="36" t="s">
        <v>520</v>
      </c>
      <c r="G42" s="37" t="s">
        <v>520</v>
      </c>
      <c r="H42" s="37" t="s">
        <v>520</v>
      </c>
      <c r="I42" s="37" t="s">
        <v>520</v>
      </c>
      <c r="J42" s="38" t="s">
        <v>520</v>
      </c>
      <c r="K42" s="22"/>
      <c r="L42" s="22"/>
      <c r="M42" s="22"/>
      <c r="N42" s="22"/>
      <c r="O42" s="22"/>
      <c r="P42" s="22"/>
    </row>
    <row r="43" spans="1:16" ht="39" customHeight="1" thickBot="1" x14ac:dyDescent="0.2">
      <c r="A43" s="22"/>
      <c r="B43" s="40"/>
      <c r="C43" s="1242" t="s">
        <v>577</v>
      </c>
      <c r="D43" s="1243"/>
      <c r="E43" s="1244"/>
      <c r="F43" s="41">
        <v>0.04</v>
      </c>
      <c r="G43" s="42">
        <v>0.02</v>
      </c>
      <c r="H43" s="42">
        <v>0.02</v>
      </c>
      <c r="I43" s="42">
        <v>0.03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gMCkr0J9iTavhfBbCbdvhYmdGoxfSsOBefhX+P9Ydgw43VZkV4vQc3WgQKJVgUovGpdC6IMZmRtnyAEN8QTgg==" saltValue="cY4J/PAuyJCppKNV8jzO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604</v>
      </c>
      <c r="L45" s="60">
        <v>587</v>
      </c>
      <c r="M45" s="60">
        <v>590</v>
      </c>
      <c r="N45" s="60">
        <v>591</v>
      </c>
      <c r="O45" s="61">
        <v>557</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520</v>
      </c>
      <c r="L46" s="64" t="s">
        <v>520</v>
      </c>
      <c r="M46" s="64" t="s">
        <v>520</v>
      </c>
      <c r="N46" s="64" t="s">
        <v>520</v>
      </c>
      <c r="O46" s="65" t="s">
        <v>520</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520</v>
      </c>
      <c r="L47" s="64" t="s">
        <v>520</v>
      </c>
      <c r="M47" s="64" t="s">
        <v>520</v>
      </c>
      <c r="N47" s="64" t="s">
        <v>520</v>
      </c>
      <c r="O47" s="65" t="s">
        <v>520</v>
      </c>
      <c r="P47" s="48"/>
      <c r="Q47" s="48"/>
      <c r="R47" s="48"/>
      <c r="S47" s="48"/>
      <c r="T47" s="48"/>
      <c r="U47" s="48"/>
    </row>
    <row r="48" spans="1:21" ht="30.75" customHeight="1" x14ac:dyDescent="0.15">
      <c r="A48" s="48"/>
      <c r="B48" s="1249"/>
      <c r="C48" s="1250"/>
      <c r="D48" s="62"/>
      <c r="E48" s="1255" t="s">
        <v>15</v>
      </c>
      <c r="F48" s="1255"/>
      <c r="G48" s="1255"/>
      <c r="H48" s="1255"/>
      <c r="I48" s="1255"/>
      <c r="J48" s="1256"/>
      <c r="K48" s="63">
        <v>314</v>
      </c>
      <c r="L48" s="64">
        <v>339</v>
      </c>
      <c r="M48" s="64">
        <v>348</v>
      </c>
      <c r="N48" s="64">
        <v>393</v>
      </c>
      <c r="O48" s="65">
        <v>408</v>
      </c>
      <c r="P48" s="48"/>
      <c r="Q48" s="48"/>
      <c r="R48" s="48"/>
      <c r="S48" s="48"/>
      <c r="T48" s="48"/>
      <c r="U48" s="48"/>
    </row>
    <row r="49" spans="1:21" ht="30.75" customHeight="1" x14ac:dyDescent="0.15">
      <c r="A49" s="48"/>
      <c r="B49" s="1249"/>
      <c r="C49" s="1250"/>
      <c r="D49" s="62"/>
      <c r="E49" s="1255" t="s">
        <v>16</v>
      </c>
      <c r="F49" s="1255"/>
      <c r="G49" s="1255"/>
      <c r="H49" s="1255"/>
      <c r="I49" s="1255"/>
      <c r="J49" s="1256"/>
      <c r="K49" s="63">
        <v>18</v>
      </c>
      <c r="L49" s="64">
        <v>10</v>
      </c>
      <c r="M49" s="64">
        <v>14</v>
      </c>
      <c r="N49" s="64">
        <v>15</v>
      </c>
      <c r="O49" s="65">
        <v>14</v>
      </c>
      <c r="P49" s="48"/>
      <c r="Q49" s="48"/>
      <c r="R49" s="48"/>
      <c r="S49" s="48"/>
      <c r="T49" s="48"/>
      <c r="U49" s="48"/>
    </row>
    <row r="50" spans="1:21" ht="30.75" customHeight="1" x14ac:dyDescent="0.15">
      <c r="A50" s="48"/>
      <c r="B50" s="1249"/>
      <c r="C50" s="1250"/>
      <c r="D50" s="62"/>
      <c r="E50" s="1255" t="s">
        <v>17</v>
      </c>
      <c r="F50" s="1255"/>
      <c r="G50" s="1255"/>
      <c r="H50" s="1255"/>
      <c r="I50" s="1255"/>
      <c r="J50" s="1256"/>
      <c r="K50" s="63" t="s">
        <v>520</v>
      </c>
      <c r="L50" s="64" t="s">
        <v>520</v>
      </c>
      <c r="M50" s="64" t="s">
        <v>520</v>
      </c>
      <c r="N50" s="64" t="s">
        <v>520</v>
      </c>
      <c r="O50" s="65" t="s">
        <v>520</v>
      </c>
      <c r="P50" s="48"/>
      <c r="Q50" s="48"/>
      <c r="R50" s="48"/>
      <c r="S50" s="48"/>
      <c r="T50" s="48"/>
      <c r="U50" s="48"/>
    </row>
    <row r="51" spans="1:21" ht="30.75" customHeight="1" x14ac:dyDescent="0.15">
      <c r="A51" s="48"/>
      <c r="B51" s="1251"/>
      <c r="C51" s="1252"/>
      <c r="D51" s="66"/>
      <c r="E51" s="1255" t="s">
        <v>18</v>
      </c>
      <c r="F51" s="1255"/>
      <c r="G51" s="1255"/>
      <c r="H51" s="1255"/>
      <c r="I51" s="1255"/>
      <c r="J51" s="1256"/>
      <c r="K51" s="63">
        <v>0</v>
      </c>
      <c r="L51" s="64">
        <v>0</v>
      </c>
      <c r="M51" s="64">
        <v>0</v>
      </c>
      <c r="N51" s="64">
        <v>0</v>
      </c>
      <c r="O51" s="65">
        <v>0</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593</v>
      </c>
      <c r="L52" s="64">
        <v>579</v>
      </c>
      <c r="M52" s="64">
        <v>594</v>
      </c>
      <c r="N52" s="64">
        <v>603</v>
      </c>
      <c r="O52" s="65">
        <v>600</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343</v>
      </c>
      <c r="L53" s="69">
        <v>357</v>
      </c>
      <c r="M53" s="69">
        <v>358</v>
      </c>
      <c r="N53" s="69">
        <v>396</v>
      </c>
      <c r="O53" s="70">
        <v>379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63" t="s">
        <v>25</v>
      </c>
      <c r="C57" s="1264"/>
      <c r="D57" s="1267" t="s">
        <v>26</v>
      </c>
      <c r="E57" s="1268"/>
      <c r="F57" s="1268"/>
      <c r="G57" s="1268"/>
      <c r="H57" s="1268"/>
      <c r="I57" s="1268"/>
      <c r="J57" s="1269"/>
      <c r="K57" s="82"/>
      <c r="L57" s="83"/>
      <c r="M57" s="83"/>
      <c r="N57" s="83"/>
      <c r="O57" s="84"/>
    </row>
    <row r="58" spans="1:21" ht="31.5" customHeight="1" thickBot="1" x14ac:dyDescent="0.2">
      <c r="B58" s="1265"/>
      <c r="C58" s="1266"/>
      <c r="D58" s="1270" t="s">
        <v>27</v>
      </c>
      <c r="E58" s="1271"/>
      <c r="F58" s="1271"/>
      <c r="G58" s="1271"/>
      <c r="H58" s="1271"/>
      <c r="I58" s="1271"/>
      <c r="J58" s="1272"/>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j1+Q1sNK0bL2t89Ewfh5XgvTNb/D8sGj98TNSwkZX8C82Udl5cULmradhL12a1JAlwOiTLfkyUNV4+XgbpcIw==" saltValue="uh0GTDexdPoAo2bu965p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73" t="s">
        <v>30</v>
      </c>
      <c r="C41" s="1274"/>
      <c r="D41" s="101"/>
      <c r="E41" s="1279" t="s">
        <v>31</v>
      </c>
      <c r="F41" s="1279"/>
      <c r="G41" s="1279"/>
      <c r="H41" s="1280"/>
      <c r="I41" s="102">
        <v>5301</v>
      </c>
      <c r="J41" s="103">
        <v>5282</v>
      </c>
      <c r="K41" s="103">
        <v>5321</v>
      </c>
      <c r="L41" s="103">
        <v>5461</v>
      </c>
      <c r="M41" s="104">
        <v>5625</v>
      </c>
    </row>
    <row r="42" spans="2:13" ht="27.75" customHeight="1" x14ac:dyDescent="0.15">
      <c r="B42" s="1275"/>
      <c r="C42" s="1276"/>
      <c r="D42" s="105"/>
      <c r="E42" s="1281" t="s">
        <v>32</v>
      </c>
      <c r="F42" s="1281"/>
      <c r="G42" s="1281"/>
      <c r="H42" s="1282"/>
      <c r="I42" s="106" t="s">
        <v>520</v>
      </c>
      <c r="J42" s="107" t="s">
        <v>520</v>
      </c>
      <c r="K42" s="107" t="s">
        <v>520</v>
      </c>
      <c r="L42" s="107" t="s">
        <v>520</v>
      </c>
      <c r="M42" s="108" t="s">
        <v>520</v>
      </c>
    </row>
    <row r="43" spans="2:13" ht="27.75" customHeight="1" x14ac:dyDescent="0.15">
      <c r="B43" s="1275"/>
      <c r="C43" s="1276"/>
      <c r="D43" s="105"/>
      <c r="E43" s="1281" t="s">
        <v>33</v>
      </c>
      <c r="F43" s="1281"/>
      <c r="G43" s="1281"/>
      <c r="H43" s="1282"/>
      <c r="I43" s="106">
        <v>4535</v>
      </c>
      <c r="J43" s="107">
        <v>4563</v>
      </c>
      <c r="K43" s="107">
        <v>4574</v>
      </c>
      <c r="L43" s="107">
        <v>4696</v>
      </c>
      <c r="M43" s="108">
        <v>4681</v>
      </c>
    </row>
    <row r="44" spans="2:13" ht="27.75" customHeight="1" x14ac:dyDescent="0.15">
      <c r="B44" s="1275"/>
      <c r="C44" s="1276"/>
      <c r="D44" s="105"/>
      <c r="E44" s="1281" t="s">
        <v>34</v>
      </c>
      <c r="F44" s="1281"/>
      <c r="G44" s="1281"/>
      <c r="H44" s="1282"/>
      <c r="I44" s="106">
        <v>135</v>
      </c>
      <c r="J44" s="107">
        <v>134</v>
      </c>
      <c r="K44" s="107">
        <v>137</v>
      </c>
      <c r="L44" s="107">
        <v>129</v>
      </c>
      <c r="M44" s="108">
        <v>123</v>
      </c>
    </row>
    <row r="45" spans="2:13" ht="27.75" customHeight="1" x14ac:dyDescent="0.15">
      <c r="B45" s="1275"/>
      <c r="C45" s="1276"/>
      <c r="D45" s="105"/>
      <c r="E45" s="1281" t="s">
        <v>35</v>
      </c>
      <c r="F45" s="1281"/>
      <c r="G45" s="1281"/>
      <c r="H45" s="1282"/>
      <c r="I45" s="106">
        <v>759</v>
      </c>
      <c r="J45" s="107">
        <v>670</v>
      </c>
      <c r="K45" s="107">
        <v>620</v>
      </c>
      <c r="L45" s="107">
        <v>516</v>
      </c>
      <c r="M45" s="108">
        <v>501</v>
      </c>
    </row>
    <row r="46" spans="2:13" ht="27.75" customHeight="1" x14ac:dyDescent="0.15">
      <c r="B46" s="1275"/>
      <c r="C46" s="1276"/>
      <c r="D46" s="109"/>
      <c r="E46" s="1281" t="s">
        <v>36</v>
      </c>
      <c r="F46" s="1281"/>
      <c r="G46" s="1281"/>
      <c r="H46" s="1282"/>
      <c r="I46" s="106" t="s">
        <v>520</v>
      </c>
      <c r="J46" s="107" t="s">
        <v>520</v>
      </c>
      <c r="K46" s="107" t="s">
        <v>520</v>
      </c>
      <c r="L46" s="107" t="s">
        <v>520</v>
      </c>
      <c r="M46" s="108" t="s">
        <v>520</v>
      </c>
    </row>
    <row r="47" spans="2:13" ht="27.75" customHeight="1" x14ac:dyDescent="0.15">
      <c r="B47" s="1275"/>
      <c r="C47" s="1276"/>
      <c r="D47" s="110"/>
      <c r="E47" s="1283" t="s">
        <v>37</v>
      </c>
      <c r="F47" s="1284"/>
      <c r="G47" s="1284"/>
      <c r="H47" s="1285"/>
      <c r="I47" s="106" t="s">
        <v>520</v>
      </c>
      <c r="J47" s="107" t="s">
        <v>520</v>
      </c>
      <c r="K47" s="107" t="s">
        <v>520</v>
      </c>
      <c r="L47" s="107" t="s">
        <v>520</v>
      </c>
      <c r="M47" s="108" t="s">
        <v>520</v>
      </c>
    </row>
    <row r="48" spans="2:13" ht="27.75" customHeight="1" x14ac:dyDescent="0.15">
      <c r="B48" s="1275"/>
      <c r="C48" s="1276"/>
      <c r="D48" s="105"/>
      <c r="E48" s="1281" t="s">
        <v>38</v>
      </c>
      <c r="F48" s="1281"/>
      <c r="G48" s="1281"/>
      <c r="H48" s="1282"/>
      <c r="I48" s="106" t="s">
        <v>520</v>
      </c>
      <c r="J48" s="107" t="s">
        <v>520</v>
      </c>
      <c r="K48" s="107" t="s">
        <v>520</v>
      </c>
      <c r="L48" s="107" t="s">
        <v>520</v>
      </c>
      <c r="M48" s="108" t="s">
        <v>520</v>
      </c>
    </row>
    <row r="49" spans="2:13" ht="27.75" customHeight="1" x14ac:dyDescent="0.15">
      <c r="B49" s="1277"/>
      <c r="C49" s="1278"/>
      <c r="D49" s="105"/>
      <c r="E49" s="1281" t="s">
        <v>39</v>
      </c>
      <c r="F49" s="1281"/>
      <c r="G49" s="1281"/>
      <c r="H49" s="1282"/>
      <c r="I49" s="106" t="s">
        <v>520</v>
      </c>
      <c r="J49" s="107" t="s">
        <v>520</v>
      </c>
      <c r="K49" s="107" t="s">
        <v>520</v>
      </c>
      <c r="L49" s="107" t="s">
        <v>520</v>
      </c>
      <c r="M49" s="108" t="s">
        <v>520</v>
      </c>
    </row>
    <row r="50" spans="2:13" ht="27.75" customHeight="1" x14ac:dyDescent="0.15">
      <c r="B50" s="1286" t="s">
        <v>40</v>
      </c>
      <c r="C50" s="1287"/>
      <c r="D50" s="111"/>
      <c r="E50" s="1281" t="s">
        <v>41</v>
      </c>
      <c r="F50" s="1281"/>
      <c r="G50" s="1281"/>
      <c r="H50" s="1282"/>
      <c r="I50" s="106">
        <v>1071</v>
      </c>
      <c r="J50" s="107">
        <v>1259</v>
      </c>
      <c r="K50" s="107">
        <v>1516</v>
      </c>
      <c r="L50" s="107">
        <v>1643</v>
      </c>
      <c r="M50" s="108">
        <v>1843</v>
      </c>
    </row>
    <row r="51" spans="2:13" ht="27.75" customHeight="1" x14ac:dyDescent="0.15">
      <c r="B51" s="1275"/>
      <c r="C51" s="1276"/>
      <c r="D51" s="105"/>
      <c r="E51" s="1281" t="s">
        <v>42</v>
      </c>
      <c r="F51" s="1281"/>
      <c r="G51" s="1281"/>
      <c r="H51" s="1282"/>
      <c r="I51" s="106" t="s">
        <v>520</v>
      </c>
      <c r="J51" s="107" t="s">
        <v>520</v>
      </c>
      <c r="K51" s="107" t="s">
        <v>520</v>
      </c>
      <c r="L51" s="107" t="s">
        <v>520</v>
      </c>
      <c r="M51" s="108" t="s">
        <v>520</v>
      </c>
    </row>
    <row r="52" spans="2:13" ht="27.75" customHeight="1" x14ac:dyDescent="0.15">
      <c r="B52" s="1277"/>
      <c r="C52" s="1278"/>
      <c r="D52" s="105"/>
      <c r="E52" s="1281" t="s">
        <v>43</v>
      </c>
      <c r="F52" s="1281"/>
      <c r="G52" s="1281"/>
      <c r="H52" s="1282"/>
      <c r="I52" s="106">
        <v>6789</v>
      </c>
      <c r="J52" s="107">
        <v>6685</v>
      </c>
      <c r="K52" s="107">
        <v>6653</v>
      </c>
      <c r="L52" s="107">
        <v>6545</v>
      </c>
      <c r="M52" s="108">
        <v>6539</v>
      </c>
    </row>
    <row r="53" spans="2:13" ht="27.75" customHeight="1" thickBot="1" x14ac:dyDescent="0.2">
      <c r="B53" s="1288" t="s">
        <v>44</v>
      </c>
      <c r="C53" s="1289"/>
      <c r="D53" s="112"/>
      <c r="E53" s="1290" t="s">
        <v>45</v>
      </c>
      <c r="F53" s="1290"/>
      <c r="G53" s="1290"/>
      <c r="H53" s="1291"/>
      <c r="I53" s="113">
        <v>2870</v>
      </c>
      <c r="J53" s="114">
        <v>2706</v>
      </c>
      <c r="K53" s="114">
        <v>2484</v>
      </c>
      <c r="L53" s="114">
        <v>2614</v>
      </c>
      <c r="M53" s="115">
        <v>2549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HV0Qr4Ayj4g5oQn8cYh8fMmpShkyq9Lw5icE6Evy37yXKrDOAl1dD2L7RBIF66vFdggpp32tVvEgtzty+/uQ==" saltValue="KIgHRVpQMj+rnyNiaM9B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300" t="s">
        <v>48</v>
      </c>
      <c r="D55" s="1300"/>
      <c r="E55" s="1301"/>
      <c r="F55" s="127">
        <v>452</v>
      </c>
      <c r="G55" s="127">
        <v>452</v>
      </c>
      <c r="H55" s="128">
        <v>452</v>
      </c>
    </row>
    <row r="56" spans="2:8" ht="52.5" customHeight="1" x14ac:dyDescent="0.15">
      <c r="B56" s="129"/>
      <c r="C56" s="1302" t="s">
        <v>49</v>
      </c>
      <c r="D56" s="1302"/>
      <c r="E56" s="1303"/>
      <c r="F56" s="130">
        <v>149</v>
      </c>
      <c r="G56" s="130">
        <v>149</v>
      </c>
      <c r="H56" s="131">
        <v>239</v>
      </c>
    </row>
    <row r="57" spans="2:8" ht="53.25" customHeight="1" x14ac:dyDescent="0.15">
      <c r="B57" s="129"/>
      <c r="C57" s="1304" t="s">
        <v>50</v>
      </c>
      <c r="D57" s="1304"/>
      <c r="E57" s="1305"/>
      <c r="F57" s="132">
        <v>617</v>
      </c>
      <c r="G57" s="132">
        <v>779</v>
      </c>
      <c r="H57" s="133">
        <v>830</v>
      </c>
    </row>
    <row r="58" spans="2:8" ht="45.75" customHeight="1" x14ac:dyDescent="0.15">
      <c r="B58" s="134"/>
      <c r="C58" s="1292" t="s">
        <v>589</v>
      </c>
      <c r="D58" s="1293"/>
      <c r="E58" s="1294"/>
      <c r="F58" s="135">
        <v>501</v>
      </c>
      <c r="G58" s="135">
        <v>663</v>
      </c>
      <c r="H58" s="136">
        <v>715</v>
      </c>
    </row>
    <row r="59" spans="2:8" ht="45.75" customHeight="1" x14ac:dyDescent="0.15">
      <c r="B59" s="134"/>
      <c r="C59" s="1292" t="s">
        <v>590</v>
      </c>
      <c r="D59" s="1293"/>
      <c r="E59" s="1294"/>
      <c r="F59" s="135">
        <v>84</v>
      </c>
      <c r="G59" s="135">
        <v>84</v>
      </c>
      <c r="H59" s="136">
        <v>84</v>
      </c>
    </row>
    <row r="60" spans="2:8" ht="45.75" customHeight="1" x14ac:dyDescent="0.15">
      <c r="B60" s="134"/>
      <c r="C60" s="1292" t="s">
        <v>591</v>
      </c>
      <c r="D60" s="1293"/>
      <c r="E60" s="1294"/>
      <c r="F60" s="135">
        <v>28</v>
      </c>
      <c r="G60" s="135">
        <v>28</v>
      </c>
      <c r="H60" s="136">
        <v>28</v>
      </c>
    </row>
    <row r="61" spans="2:8" ht="45.75" customHeight="1" x14ac:dyDescent="0.15">
      <c r="B61" s="134"/>
      <c r="C61" s="1292" t="s">
        <v>592</v>
      </c>
      <c r="D61" s="1293"/>
      <c r="E61" s="1294"/>
      <c r="F61" s="135">
        <v>4</v>
      </c>
      <c r="G61" s="135">
        <v>4</v>
      </c>
      <c r="H61" s="136">
        <v>4</v>
      </c>
    </row>
    <row r="62" spans="2:8" ht="45.75" customHeight="1" thickBot="1" x14ac:dyDescent="0.2">
      <c r="B62" s="137"/>
      <c r="C62" s="1295"/>
      <c r="D62" s="1296"/>
      <c r="E62" s="1297"/>
      <c r="F62" s="138"/>
      <c r="G62" s="138"/>
      <c r="H62" s="139"/>
    </row>
    <row r="63" spans="2:8" ht="52.5" customHeight="1" thickBot="1" x14ac:dyDescent="0.2">
      <c r="B63" s="140"/>
      <c r="C63" s="1298" t="s">
        <v>51</v>
      </c>
      <c r="D63" s="1298"/>
      <c r="E63" s="1299"/>
      <c r="F63" s="141">
        <v>1218</v>
      </c>
      <c r="G63" s="141">
        <v>1380</v>
      </c>
      <c r="H63" s="142">
        <v>1521</v>
      </c>
    </row>
    <row r="64" spans="2:8" ht="15" customHeight="1" x14ac:dyDescent="0.15"/>
    <row r="65" ht="0" hidden="1" customHeight="1" x14ac:dyDescent="0.15"/>
    <row r="66" ht="0" hidden="1" customHeight="1" x14ac:dyDescent="0.15"/>
  </sheetData>
  <sheetProtection algorithmName="SHA-512" hashValue="TyNzm4Uk8tbwDas4hP1UwPrqgbD8Jwfe/9hXLBXGqv/HviHkHotVtsGlzMByxUILK7a5ippb2OGx1D8Qb6NWqA==" saltValue="GSK31l5o07RZ34gatjtT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423"/>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604</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562</v>
      </c>
      <c r="BQ50" s="1319"/>
      <c r="BR50" s="1319"/>
      <c r="BS50" s="1319"/>
      <c r="BT50" s="1319"/>
      <c r="BU50" s="1319"/>
      <c r="BV50" s="1319"/>
      <c r="BW50" s="1319"/>
      <c r="BX50" s="1319" t="s">
        <v>563</v>
      </c>
      <c r="BY50" s="1319"/>
      <c r="BZ50" s="1319"/>
      <c r="CA50" s="1319"/>
      <c r="CB50" s="1319"/>
      <c r="CC50" s="1319"/>
      <c r="CD50" s="1319"/>
      <c r="CE50" s="1319"/>
      <c r="CF50" s="1319" t="s">
        <v>564</v>
      </c>
      <c r="CG50" s="1319"/>
      <c r="CH50" s="1319"/>
      <c r="CI50" s="1319"/>
      <c r="CJ50" s="1319"/>
      <c r="CK50" s="1319"/>
      <c r="CL50" s="1319"/>
      <c r="CM50" s="1319"/>
      <c r="CN50" s="1319" t="s">
        <v>565</v>
      </c>
      <c r="CO50" s="1319"/>
      <c r="CP50" s="1319"/>
      <c r="CQ50" s="1319"/>
      <c r="CR50" s="1319"/>
      <c r="CS50" s="1319"/>
      <c r="CT50" s="1319"/>
      <c r="CU50" s="1319"/>
      <c r="CV50" s="1319" t="s">
        <v>566</v>
      </c>
      <c r="CW50" s="1319"/>
      <c r="CX50" s="1319"/>
      <c r="CY50" s="1319"/>
      <c r="CZ50" s="1319"/>
      <c r="DA50" s="1319"/>
      <c r="DB50" s="1319"/>
      <c r="DC50" s="1319"/>
    </row>
    <row r="51" spans="1:109" ht="13.5" customHeight="1" x14ac:dyDescent="0.15">
      <c r="B51" s="394"/>
      <c r="G51" s="1326"/>
      <c r="H51" s="1326"/>
      <c r="I51" s="1324"/>
      <c r="J51" s="1324"/>
      <c r="K51" s="1322"/>
      <c r="L51" s="1322"/>
      <c r="M51" s="1322"/>
      <c r="N51" s="1322"/>
      <c r="AM51" s="403"/>
      <c r="AN51" s="1323" t="s">
        <v>598</v>
      </c>
      <c r="AO51" s="1323"/>
      <c r="AP51" s="1323"/>
      <c r="AQ51" s="1323"/>
      <c r="AR51" s="1323"/>
      <c r="AS51" s="1323"/>
      <c r="AT51" s="1323"/>
      <c r="AU51" s="1323"/>
      <c r="AV51" s="1323"/>
      <c r="AW51" s="1323"/>
      <c r="AX51" s="1323"/>
      <c r="AY51" s="1323"/>
      <c r="AZ51" s="1323"/>
      <c r="BA51" s="1323"/>
      <c r="BB51" s="1323" t="s">
        <v>599</v>
      </c>
      <c r="BC51" s="1323"/>
      <c r="BD51" s="1323"/>
      <c r="BE51" s="1323"/>
      <c r="BF51" s="1323"/>
      <c r="BG51" s="1323"/>
      <c r="BH51" s="1323"/>
      <c r="BI51" s="1323"/>
      <c r="BJ51" s="1323"/>
      <c r="BK51" s="1323"/>
      <c r="BL51" s="1323"/>
      <c r="BM51" s="1323"/>
      <c r="BN51" s="1323"/>
      <c r="BO51" s="1323"/>
      <c r="BP51" s="1320"/>
      <c r="BQ51" s="1321"/>
      <c r="BR51" s="1321"/>
      <c r="BS51" s="1321"/>
      <c r="BT51" s="1321"/>
      <c r="BU51" s="1321"/>
      <c r="BV51" s="1321"/>
      <c r="BW51" s="1321"/>
      <c r="BX51" s="1320"/>
      <c r="BY51" s="1321"/>
      <c r="BZ51" s="1321"/>
      <c r="CA51" s="1321"/>
      <c r="CB51" s="1321"/>
      <c r="CC51" s="1321"/>
      <c r="CD51" s="1321"/>
      <c r="CE51" s="1321"/>
      <c r="CF51" s="1321">
        <v>70.099999999999994</v>
      </c>
      <c r="CG51" s="1321"/>
      <c r="CH51" s="1321"/>
      <c r="CI51" s="1321"/>
      <c r="CJ51" s="1321"/>
      <c r="CK51" s="1321"/>
      <c r="CL51" s="1321"/>
      <c r="CM51" s="1321"/>
      <c r="CN51" s="1321">
        <v>73.599999999999994</v>
      </c>
      <c r="CO51" s="1321"/>
      <c r="CP51" s="1321"/>
      <c r="CQ51" s="1321"/>
      <c r="CR51" s="1321"/>
      <c r="CS51" s="1321"/>
      <c r="CT51" s="1321"/>
      <c r="CU51" s="1321"/>
      <c r="CV51" s="1320"/>
      <c r="CW51" s="1321"/>
      <c r="CX51" s="1321"/>
      <c r="CY51" s="1321"/>
      <c r="CZ51" s="1321"/>
      <c r="DA51" s="1321"/>
      <c r="DB51" s="1321"/>
      <c r="DC51" s="1321"/>
    </row>
    <row r="52" spans="1:109" x14ac:dyDescent="0.15">
      <c r="B52" s="394"/>
      <c r="G52" s="1326"/>
      <c r="H52" s="1326"/>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x14ac:dyDescent="0.15">
      <c r="A53" s="402"/>
      <c r="B53" s="394"/>
      <c r="G53" s="1326"/>
      <c r="H53" s="1326"/>
      <c r="I53" s="1315"/>
      <c r="J53" s="1315"/>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600</v>
      </c>
      <c r="BC53" s="1323"/>
      <c r="BD53" s="1323"/>
      <c r="BE53" s="1323"/>
      <c r="BF53" s="1323"/>
      <c r="BG53" s="1323"/>
      <c r="BH53" s="1323"/>
      <c r="BI53" s="1323"/>
      <c r="BJ53" s="1323"/>
      <c r="BK53" s="1323"/>
      <c r="BL53" s="1323"/>
      <c r="BM53" s="1323"/>
      <c r="BN53" s="1323"/>
      <c r="BO53" s="1323"/>
      <c r="BP53" s="1320"/>
      <c r="BQ53" s="1321"/>
      <c r="BR53" s="1321"/>
      <c r="BS53" s="1321"/>
      <c r="BT53" s="1321"/>
      <c r="BU53" s="1321"/>
      <c r="BV53" s="1321"/>
      <c r="BW53" s="1321"/>
      <c r="BX53" s="1320"/>
      <c r="BY53" s="1321"/>
      <c r="BZ53" s="1321"/>
      <c r="CA53" s="1321"/>
      <c r="CB53" s="1321"/>
      <c r="CC53" s="1321"/>
      <c r="CD53" s="1321"/>
      <c r="CE53" s="1321"/>
      <c r="CF53" s="1321">
        <v>62.2</v>
      </c>
      <c r="CG53" s="1321"/>
      <c r="CH53" s="1321"/>
      <c r="CI53" s="1321"/>
      <c r="CJ53" s="1321"/>
      <c r="CK53" s="1321"/>
      <c r="CL53" s="1321"/>
      <c r="CM53" s="1321"/>
      <c r="CN53" s="1321">
        <v>63</v>
      </c>
      <c r="CO53" s="1321"/>
      <c r="CP53" s="1321"/>
      <c r="CQ53" s="1321"/>
      <c r="CR53" s="1321"/>
      <c r="CS53" s="1321"/>
      <c r="CT53" s="1321"/>
      <c r="CU53" s="1321"/>
      <c r="CV53" s="1320"/>
      <c r="CW53" s="1321"/>
      <c r="CX53" s="1321"/>
      <c r="CY53" s="1321"/>
      <c r="CZ53" s="1321"/>
      <c r="DA53" s="1321"/>
      <c r="DB53" s="1321"/>
      <c r="DC53" s="1321"/>
    </row>
    <row r="54" spans="1:109" x14ac:dyDescent="0.15">
      <c r="A54" s="402"/>
      <c r="B54" s="394"/>
      <c r="G54" s="1326"/>
      <c r="H54" s="1326"/>
      <c r="I54" s="1315"/>
      <c r="J54" s="1315"/>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x14ac:dyDescent="0.15">
      <c r="A55" s="402"/>
      <c r="B55" s="394"/>
      <c r="G55" s="1315"/>
      <c r="H55" s="1315"/>
      <c r="I55" s="1315"/>
      <c r="J55" s="1315"/>
      <c r="K55" s="1322"/>
      <c r="L55" s="1322"/>
      <c r="M55" s="1322"/>
      <c r="N55" s="1322"/>
      <c r="AN55" s="1319" t="s">
        <v>601</v>
      </c>
      <c r="AO55" s="1319"/>
      <c r="AP55" s="1319"/>
      <c r="AQ55" s="1319"/>
      <c r="AR55" s="1319"/>
      <c r="AS55" s="1319"/>
      <c r="AT55" s="1319"/>
      <c r="AU55" s="1319"/>
      <c r="AV55" s="1319"/>
      <c r="AW55" s="1319"/>
      <c r="AX55" s="1319"/>
      <c r="AY55" s="1319"/>
      <c r="AZ55" s="1319"/>
      <c r="BA55" s="1319"/>
      <c r="BB55" s="1323" t="s">
        <v>599</v>
      </c>
      <c r="BC55" s="1323"/>
      <c r="BD55" s="1323"/>
      <c r="BE55" s="1323"/>
      <c r="BF55" s="1323"/>
      <c r="BG55" s="1323"/>
      <c r="BH55" s="1323"/>
      <c r="BI55" s="1323"/>
      <c r="BJ55" s="1323"/>
      <c r="BK55" s="1323"/>
      <c r="BL55" s="1323"/>
      <c r="BM55" s="1323"/>
      <c r="BN55" s="1323"/>
      <c r="BO55" s="1323"/>
      <c r="BP55" s="1320"/>
      <c r="BQ55" s="1321"/>
      <c r="BR55" s="1321"/>
      <c r="BS55" s="1321"/>
      <c r="BT55" s="1321"/>
      <c r="BU55" s="1321"/>
      <c r="BV55" s="1321"/>
      <c r="BW55" s="1321"/>
      <c r="BX55" s="1320"/>
      <c r="BY55" s="1321"/>
      <c r="BZ55" s="1321"/>
      <c r="CA55" s="1321"/>
      <c r="CB55" s="1321"/>
      <c r="CC55" s="1321"/>
      <c r="CD55" s="1321"/>
      <c r="CE55" s="1321"/>
      <c r="CF55" s="1321">
        <v>51.4</v>
      </c>
      <c r="CG55" s="1321"/>
      <c r="CH55" s="1321"/>
      <c r="CI55" s="1321"/>
      <c r="CJ55" s="1321"/>
      <c r="CK55" s="1321"/>
      <c r="CL55" s="1321"/>
      <c r="CM55" s="1321"/>
      <c r="CN55" s="1321">
        <v>46.8</v>
      </c>
      <c r="CO55" s="1321"/>
      <c r="CP55" s="1321"/>
      <c r="CQ55" s="1321"/>
      <c r="CR55" s="1321"/>
      <c r="CS55" s="1321"/>
      <c r="CT55" s="1321"/>
      <c r="CU55" s="1321"/>
      <c r="CV55" s="1320"/>
      <c r="CW55" s="1321"/>
      <c r="CX55" s="1321"/>
      <c r="CY55" s="1321"/>
      <c r="CZ55" s="1321"/>
      <c r="DA55" s="1321"/>
      <c r="DB55" s="1321"/>
      <c r="DC55" s="1321"/>
    </row>
    <row r="56" spans="1:109" x14ac:dyDescent="0.15">
      <c r="A56" s="402"/>
      <c r="B56" s="394"/>
      <c r="G56" s="1315"/>
      <c r="H56" s="1315"/>
      <c r="I56" s="1315"/>
      <c r="J56" s="1315"/>
      <c r="K56" s="1322"/>
      <c r="L56" s="1322"/>
      <c r="M56" s="1322"/>
      <c r="N56" s="1322"/>
      <c r="AN56" s="1319"/>
      <c r="AO56" s="1319"/>
      <c r="AP56" s="1319"/>
      <c r="AQ56" s="1319"/>
      <c r="AR56" s="1319"/>
      <c r="AS56" s="1319"/>
      <c r="AT56" s="1319"/>
      <c r="AU56" s="1319"/>
      <c r="AV56" s="1319"/>
      <c r="AW56" s="1319"/>
      <c r="AX56" s="1319"/>
      <c r="AY56" s="1319"/>
      <c r="AZ56" s="1319"/>
      <c r="BA56" s="1319"/>
      <c r="BB56" s="1323"/>
      <c r="BC56" s="1323"/>
      <c r="BD56" s="1323"/>
      <c r="BE56" s="1323"/>
      <c r="BF56" s="1323"/>
      <c r="BG56" s="1323"/>
      <c r="BH56" s="1323"/>
      <c r="BI56" s="1323"/>
      <c r="BJ56" s="1323"/>
      <c r="BK56" s="1323"/>
      <c r="BL56" s="1323"/>
      <c r="BM56" s="1323"/>
      <c r="BN56" s="1323"/>
      <c r="BO56" s="1323"/>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2" customFormat="1" x14ac:dyDescent="0.15">
      <c r="B57" s="406"/>
      <c r="G57" s="1315"/>
      <c r="H57" s="1315"/>
      <c r="I57" s="1325"/>
      <c r="J57" s="1325"/>
      <c r="K57" s="1322"/>
      <c r="L57" s="1322"/>
      <c r="M57" s="1322"/>
      <c r="N57" s="1322"/>
      <c r="AM57" s="387"/>
      <c r="AN57" s="1319"/>
      <c r="AO57" s="1319"/>
      <c r="AP57" s="1319"/>
      <c r="AQ57" s="1319"/>
      <c r="AR57" s="1319"/>
      <c r="AS57" s="1319"/>
      <c r="AT57" s="1319"/>
      <c r="AU57" s="1319"/>
      <c r="AV57" s="1319"/>
      <c r="AW57" s="1319"/>
      <c r="AX57" s="1319"/>
      <c r="AY57" s="1319"/>
      <c r="AZ57" s="1319"/>
      <c r="BA57" s="1319"/>
      <c r="BB57" s="1323" t="s">
        <v>600</v>
      </c>
      <c r="BC57" s="1323"/>
      <c r="BD57" s="1323"/>
      <c r="BE57" s="1323"/>
      <c r="BF57" s="1323"/>
      <c r="BG57" s="1323"/>
      <c r="BH57" s="1323"/>
      <c r="BI57" s="1323"/>
      <c r="BJ57" s="1323"/>
      <c r="BK57" s="1323"/>
      <c r="BL57" s="1323"/>
      <c r="BM57" s="1323"/>
      <c r="BN57" s="1323"/>
      <c r="BO57" s="1323"/>
      <c r="BP57" s="1320"/>
      <c r="BQ57" s="1321"/>
      <c r="BR57" s="1321"/>
      <c r="BS57" s="1321"/>
      <c r="BT57" s="1321"/>
      <c r="BU57" s="1321"/>
      <c r="BV57" s="1321"/>
      <c r="BW57" s="1321"/>
      <c r="BX57" s="1320"/>
      <c r="BY57" s="1321"/>
      <c r="BZ57" s="1321"/>
      <c r="CA57" s="1321"/>
      <c r="CB57" s="1321"/>
      <c r="CC57" s="1321"/>
      <c r="CD57" s="1321"/>
      <c r="CE57" s="1321"/>
      <c r="CF57" s="1321">
        <v>59.8</v>
      </c>
      <c r="CG57" s="1321"/>
      <c r="CH57" s="1321"/>
      <c r="CI57" s="1321"/>
      <c r="CJ57" s="1321"/>
      <c r="CK57" s="1321"/>
      <c r="CL57" s="1321"/>
      <c r="CM57" s="1321"/>
      <c r="CN57" s="1321">
        <v>61.4</v>
      </c>
      <c r="CO57" s="1321"/>
      <c r="CP57" s="1321"/>
      <c r="CQ57" s="1321"/>
      <c r="CR57" s="1321"/>
      <c r="CS57" s="1321"/>
      <c r="CT57" s="1321"/>
      <c r="CU57" s="1321"/>
      <c r="CV57" s="1320"/>
      <c r="CW57" s="1321"/>
      <c r="CX57" s="1321"/>
      <c r="CY57" s="1321"/>
      <c r="CZ57" s="1321"/>
      <c r="DA57" s="1321"/>
      <c r="DB57" s="1321"/>
      <c r="DC57" s="1321"/>
      <c r="DD57" s="407"/>
      <c r="DE57" s="406"/>
    </row>
    <row r="58" spans="1:109" s="402" customFormat="1" x14ac:dyDescent="0.15">
      <c r="A58" s="387"/>
      <c r="B58" s="406"/>
      <c r="G58" s="1315"/>
      <c r="H58" s="1315"/>
      <c r="I58" s="1325"/>
      <c r="J58" s="1325"/>
      <c r="K58" s="1322"/>
      <c r="L58" s="1322"/>
      <c r="M58" s="1322"/>
      <c r="N58" s="1322"/>
      <c r="AM58" s="387"/>
      <c r="AN58" s="1319"/>
      <c r="AO58" s="1319"/>
      <c r="AP58" s="1319"/>
      <c r="AQ58" s="1319"/>
      <c r="AR58" s="1319"/>
      <c r="AS58" s="1319"/>
      <c r="AT58" s="1319"/>
      <c r="AU58" s="1319"/>
      <c r="AV58" s="1319"/>
      <c r="AW58" s="1319"/>
      <c r="AX58" s="1319"/>
      <c r="AY58" s="1319"/>
      <c r="AZ58" s="1319"/>
      <c r="BA58" s="1319"/>
      <c r="BB58" s="1323"/>
      <c r="BC58" s="1323"/>
      <c r="BD58" s="1323"/>
      <c r="BE58" s="1323"/>
      <c r="BF58" s="1323"/>
      <c r="BG58" s="1323"/>
      <c r="BH58" s="1323"/>
      <c r="BI58" s="1323"/>
      <c r="BJ58" s="1323"/>
      <c r="BK58" s="1323"/>
      <c r="BL58" s="1323"/>
      <c r="BM58" s="1323"/>
      <c r="BN58" s="1323"/>
      <c r="BO58" s="1323"/>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605</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562</v>
      </c>
      <c r="BQ72" s="1319"/>
      <c r="BR72" s="1319"/>
      <c r="BS72" s="1319"/>
      <c r="BT72" s="1319"/>
      <c r="BU72" s="1319"/>
      <c r="BV72" s="1319"/>
      <c r="BW72" s="1319"/>
      <c r="BX72" s="1319" t="s">
        <v>563</v>
      </c>
      <c r="BY72" s="1319"/>
      <c r="BZ72" s="1319"/>
      <c r="CA72" s="1319"/>
      <c r="CB72" s="1319"/>
      <c r="CC72" s="1319"/>
      <c r="CD72" s="1319"/>
      <c r="CE72" s="1319"/>
      <c r="CF72" s="1319" t="s">
        <v>564</v>
      </c>
      <c r="CG72" s="1319"/>
      <c r="CH72" s="1319"/>
      <c r="CI72" s="1319"/>
      <c r="CJ72" s="1319"/>
      <c r="CK72" s="1319"/>
      <c r="CL72" s="1319"/>
      <c r="CM72" s="1319"/>
      <c r="CN72" s="1319" t="s">
        <v>565</v>
      </c>
      <c r="CO72" s="1319"/>
      <c r="CP72" s="1319"/>
      <c r="CQ72" s="1319"/>
      <c r="CR72" s="1319"/>
      <c r="CS72" s="1319"/>
      <c r="CT72" s="1319"/>
      <c r="CU72" s="1319"/>
      <c r="CV72" s="1319" t="s">
        <v>566</v>
      </c>
      <c r="CW72" s="1319"/>
      <c r="CX72" s="1319"/>
      <c r="CY72" s="1319"/>
      <c r="CZ72" s="1319"/>
      <c r="DA72" s="1319"/>
      <c r="DB72" s="1319"/>
      <c r="DC72" s="1319"/>
    </row>
    <row r="73" spans="2:107" x14ac:dyDescent="0.15">
      <c r="B73" s="394"/>
      <c r="G73" s="1326"/>
      <c r="H73" s="1326"/>
      <c r="I73" s="1326"/>
      <c r="J73" s="1326"/>
      <c r="K73" s="1327"/>
      <c r="L73" s="1327"/>
      <c r="M73" s="1327"/>
      <c r="N73" s="1327"/>
      <c r="AM73" s="403"/>
      <c r="AN73" s="1323" t="s">
        <v>598</v>
      </c>
      <c r="AO73" s="1323"/>
      <c r="AP73" s="1323"/>
      <c r="AQ73" s="1323"/>
      <c r="AR73" s="1323"/>
      <c r="AS73" s="1323"/>
      <c r="AT73" s="1323"/>
      <c r="AU73" s="1323"/>
      <c r="AV73" s="1323"/>
      <c r="AW73" s="1323"/>
      <c r="AX73" s="1323"/>
      <c r="AY73" s="1323"/>
      <c r="AZ73" s="1323"/>
      <c r="BA73" s="1323"/>
      <c r="BB73" s="1323" t="s">
        <v>599</v>
      </c>
      <c r="BC73" s="1323"/>
      <c r="BD73" s="1323"/>
      <c r="BE73" s="1323"/>
      <c r="BF73" s="1323"/>
      <c r="BG73" s="1323"/>
      <c r="BH73" s="1323"/>
      <c r="BI73" s="1323"/>
      <c r="BJ73" s="1323"/>
      <c r="BK73" s="1323"/>
      <c r="BL73" s="1323"/>
      <c r="BM73" s="1323"/>
      <c r="BN73" s="1323"/>
      <c r="BO73" s="1323"/>
      <c r="BP73" s="1321">
        <v>82.2</v>
      </c>
      <c r="BQ73" s="1321"/>
      <c r="BR73" s="1321"/>
      <c r="BS73" s="1321"/>
      <c r="BT73" s="1321"/>
      <c r="BU73" s="1321"/>
      <c r="BV73" s="1321"/>
      <c r="BW73" s="1321"/>
      <c r="BX73" s="1321">
        <v>74.900000000000006</v>
      </c>
      <c r="BY73" s="1321"/>
      <c r="BZ73" s="1321"/>
      <c r="CA73" s="1321"/>
      <c r="CB73" s="1321"/>
      <c r="CC73" s="1321"/>
      <c r="CD73" s="1321"/>
      <c r="CE73" s="1321"/>
      <c r="CF73" s="1321">
        <v>70.099999999999994</v>
      </c>
      <c r="CG73" s="1321"/>
      <c r="CH73" s="1321"/>
      <c r="CI73" s="1321"/>
      <c r="CJ73" s="1321"/>
      <c r="CK73" s="1321"/>
      <c r="CL73" s="1321"/>
      <c r="CM73" s="1321"/>
      <c r="CN73" s="1321">
        <v>73.599999999999994</v>
      </c>
      <c r="CO73" s="1321"/>
      <c r="CP73" s="1321"/>
      <c r="CQ73" s="1321"/>
      <c r="CR73" s="1321"/>
      <c r="CS73" s="1321"/>
      <c r="CT73" s="1321"/>
      <c r="CU73" s="1321"/>
      <c r="CV73" s="1321">
        <v>70.099999999999994</v>
      </c>
      <c r="CW73" s="1321"/>
      <c r="CX73" s="1321"/>
      <c r="CY73" s="1321"/>
      <c r="CZ73" s="1321"/>
      <c r="DA73" s="1321"/>
      <c r="DB73" s="1321"/>
      <c r="DC73" s="1321"/>
    </row>
    <row r="74" spans="2:107" x14ac:dyDescent="0.15">
      <c r="B74" s="394"/>
      <c r="G74" s="1326"/>
      <c r="H74" s="1326"/>
      <c r="I74" s="1326"/>
      <c r="J74" s="1326"/>
      <c r="K74" s="1327"/>
      <c r="L74" s="1327"/>
      <c r="M74" s="1327"/>
      <c r="N74" s="1327"/>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x14ac:dyDescent="0.15">
      <c r="B75" s="394"/>
      <c r="G75" s="1326"/>
      <c r="H75" s="1326"/>
      <c r="I75" s="1315"/>
      <c r="J75" s="1315"/>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603</v>
      </c>
      <c r="BC75" s="1323"/>
      <c r="BD75" s="1323"/>
      <c r="BE75" s="1323"/>
      <c r="BF75" s="1323"/>
      <c r="BG75" s="1323"/>
      <c r="BH75" s="1323"/>
      <c r="BI75" s="1323"/>
      <c r="BJ75" s="1323"/>
      <c r="BK75" s="1323"/>
      <c r="BL75" s="1323"/>
      <c r="BM75" s="1323"/>
      <c r="BN75" s="1323"/>
      <c r="BO75" s="1323"/>
      <c r="BP75" s="1321">
        <v>10.7</v>
      </c>
      <c r="BQ75" s="1321"/>
      <c r="BR75" s="1321"/>
      <c r="BS75" s="1321"/>
      <c r="BT75" s="1321"/>
      <c r="BU75" s="1321"/>
      <c r="BV75" s="1321"/>
      <c r="BW75" s="1321"/>
      <c r="BX75" s="1321">
        <v>10.199999999999999</v>
      </c>
      <c r="BY75" s="1321"/>
      <c r="BZ75" s="1321"/>
      <c r="CA75" s="1321"/>
      <c r="CB75" s="1321"/>
      <c r="CC75" s="1321"/>
      <c r="CD75" s="1321"/>
      <c r="CE75" s="1321"/>
      <c r="CF75" s="1321">
        <v>9.9</v>
      </c>
      <c r="CG75" s="1321"/>
      <c r="CH75" s="1321"/>
      <c r="CI75" s="1321"/>
      <c r="CJ75" s="1321"/>
      <c r="CK75" s="1321"/>
      <c r="CL75" s="1321"/>
      <c r="CM75" s="1321"/>
      <c r="CN75" s="1321">
        <v>10.3</v>
      </c>
      <c r="CO75" s="1321"/>
      <c r="CP75" s="1321"/>
      <c r="CQ75" s="1321"/>
      <c r="CR75" s="1321"/>
      <c r="CS75" s="1321"/>
      <c r="CT75" s="1321"/>
      <c r="CU75" s="1321"/>
      <c r="CV75" s="1321">
        <v>10.5</v>
      </c>
      <c r="CW75" s="1321"/>
      <c r="CX75" s="1321"/>
      <c r="CY75" s="1321"/>
      <c r="CZ75" s="1321"/>
      <c r="DA75" s="1321"/>
      <c r="DB75" s="1321"/>
      <c r="DC75" s="1321"/>
    </row>
    <row r="76" spans="2:107" x14ac:dyDescent="0.15">
      <c r="B76" s="394"/>
      <c r="G76" s="1326"/>
      <c r="H76" s="1326"/>
      <c r="I76" s="1315"/>
      <c r="J76" s="1315"/>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x14ac:dyDescent="0.15">
      <c r="B77" s="394"/>
      <c r="G77" s="1315"/>
      <c r="H77" s="1315"/>
      <c r="I77" s="1315"/>
      <c r="J77" s="1315"/>
      <c r="K77" s="1327"/>
      <c r="L77" s="1327"/>
      <c r="M77" s="1327"/>
      <c r="N77" s="1327"/>
      <c r="AN77" s="1319" t="s">
        <v>601</v>
      </c>
      <c r="AO77" s="1319"/>
      <c r="AP77" s="1319"/>
      <c r="AQ77" s="1319"/>
      <c r="AR77" s="1319"/>
      <c r="AS77" s="1319"/>
      <c r="AT77" s="1319"/>
      <c r="AU77" s="1319"/>
      <c r="AV77" s="1319"/>
      <c r="AW77" s="1319"/>
      <c r="AX77" s="1319"/>
      <c r="AY77" s="1319"/>
      <c r="AZ77" s="1319"/>
      <c r="BA77" s="1319"/>
      <c r="BB77" s="1323" t="s">
        <v>599</v>
      </c>
      <c r="BC77" s="1323"/>
      <c r="BD77" s="1323"/>
      <c r="BE77" s="1323"/>
      <c r="BF77" s="1323"/>
      <c r="BG77" s="1323"/>
      <c r="BH77" s="1323"/>
      <c r="BI77" s="1323"/>
      <c r="BJ77" s="1323"/>
      <c r="BK77" s="1323"/>
      <c r="BL77" s="1323"/>
      <c r="BM77" s="1323"/>
      <c r="BN77" s="1323"/>
      <c r="BO77" s="1323"/>
      <c r="BP77" s="1321">
        <v>54</v>
      </c>
      <c r="BQ77" s="1321"/>
      <c r="BR77" s="1321"/>
      <c r="BS77" s="1321"/>
      <c r="BT77" s="1321"/>
      <c r="BU77" s="1321"/>
      <c r="BV77" s="1321"/>
      <c r="BW77" s="1321"/>
      <c r="BX77" s="1321">
        <v>58.9</v>
      </c>
      <c r="BY77" s="1321"/>
      <c r="BZ77" s="1321"/>
      <c r="CA77" s="1321"/>
      <c r="CB77" s="1321"/>
      <c r="CC77" s="1321"/>
      <c r="CD77" s="1321"/>
      <c r="CE77" s="1321"/>
      <c r="CF77" s="1321">
        <v>51.4</v>
      </c>
      <c r="CG77" s="1321"/>
      <c r="CH77" s="1321"/>
      <c r="CI77" s="1321"/>
      <c r="CJ77" s="1321"/>
      <c r="CK77" s="1321"/>
      <c r="CL77" s="1321"/>
      <c r="CM77" s="1321"/>
      <c r="CN77" s="1321">
        <v>46.8</v>
      </c>
      <c r="CO77" s="1321"/>
      <c r="CP77" s="1321"/>
      <c r="CQ77" s="1321"/>
      <c r="CR77" s="1321"/>
      <c r="CS77" s="1321"/>
      <c r="CT77" s="1321"/>
      <c r="CU77" s="1321"/>
      <c r="CV77" s="1321">
        <v>48.4</v>
      </c>
      <c r="CW77" s="1321"/>
      <c r="CX77" s="1321"/>
      <c r="CY77" s="1321"/>
      <c r="CZ77" s="1321"/>
      <c r="DA77" s="1321"/>
      <c r="DB77" s="1321"/>
      <c r="DC77" s="1321"/>
    </row>
    <row r="78" spans="2:107" x14ac:dyDescent="0.15">
      <c r="B78" s="394"/>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3"/>
      <c r="BC78" s="1323"/>
      <c r="BD78" s="1323"/>
      <c r="BE78" s="1323"/>
      <c r="BF78" s="1323"/>
      <c r="BG78" s="1323"/>
      <c r="BH78" s="1323"/>
      <c r="BI78" s="1323"/>
      <c r="BJ78" s="1323"/>
      <c r="BK78" s="1323"/>
      <c r="BL78" s="1323"/>
      <c r="BM78" s="1323"/>
      <c r="BN78" s="1323"/>
      <c r="BO78" s="1323"/>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x14ac:dyDescent="0.15">
      <c r="B79" s="394"/>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3" t="s">
        <v>603</v>
      </c>
      <c r="BC79" s="1323"/>
      <c r="BD79" s="1323"/>
      <c r="BE79" s="1323"/>
      <c r="BF79" s="1323"/>
      <c r="BG79" s="1323"/>
      <c r="BH79" s="1323"/>
      <c r="BI79" s="1323"/>
      <c r="BJ79" s="1323"/>
      <c r="BK79" s="1323"/>
      <c r="BL79" s="1323"/>
      <c r="BM79" s="1323"/>
      <c r="BN79" s="1323"/>
      <c r="BO79" s="1323"/>
      <c r="BP79" s="1321">
        <v>11.5</v>
      </c>
      <c r="BQ79" s="1321"/>
      <c r="BR79" s="1321"/>
      <c r="BS79" s="1321"/>
      <c r="BT79" s="1321"/>
      <c r="BU79" s="1321"/>
      <c r="BV79" s="1321"/>
      <c r="BW79" s="1321"/>
      <c r="BX79" s="1321">
        <v>10.8</v>
      </c>
      <c r="BY79" s="1321"/>
      <c r="BZ79" s="1321"/>
      <c r="CA79" s="1321"/>
      <c r="CB79" s="1321"/>
      <c r="CC79" s="1321"/>
      <c r="CD79" s="1321"/>
      <c r="CE79" s="1321"/>
      <c r="CF79" s="1321">
        <v>10.199999999999999</v>
      </c>
      <c r="CG79" s="1321"/>
      <c r="CH79" s="1321"/>
      <c r="CI79" s="1321"/>
      <c r="CJ79" s="1321"/>
      <c r="CK79" s="1321"/>
      <c r="CL79" s="1321"/>
      <c r="CM79" s="1321"/>
      <c r="CN79" s="1321">
        <v>9.9</v>
      </c>
      <c r="CO79" s="1321"/>
      <c r="CP79" s="1321"/>
      <c r="CQ79" s="1321"/>
      <c r="CR79" s="1321"/>
      <c r="CS79" s="1321"/>
      <c r="CT79" s="1321"/>
      <c r="CU79" s="1321"/>
      <c r="CV79" s="1321">
        <v>9.9</v>
      </c>
      <c r="CW79" s="1321"/>
      <c r="CX79" s="1321"/>
      <c r="CY79" s="1321"/>
      <c r="CZ79" s="1321"/>
      <c r="DA79" s="1321"/>
      <c r="DB79" s="1321"/>
      <c r="DC79" s="1321"/>
    </row>
    <row r="80" spans="2:107" x14ac:dyDescent="0.15">
      <c r="B80" s="394"/>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3"/>
      <c r="BC80" s="1323"/>
      <c r="BD80" s="1323"/>
      <c r="BE80" s="1323"/>
      <c r="BF80" s="1323"/>
      <c r="BG80" s="1323"/>
      <c r="BH80" s="1323"/>
      <c r="BI80" s="1323"/>
      <c r="BJ80" s="1323"/>
      <c r="BK80" s="1323"/>
      <c r="BL80" s="1323"/>
      <c r="BM80" s="1323"/>
      <c r="BN80" s="1323"/>
      <c r="BO80" s="1323"/>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f4f9MoIUNCtVyN1mvNi4hVKxbKgZT70sGt+CBXOzbD+maZAbk9jSObU9YsUeXK5zVNL6p9++8qakSn1AVBPqw==" saltValue="Qv73Ani7cm6vzw6Se0b1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lCzy3sdOTvLZQTZ+tSOMgPEiUXyrjKnzA4iDstLpHXCzdl7g/0kHml3UvN9338WjGmhtyR1VpnfsAsw9psRnA==" saltValue="53FiH44ArLozkPUkUB2wi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UCieUo7ZOlzGNDAm6joAPTXo8AW4YC0LIS5+dQIl5ced9mdTCnzynpuctzb/IYQiDwYaBpoxddbvofMIavymQ==" saltValue="qLv2Q6x3Vk9QR4RmqjSm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57370</v>
      </c>
      <c r="E3" s="161"/>
      <c r="F3" s="162">
        <v>132212</v>
      </c>
      <c r="G3" s="163"/>
      <c r="H3" s="164"/>
    </row>
    <row r="4" spans="1:8" x14ac:dyDescent="0.15">
      <c r="A4" s="165"/>
      <c r="B4" s="166"/>
      <c r="C4" s="167"/>
      <c r="D4" s="168">
        <v>21517</v>
      </c>
      <c r="E4" s="169"/>
      <c r="F4" s="170">
        <v>67114</v>
      </c>
      <c r="G4" s="171"/>
      <c r="H4" s="172"/>
    </row>
    <row r="5" spans="1:8" x14ac:dyDescent="0.15">
      <c r="A5" s="153" t="s">
        <v>554</v>
      </c>
      <c r="B5" s="158"/>
      <c r="C5" s="159"/>
      <c r="D5" s="160">
        <v>53787</v>
      </c>
      <c r="E5" s="161"/>
      <c r="F5" s="162">
        <v>93741</v>
      </c>
      <c r="G5" s="163"/>
      <c r="H5" s="164"/>
    </row>
    <row r="6" spans="1:8" x14ac:dyDescent="0.15">
      <c r="A6" s="165"/>
      <c r="B6" s="166"/>
      <c r="C6" s="167"/>
      <c r="D6" s="168">
        <v>21179</v>
      </c>
      <c r="E6" s="169"/>
      <c r="F6" s="170">
        <v>46285</v>
      </c>
      <c r="G6" s="171"/>
      <c r="H6" s="172"/>
    </row>
    <row r="7" spans="1:8" x14ac:dyDescent="0.15">
      <c r="A7" s="153" t="s">
        <v>555</v>
      </c>
      <c r="B7" s="158"/>
      <c r="C7" s="159"/>
      <c r="D7" s="160">
        <v>66776</v>
      </c>
      <c r="E7" s="161"/>
      <c r="F7" s="162">
        <v>107537</v>
      </c>
      <c r="G7" s="163"/>
      <c r="H7" s="164"/>
    </row>
    <row r="8" spans="1:8" x14ac:dyDescent="0.15">
      <c r="A8" s="165"/>
      <c r="B8" s="166"/>
      <c r="C8" s="167"/>
      <c r="D8" s="168">
        <v>25860</v>
      </c>
      <c r="E8" s="169"/>
      <c r="F8" s="170">
        <v>57923</v>
      </c>
      <c r="G8" s="171"/>
      <c r="H8" s="172"/>
    </row>
    <row r="9" spans="1:8" x14ac:dyDescent="0.15">
      <c r="A9" s="153" t="s">
        <v>556</v>
      </c>
      <c r="B9" s="158"/>
      <c r="C9" s="159"/>
      <c r="D9" s="160">
        <v>99492</v>
      </c>
      <c r="E9" s="161"/>
      <c r="F9" s="162">
        <v>113913</v>
      </c>
      <c r="G9" s="163"/>
      <c r="H9" s="164"/>
    </row>
    <row r="10" spans="1:8" x14ac:dyDescent="0.15">
      <c r="A10" s="165"/>
      <c r="B10" s="166"/>
      <c r="C10" s="167"/>
      <c r="D10" s="168">
        <v>47966</v>
      </c>
      <c r="E10" s="169"/>
      <c r="F10" s="170">
        <v>53160</v>
      </c>
      <c r="G10" s="171"/>
      <c r="H10" s="172"/>
    </row>
    <row r="11" spans="1:8" x14ac:dyDescent="0.15">
      <c r="A11" s="153" t="s">
        <v>557</v>
      </c>
      <c r="B11" s="158"/>
      <c r="C11" s="159"/>
      <c r="D11" s="160">
        <v>83397</v>
      </c>
      <c r="E11" s="161"/>
      <c r="F11" s="162">
        <v>115050</v>
      </c>
      <c r="G11" s="163"/>
      <c r="H11" s="164"/>
    </row>
    <row r="12" spans="1:8" x14ac:dyDescent="0.15">
      <c r="A12" s="165"/>
      <c r="B12" s="166"/>
      <c r="C12" s="173"/>
      <c r="D12" s="168">
        <v>39633</v>
      </c>
      <c r="E12" s="169"/>
      <c r="F12" s="170">
        <v>53792</v>
      </c>
      <c r="G12" s="171"/>
      <c r="H12" s="172"/>
    </row>
    <row r="13" spans="1:8" x14ac:dyDescent="0.15">
      <c r="A13" s="153"/>
      <c r="B13" s="158"/>
      <c r="C13" s="174"/>
      <c r="D13" s="175">
        <v>72164</v>
      </c>
      <c r="E13" s="176"/>
      <c r="F13" s="177">
        <v>112491</v>
      </c>
      <c r="G13" s="178"/>
      <c r="H13" s="164"/>
    </row>
    <row r="14" spans="1:8" x14ac:dyDescent="0.15">
      <c r="A14" s="165"/>
      <c r="B14" s="166"/>
      <c r="C14" s="167"/>
      <c r="D14" s="168">
        <v>31231</v>
      </c>
      <c r="E14" s="169"/>
      <c r="F14" s="170">
        <v>55655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2.2200000000000002</v>
      </c>
      <c r="C19" s="179">
        <f>ROUND(VALUE(SUBSTITUTE(実質収支比率等に係る経年分析!G$48,"▲","-")),2)</f>
        <v>2.56</v>
      </c>
      <c r="D19" s="179">
        <f>ROUND(VALUE(SUBSTITUTE(実質収支比率等に係る経年分析!H$48,"▲","-")),2)</f>
        <v>2.7</v>
      </c>
      <c r="E19" s="179">
        <f>ROUND(VALUE(SUBSTITUTE(実質収支比率等に係る経年分析!I$48,"▲","-")),2)</f>
        <v>4.1900000000000004</v>
      </c>
      <c r="F19" s="179">
        <f>ROUND(VALUE(SUBSTITUTE(実質収支比率等に係る経年分析!J$48,"▲","-")),2)</f>
        <v>2.97</v>
      </c>
    </row>
    <row r="20" spans="1:11" x14ac:dyDescent="0.15">
      <c r="A20" s="179" t="s">
        <v>55</v>
      </c>
      <c r="B20" s="179">
        <f>ROUND(VALUE(SUBSTITUTE(実質収支比率等に係る経年分析!F$47,"▲","-")),2)</f>
        <v>11.06</v>
      </c>
      <c r="C20" s="179">
        <f>ROUND(VALUE(SUBSTITUTE(実質収支比率等に係る経年分析!G$47,"▲","-")),2)</f>
        <v>10.78</v>
      </c>
      <c r="D20" s="179">
        <f>ROUND(VALUE(SUBSTITUTE(実質収支比率等に係る経年分析!H$47,"▲","-")),2)</f>
        <v>10.92</v>
      </c>
      <c r="E20" s="179">
        <f>ROUND(VALUE(SUBSTITUTE(実質収支比率等に係る経年分析!I$47,"▲","-")),2)</f>
        <v>10.88</v>
      </c>
      <c r="F20" s="179">
        <f>ROUND(VALUE(SUBSTITUTE(実質収支比率等に係る経年分析!J$47,"▲","-")),2)</f>
        <v>10.66</v>
      </c>
    </row>
    <row r="21" spans="1:11" x14ac:dyDescent="0.15">
      <c r="A21" s="179" t="s">
        <v>56</v>
      </c>
      <c r="B21" s="179">
        <f>IF(ISNUMBER(VALUE(SUBSTITUTE(実質収支比率等に係る経年分析!F$49,"▲","-"))),ROUND(VALUE(SUBSTITUTE(実質収支比率等に係る経年分析!F$49,"▲","-")),2),NA())</f>
        <v>0.82</v>
      </c>
      <c r="C21" s="179">
        <f>IF(ISNUMBER(VALUE(SUBSTITUTE(実質収支比率等に係る経年分析!G$49,"▲","-"))),ROUND(VALUE(SUBSTITUTE(実質収支比率等に係る経年分析!G$49,"▲","-")),2),NA())</f>
        <v>0.4</v>
      </c>
      <c r="D21" s="179">
        <f>IF(ISNUMBER(VALUE(SUBSTITUTE(実質収支比率等に係る経年分析!H$49,"▲","-"))),ROUND(VALUE(SUBSTITUTE(実質収支比率等に係る経年分析!H$49,"▲","-")),2),NA())</f>
        <v>0.11</v>
      </c>
      <c r="E21" s="179">
        <f>IF(ISNUMBER(VALUE(SUBSTITUTE(実質収支比率等に係る経年分析!I$49,"▲","-"))),ROUND(VALUE(SUBSTITUTE(実質収支比率等に係る経年分析!I$49,"▲","-")),2),NA())</f>
        <v>1.5</v>
      </c>
      <c r="F21" s="179">
        <f>IF(ISNUMBER(VALUE(SUBSTITUTE(実質収支比率等に係る経年分析!J$49,"▲","-"))),ROUND(VALUE(SUBSTITUTE(実質収支比率等に係る経年分析!J$49,"▲","-")),2),NA())</f>
        <v>-1.1399999999999999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平内町後期高齢者医療特別会計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平内町農業集落排水事業特別会計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平内町特殊索道事業特別会計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平内町介護保険特別会計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0.79</v>
      </c>
    </row>
    <row r="33" spans="1:16" x14ac:dyDescent="0.15">
      <c r="A33" s="180" t="str">
        <f>IF(連結実質赤字比率に係る赤字・黒字の構成分析!C$37="",NA(),連結実質赤字比率に係る赤字・黒字の構成分析!C$37)</f>
        <v>平内町国民健康保険特別会計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2.1</v>
      </c>
    </row>
    <row r="34" spans="1:16" x14ac:dyDescent="0.15">
      <c r="A34" s="180" t="str">
        <f>IF(連結実質赤字比率に係る赤字・黒字の構成分析!C$36="",NA(),連結実質赤字比率に係る赤字・黒字の構成分析!C$36)</f>
        <v>平内町水道事業会計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2.2599999999999998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2.73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2.2000000000000002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2.2200000000000002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2.56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4.1900000000000004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2.97</v>
      </c>
    </row>
    <row r="36" spans="1:16" x14ac:dyDescent="0.15">
      <c r="A36" s="180" t="str">
        <f>IF(連結実質赤字比率に係る赤字・黒字の構成分析!C$34="",NA(),連結実質赤字比率に係る赤字・黒字の構成分析!C$34)</f>
        <v>平内町国民健康保険平内中央病院事業会計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3.69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3.33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3.49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593</v>
      </c>
      <c r="E42" s="181"/>
      <c r="F42" s="181"/>
      <c r="G42" s="181">
        <f>'実質公債費比率（分子）の構造'!L$52</f>
        <v>579</v>
      </c>
      <c r="H42" s="181"/>
      <c r="I42" s="181"/>
      <c r="J42" s="181">
        <f>'実質公債費比率（分子）の構造'!M$52</f>
        <v>594</v>
      </c>
      <c r="K42" s="181"/>
      <c r="L42" s="181"/>
      <c r="M42" s="181">
        <f>'実質公債費比率（分子）の構造'!N$52</f>
        <v>603</v>
      </c>
      <c r="N42" s="181"/>
      <c r="O42" s="181"/>
      <c r="P42" s="181">
        <f>'実質公債費比率（分子）の構造'!O$52</f>
        <v>600</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18</v>
      </c>
      <c r="C45" s="181"/>
      <c r="D45" s="181"/>
      <c r="E45" s="181">
        <f>'実質公債費比率（分子）の構造'!L$49</f>
        <v>10</v>
      </c>
      <c r="F45" s="181"/>
      <c r="G45" s="181"/>
      <c r="H45" s="181">
        <f>'実質公債費比率（分子）の構造'!M$49</f>
        <v>14</v>
      </c>
      <c r="I45" s="181"/>
      <c r="J45" s="181"/>
      <c r="K45" s="181">
        <f>'実質公債費比率（分子）の構造'!N$49</f>
        <v>15</v>
      </c>
      <c r="L45" s="181"/>
      <c r="M45" s="181"/>
      <c r="N45" s="181">
        <f>'実質公債費比率（分子）の構造'!O$49</f>
        <v>14</v>
      </c>
      <c r="O45" s="181"/>
      <c r="P45" s="181"/>
    </row>
    <row r="46" spans="1:16" x14ac:dyDescent="0.15">
      <c r="A46" s="181" t="s">
        <v>67</v>
      </c>
      <c r="B46" s="181">
        <f>'実質公債費比率（分子）の構造'!K$48</f>
        <v>314</v>
      </c>
      <c r="C46" s="181"/>
      <c r="D46" s="181"/>
      <c r="E46" s="181">
        <f>'実質公債費比率（分子）の構造'!L$48</f>
        <v>339</v>
      </c>
      <c r="F46" s="181"/>
      <c r="G46" s="181"/>
      <c r="H46" s="181">
        <f>'実質公債費比率（分子）の構造'!M$48</f>
        <v>348</v>
      </c>
      <c r="I46" s="181"/>
      <c r="J46" s="181"/>
      <c r="K46" s="181">
        <f>'実質公債費比率（分子）の構造'!N$48</f>
        <v>393</v>
      </c>
      <c r="L46" s="181"/>
      <c r="M46" s="181"/>
      <c r="N46" s="181">
        <f>'実質公債費比率（分子）の構造'!O$48</f>
        <v>408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604</v>
      </c>
      <c r="C49" s="181"/>
      <c r="D49" s="181"/>
      <c r="E49" s="181">
        <f>'実質公債費比率（分子）の構造'!L$45</f>
        <v>587</v>
      </c>
      <c r="F49" s="181"/>
      <c r="G49" s="181"/>
      <c r="H49" s="181">
        <f>'実質公債費比率（分子）の構造'!M$45</f>
        <v>590</v>
      </c>
      <c r="I49" s="181"/>
      <c r="J49" s="181"/>
      <c r="K49" s="181">
        <f>'実質公債費比率（分子）の構造'!N$45</f>
        <v>591</v>
      </c>
      <c r="L49" s="181"/>
      <c r="M49" s="181"/>
      <c r="N49" s="181">
        <f>'実質公債費比率（分子）の構造'!O$45</f>
        <v>557</v>
      </c>
      <c r="O49" s="181"/>
      <c r="P49" s="181"/>
    </row>
    <row r="50" spans="1:16" x14ac:dyDescent="0.15">
      <c r="A50" s="181" t="s">
        <v>71</v>
      </c>
      <c r="B50" s="181" t="e">
        <f>NA()</f>
        <v>#N/A</v>
      </c>
      <c r="C50" s="181">
        <f>IF(ISNUMBER('実質公債費比率（分子）の構造'!K$53),'実質公債費比率（分子）の構造'!K$53,NA())</f>
        <v>343</v>
      </c>
      <c r="D50" s="181" t="e">
        <f>NA()</f>
        <v>#N/A</v>
      </c>
      <c r="E50" s="181" t="e">
        <f>NA()</f>
        <v>#N/A</v>
      </c>
      <c r="F50" s="181">
        <f>IF(ISNUMBER('実質公債費比率（分子）の構造'!L$53),'実質公債費比率（分子）の構造'!L$53,NA())</f>
        <v>357</v>
      </c>
      <c r="G50" s="181" t="e">
        <f>NA()</f>
        <v>#N/A</v>
      </c>
      <c r="H50" s="181" t="e">
        <f>NA()</f>
        <v>#N/A</v>
      </c>
      <c r="I50" s="181">
        <f>IF(ISNUMBER('実質公債費比率（分子）の構造'!M$53),'実質公債費比率（分子）の構造'!M$53,NA())</f>
        <v>358</v>
      </c>
      <c r="J50" s="181" t="e">
        <f>NA()</f>
        <v>#N/A</v>
      </c>
      <c r="K50" s="181" t="e">
        <f>NA()</f>
        <v>#N/A</v>
      </c>
      <c r="L50" s="181">
        <f>IF(ISNUMBER('実質公債費比率（分子）の構造'!N$53),'実質公債費比率（分子）の構造'!N$53,NA())</f>
        <v>396</v>
      </c>
      <c r="M50" s="181" t="e">
        <f>NA()</f>
        <v>#N/A</v>
      </c>
      <c r="N50" s="181" t="e">
        <f>NA()</f>
        <v>#N/A</v>
      </c>
      <c r="O50" s="181">
        <f>IF(ISNUMBER('実質公債費比率（分子）の構造'!O$53),'実質公債費比率（分子）の構造'!O$53,NA())</f>
        <v>379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6789</v>
      </c>
      <c r="E56" s="180"/>
      <c r="F56" s="180"/>
      <c r="G56" s="180">
        <f>'将来負担比率（分子）の構造'!J$52</f>
        <v>6685</v>
      </c>
      <c r="H56" s="180"/>
      <c r="I56" s="180"/>
      <c r="J56" s="180">
        <f>'将来負担比率（分子）の構造'!K$52</f>
        <v>6653</v>
      </c>
      <c r="K56" s="180"/>
      <c r="L56" s="180"/>
      <c r="M56" s="180">
        <f>'将来負担比率（分子）の構造'!L$52</f>
        <v>6545</v>
      </c>
      <c r="N56" s="180"/>
      <c r="O56" s="180"/>
      <c r="P56" s="180">
        <f>'将来負担比率（分子）の構造'!M$52</f>
        <v>6539</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1071</v>
      </c>
      <c r="E58" s="180"/>
      <c r="F58" s="180"/>
      <c r="G58" s="180">
        <f>'将来負担比率（分子）の構造'!J$50</f>
        <v>1259</v>
      </c>
      <c r="H58" s="180"/>
      <c r="I58" s="180"/>
      <c r="J58" s="180">
        <f>'将来負担比率（分子）の構造'!K$50</f>
        <v>1516</v>
      </c>
      <c r="K58" s="180"/>
      <c r="L58" s="180"/>
      <c r="M58" s="180">
        <f>'将来負担比率（分子）の構造'!L$50</f>
        <v>1643</v>
      </c>
      <c r="N58" s="180"/>
      <c r="O58" s="180"/>
      <c r="P58" s="180">
        <f>'将来負担比率（分子）の構造'!M$50</f>
        <v>1843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759</v>
      </c>
      <c r="C62" s="180"/>
      <c r="D62" s="180"/>
      <c r="E62" s="180">
        <f>'将来負担比率（分子）の構造'!J$45</f>
        <v>670</v>
      </c>
      <c r="F62" s="180"/>
      <c r="G62" s="180"/>
      <c r="H62" s="180">
        <f>'将来負担比率（分子）の構造'!K$45</f>
        <v>620</v>
      </c>
      <c r="I62" s="180"/>
      <c r="J62" s="180"/>
      <c r="K62" s="180">
        <f>'将来負担比率（分子）の構造'!L$45</f>
        <v>516</v>
      </c>
      <c r="L62" s="180"/>
      <c r="M62" s="180"/>
      <c r="N62" s="180">
        <f>'将来負担比率（分子）の構造'!M$45</f>
        <v>501</v>
      </c>
      <c r="O62" s="180"/>
      <c r="P62" s="180"/>
    </row>
    <row r="63" spans="1:16" x14ac:dyDescent="0.15">
      <c r="A63" s="180" t="s">
        <v>34</v>
      </c>
      <c r="B63" s="180">
        <f>'将来負担比率（分子）の構造'!I$44</f>
        <v>135</v>
      </c>
      <c r="C63" s="180"/>
      <c r="D63" s="180"/>
      <c r="E63" s="180">
        <f>'将来負担比率（分子）の構造'!J$44</f>
        <v>134</v>
      </c>
      <c r="F63" s="180"/>
      <c r="G63" s="180"/>
      <c r="H63" s="180">
        <f>'将来負担比率（分子）の構造'!K$44</f>
        <v>137</v>
      </c>
      <c r="I63" s="180"/>
      <c r="J63" s="180"/>
      <c r="K63" s="180">
        <f>'将来負担比率（分子）の構造'!L$44</f>
        <v>129</v>
      </c>
      <c r="L63" s="180"/>
      <c r="M63" s="180"/>
      <c r="N63" s="180">
        <f>'将来負担比率（分子）の構造'!M$44</f>
        <v>123</v>
      </c>
      <c r="O63" s="180"/>
      <c r="P63" s="180"/>
    </row>
    <row r="64" spans="1:16" x14ac:dyDescent="0.15">
      <c r="A64" s="180" t="s">
        <v>33</v>
      </c>
      <c r="B64" s="180">
        <f>'将来負担比率（分子）の構造'!I$43</f>
        <v>4535</v>
      </c>
      <c r="C64" s="180"/>
      <c r="D64" s="180"/>
      <c r="E64" s="180">
        <f>'将来負担比率（分子）の構造'!J$43</f>
        <v>4563</v>
      </c>
      <c r="F64" s="180"/>
      <c r="G64" s="180"/>
      <c r="H64" s="180">
        <f>'将来負担比率（分子）の構造'!K$43</f>
        <v>4574</v>
      </c>
      <c r="I64" s="180"/>
      <c r="J64" s="180"/>
      <c r="K64" s="180">
        <f>'将来負担比率（分子）の構造'!L$43</f>
        <v>4696</v>
      </c>
      <c r="L64" s="180"/>
      <c r="M64" s="180"/>
      <c r="N64" s="180">
        <f>'将来負担比率（分子）の構造'!M$43</f>
        <v>4681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5301</v>
      </c>
      <c r="C66" s="180"/>
      <c r="D66" s="180"/>
      <c r="E66" s="180">
        <f>'将来負担比率（分子）の構造'!J$41</f>
        <v>5282</v>
      </c>
      <c r="F66" s="180"/>
      <c r="G66" s="180"/>
      <c r="H66" s="180">
        <f>'将来負担比率（分子）の構造'!K$41</f>
        <v>5321</v>
      </c>
      <c r="I66" s="180"/>
      <c r="J66" s="180"/>
      <c r="K66" s="180">
        <f>'将来負担比率（分子）の構造'!L$41</f>
        <v>5461</v>
      </c>
      <c r="L66" s="180"/>
      <c r="M66" s="180"/>
      <c r="N66" s="180">
        <f>'将来負担比率（分子）の構造'!M$41</f>
        <v>5625</v>
      </c>
      <c r="O66" s="180"/>
      <c r="P66" s="180"/>
    </row>
    <row r="67" spans="1:16" x14ac:dyDescent="0.15">
      <c r="A67" s="180" t="s">
        <v>75</v>
      </c>
      <c r="B67" s="180" t="e">
        <f>NA()</f>
        <v>#N/A</v>
      </c>
      <c r="C67" s="180">
        <f>IF(ISNUMBER('将来負担比率（分子）の構造'!I$53), IF('将来負担比率（分子）の構造'!I$53 &lt; 0, 0, '将来負担比率（分子）の構造'!I$53), NA())</f>
        <v>2870</v>
      </c>
      <c r="D67" s="180" t="e">
        <f>NA()</f>
        <v>#N/A</v>
      </c>
      <c r="E67" s="180" t="e">
        <f>NA()</f>
        <v>#N/A</v>
      </c>
      <c r="F67" s="180">
        <f>IF(ISNUMBER('将来負担比率（分子）の構造'!J$53), IF('将来負担比率（分子）の構造'!J$53 &lt; 0, 0, '将来負担比率（分子）の構造'!J$53), NA())</f>
        <v>2706</v>
      </c>
      <c r="G67" s="180" t="e">
        <f>NA()</f>
        <v>#N/A</v>
      </c>
      <c r="H67" s="180" t="e">
        <f>NA()</f>
        <v>#N/A</v>
      </c>
      <c r="I67" s="180">
        <f>IF(ISNUMBER('将来負担比率（分子）の構造'!K$53), IF('将来負担比率（分子）の構造'!K$53 &lt; 0, 0, '将来負担比率（分子）の構造'!K$53), NA())</f>
        <v>2484</v>
      </c>
      <c r="J67" s="180" t="e">
        <f>NA()</f>
        <v>#N/A</v>
      </c>
      <c r="K67" s="180" t="e">
        <f>NA()</f>
        <v>#N/A</v>
      </c>
      <c r="L67" s="180">
        <f>IF(ISNUMBER('将来負担比率（分子）の構造'!L$53), IF('将来負担比率（分子）の構造'!L$53 &lt; 0, 0, '将来負担比率（分子）の構造'!L$53), NA())</f>
        <v>2614</v>
      </c>
      <c r="M67" s="180" t="e">
        <f>NA()</f>
        <v>#N/A</v>
      </c>
      <c r="N67" s="180" t="e">
        <f>NA()</f>
        <v>#N/A</v>
      </c>
      <c r="O67" s="180">
        <f>IF(ISNUMBER('将来負担比率（分子）の構造'!M$53), IF('将来負担比率（分子）の構造'!M$53 &lt; 0, 0, '将来負担比率（分子）の構造'!M$53), NA())</f>
        <v>2549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452</v>
      </c>
      <c r="C72" s="184">
        <f>基金残高に係る経年分析!G55</f>
        <v>452</v>
      </c>
      <c r="D72" s="184">
        <f>基金残高に係る経年分析!H55</f>
        <v>452</v>
      </c>
    </row>
    <row r="73" spans="1:16" x14ac:dyDescent="0.15">
      <c r="A73" s="183" t="s">
        <v>78</v>
      </c>
      <c r="B73" s="184">
        <f>基金残高に係る経年分析!F56</f>
        <v>149</v>
      </c>
      <c r="C73" s="184">
        <f>基金残高に係る経年分析!G56</f>
        <v>149</v>
      </c>
      <c r="D73" s="184">
        <f>基金残高に係る経年分析!H56</f>
        <v>239</v>
      </c>
    </row>
    <row r="74" spans="1:16" x14ac:dyDescent="0.15">
      <c r="A74" s="183" t="s">
        <v>79</v>
      </c>
      <c r="B74" s="184">
        <f>基金残高に係る経年分析!F57</f>
        <v>617</v>
      </c>
      <c r="C74" s="184">
        <f>基金残高に係る経年分析!G57</f>
        <v>779</v>
      </c>
      <c r="D74" s="184">
        <f>基金残高に係る経年分析!H57</f>
        <v>830</v>
      </c>
    </row>
  </sheetData>
  <sheetProtection algorithmName="SHA-512" hashValue="hjVe/Wih4USGp3NnYLjNcWHukRyglGVg9Ks8jm653nqUSph3850BUrUwur+LtRqBKlpjKTGlsRKEPpim4CSFfA==" saltValue="pCyEeMSb1M7fuK3Emytu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6" t="s">
        <v>219</v>
      </c>
      <c r="DI1" s="657"/>
      <c r="DJ1" s="657"/>
      <c r="DK1" s="657"/>
      <c r="DL1" s="657"/>
      <c r="DM1" s="657"/>
      <c r="DN1" s="658"/>
      <c r="DO1" s="225"/>
      <c r="DP1" s="656" t="s">
        <v>220</v>
      </c>
      <c r="DQ1" s="657"/>
      <c r="DR1" s="657"/>
      <c r="DS1" s="657"/>
      <c r="DT1" s="657"/>
      <c r="DU1" s="657"/>
      <c r="DV1" s="657"/>
      <c r="DW1" s="657"/>
      <c r="DX1" s="657"/>
      <c r="DY1" s="657"/>
      <c r="DZ1" s="657"/>
      <c r="EA1" s="657"/>
      <c r="EB1" s="657"/>
      <c r="EC1" s="658"/>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9" t="s">
        <v>222</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223</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224</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59" t="s">
        <v>1</v>
      </c>
      <c r="C4" s="660"/>
      <c r="D4" s="660"/>
      <c r="E4" s="660"/>
      <c r="F4" s="660"/>
      <c r="G4" s="660"/>
      <c r="H4" s="660"/>
      <c r="I4" s="660"/>
      <c r="J4" s="660"/>
      <c r="K4" s="660"/>
      <c r="L4" s="660"/>
      <c r="M4" s="660"/>
      <c r="N4" s="660"/>
      <c r="O4" s="660"/>
      <c r="P4" s="660"/>
      <c r="Q4" s="661"/>
      <c r="R4" s="659" t="s">
        <v>225</v>
      </c>
      <c r="S4" s="660"/>
      <c r="T4" s="660"/>
      <c r="U4" s="660"/>
      <c r="V4" s="660"/>
      <c r="W4" s="660"/>
      <c r="X4" s="660"/>
      <c r="Y4" s="661"/>
      <c r="Z4" s="659" t="s">
        <v>226</v>
      </c>
      <c r="AA4" s="660"/>
      <c r="AB4" s="660"/>
      <c r="AC4" s="661"/>
      <c r="AD4" s="659" t="s">
        <v>227</v>
      </c>
      <c r="AE4" s="660"/>
      <c r="AF4" s="660"/>
      <c r="AG4" s="660"/>
      <c r="AH4" s="660"/>
      <c r="AI4" s="660"/>
      <c r="AJ4" s="660"/>
      <c r="AK4" s="661"/>
      <c r="AL4" s="659" t="s">
        <v>226</v>
      </c>
      <c r="AM4" s="660"/>
      <c r="AN4" s="660"/>
      <c r="AO4" s="661"/>
      <c r="AP4" s="665" t="s">
        <v>228</v>
      </c>
      <c r="AQ4" s="665"/>
      <c r="AR4" s="665"/>
      <c r="AS4" s="665"/>
      <c r="AT4" s="665"/>
      <c r="AU4" s="665"/>
      <c r="AV4" s="665"/>
      <c r="AW4" s="665"/>
      <c r="AX4" s="665"/>
      <c r="AY4" s="665"/>
      <c r="AZ4" s="665"/>
      <c r="BA4" s="665"/>
      <c r="BB4" s="665"/>
      <c r="BC4" s="665"/>
      <c r="BD4" s="665"/>
      <c r="BE4" s="665"/>
      <c r="BF4" s="665"/>
      <c r="BG4" s="665" t="s">
        <v>229</v>
      </c>
      <c r="BH4" s="665"/>
      <c r="BI4" s="665"/>
      <c r="BJ4" s="665"/>
      <c r="BK4" s="665"/>
      <c r="BL4" s="665"/>
      <c r="BM4" s="665"/>
      <c r="BN4" s="665"/>
      <c r="BO4" s="665" t="s">
        <v>226</v>
      </c>
      <c r="BP4" s="665"/>
      <c r="BQ4" s="665"/>
      <c r="BR4" s="665"/>
      <c r="BS4" s="665" t="s">
        <v>230</v>
      </c>
      <c r="BT4" s="665"/>
      <c r="BU4" s="665"/>
      <c r="BV4" s="665"/>
      <c r="BW4" s="665"/>
      <c r="BX4" s="665"/>
      <c r="BY4" s="665"/>
      <c r="BZ4" s="665"/>
      <c r="CA4" s="665"/>
      <c r="CB4" s="665"/>
      <c r="CD4" s="662" t="s">
        <v>231</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29" customFormat="1" ht="11.25" customHeight="1" x14ac:dyDescent="0.15">
      <c r="B5" s="666" t="s">
        <v>232</v>
      </c>
      <c r="C5" s="667"/>
      <c r="D5" s="667"/>
      <c r="E5" s="667"/>
      <c r="F5" s="667"/>
      <c r="G5" s="667"/>
      <c r="H5" s="667"/>
      <c r="I5" s="667"/>
      <c r="J5" s="667"/>
      <c r="K5" s="667"/>
      <c r="L5" s="667"/>
      <c r="M5" s="667"/>
      <c r="N5" s="667"/>
      <c r="O5" s="667"/>
      <c r="P5" s="667"/>
      <c r="Q5" s="668"/>
      <c r="R5" s="669">
        <v>1027376</v>
      </c>
      <c r="S5" s="670"/>
      <c r="T5" s="670"/>
      <c r="U5" s="670"/>
      <c r="V5" s="670"/>
      <c r="W5" s="670"/>
      <c r="X5" s="670"/>
      <c r="Y5" s="671"/>
      <c r="Z5" s="672">
        <v>15.4</v>
      </c>
      <c r="AA5" s="672"/>
      <c r="AB5" s="672"/>
      <c r="AC5" s="672"/>
      <c r="AD5" s="673">
        <v>1024645</v>
      </c>
      <c r="AE5" s="673"/>
      <c r="AF5" s="673"/>
      <c r="AG5" s="673"/>
      <c r="AH5" s="673"/>
      <c r="AI5" s="673"/>
      <c r="AJ5" s="673"/>
      <c r="AK5" s="673"/>
      <c r="AL5" s="674">
        <v>25.7</v>
      </c>
      <c r="AM5" s="675"/>
      <c r="AN5" s="675"/>
      <c r="AO5" s="676"/>
      <c r="AP5" s="666" t="s">
        <v>233</v>
      </c>
      <c r="AQ5" s="667"/>
      <c r="AR5" s="667"/>
      <c r="AS5" s="667"/>
      <c r="AT5" s="667"/>
      <c r="AU5" s="667"/>
      <c r="AV5" s="667"/>
      <c r="AW5" s="667"/>
      <c r="AX5" s="667"/>
      <c r="AY5" s="667"/>
      <c r="AZ5" s="667"/>
      <c r="BA5" s="667"/>
      <c r="BB5" s="667"/>
      <c r="BC5" s="667"/>
      <c r="BD5" s="667"/>
      <c r="BE5" s="667"/>
      <c r="BF5" s="668"/>
      <c r="BG5" s="680">
        <v>1027376</v>
      </c>
      <c r="BH5" s="681"/>
      <c r="BI5" s="681"/>
      <c r="BJ5" s="681"/>
      <c r="BK5" s="681"/>
      <c r="BL5" s="681"/>
      <c r="BM5" s="681"/>
      <c r="BN5" s="682"/>
      <c r="BO5" s="683">
        <v>100</v>
      </c>
      <c r="BP5" s="683"/>
      <c r="BQ5" s="683"/>
      <c r="BR5" s="683"/>
      <c r="BS5" s="684">
        <v>2731</v>
      </c>
      <c r="BT5" s="684"/>
      <c r="BU5" s="684"/>
      <c r="BV5" s="684"/>
      <c r="BW5" s="684"/>
      <c r="BX5" s="684"/>
      <c r="BY5" s="684"/>
      <c r="BZ5" s="684"/>
      <c r="CA5" s="684"/>
      <c r="CB5" s="688"/>
      <c r="CD5" s="662" t="s">
        <v>228</v>
      </c>
      <c r="CE5" s="663"/>
      <c r="CF5" s="663"/>
      <c r="CG5" s="663"/>
      <c r="CH5" s="663"/>
      <c r="CI5" s="663"/>
      <c r="CJ5" s="663"/>
      <c r="CK5" s="663"/>
      <c r="CL5" s="663"/>
      <c r="CM5" s="663"/>
      <c r="CN5" s="663"/>
      <c r="CO5" s="663"/>
      <c r="CP5" s="663"/>
      <c r="CQ5" s="664"/>
      <c r="CR5" s="662" t="s">
        <v>234</v>
      </c>
      <c r="CS5" s="663"/>
      <c r="CT5" s="663"/>
      <c r="CU5" s="663"/>
      <c r="CV5" s="663"/>
      <c r="CW5" s="663"/>
      <c r="CX5" s="663"/>
      <c r="CY5" s="664"/>
      <c r="CZ5" s="662" t="s">
        <v>226</v>
      </c>
      <c r="DA5" s="663"/>
      <c r="DB5" s="663"/>
      <c r="DC5" s="664"/>
      <c r="DD5" s="662" t="s">
        <v>235</v>
      </c>
      <c r="DE5" s="663"/>
      <c r="DF5" s="663"/>
      <c r="DG5" s="663"/>
      <c r="DH5" s="663"/>
      <c r="DI5" s="663"/>
      <c r="DJ5" s="663"/>
      <c r="DK5" s="663"/>
      <c r="DL5" s="663"/>
      <c r="DM5" s="663"/>
      <c r="DN5" s="663"/>
      <c r="DO5" s="663"/>
      <c r="DP5" s="664"/>
      <c r="DQ5" s="662" t="s">
        <v>236</v>
      </c>
      <c r="DR5" s="663"/>
      <c r="DS5" s="663"/>
      <c r="DT5" s="663"/>
      <c r="DU5" s="663"/>
      <c r="DV5" s="663"/>
      <c r="DW5" s="663"/>
      <c r="DX5" s="663"/>
      <c r="DY5" s="663"/>
      <c r="DZ5" s="663"/>
      <c r="EA5" s="663"/>
      <c r="EB5" s="663"/>
      <c r="EC5" s="664"/>
    </row>
    <row r="6" spans="2:143" ht="11.25" customHeight="1" x14ac:dyDescent="0.15">
      <c r="B6" s="677" t="s">
        <v>237</v>
      </c>
      <c r="C6" s="678"/>
      <c r="D6" s="678"/>
      <c r="E6" s="678"/>
      <c r="F6" s="678"/>
      <c r="G6" s="678"/>
      <c r="H6" s="678"/>
      <c r="I6" s="678"/>
      <c r="J6" s="678"/>
      <c r="K6" s="678"/>
      <c r="L6" s="678"/>
      <c r="M6" s="678"/>
      <c r="N6" s="678"/>
      <c r="O6" s="678"/>
      <c r="P6" s="678"/>
      <c r="Q6" s="679"/>
      <c r="R6" s="680">
        <v>49783</v>
      </c>
      <c r="S6" s="681"/>
      <c r="T6" s="681"/>
      <c r="U6" s="681"/>
      <c r="V6" s="681"/>
      <c r="W6" s="681"/>
      <c r="X6" s="681"/>
      <c r="Y6" s="682"/>
      <c r="Z6" s="683">
        <v>0.7</v>
      </c>
      <c r="AA6" s="683"/>
      <c r="AB6" s="683"/>
      <c r="AC6" s="683"/>
      <c r="AD6" s="684">
        <v>49783</v>
      </c>
      <c r="AE6" s="684"/>
      <c r="AF6" s="684"/>
      <c r="AG6" s="684"/>
      <c r="AH6" s="684"/>
      <c r="AI6" s="684"/>
      <c r="AJ6" s="684"/>
      <c r="AK6" s="684"/>
      <c r="AL6" s="685">
        <v>1.2</v>
      </c>
      <c r="AM6" s="686"/>
      <c r="AN6" s="686"/>
      <c r="AO6" s="687"/>
      <c r="AP6" s="677" t="s">
        <v>238</v>
      </c>
      <c r="AQ6" s="678"/>
      <c r="AR6" s="678"/>
      <c r="AS6" s="678"/>
      <c r="AT6" s="678"/>
      <c r="AU6" s="678"/>
      <c r="AV6" s="678"/>
      <c r="AW6" s="678"/>
      <c r="AX6" s="678"/>
      <c r="AY6" s="678"/>
      <c r="AZ6" s="678"/>
      <c r="BA6" s="678"/>
      <c r="BB6" s="678"/>
      <c r="BC6" s="678"/>
      <c r="BD6" s="678"/>
      <c r="BE6" s="678"/>
      <c r="BF6" s="679"/>
      <c r="BG6" s="680">
        <v>1027376</v>
      </c>
      <c r="BH6" s="681"/>
      <c r="BI6" s="681"/>
      <c r="BJ6" s="681"/>
      <c r="BK6" s="681"/>
      <c r="BL6" s="681"/>
      <c r="BM6" s="681"/>
      <c r="BN6" s="682"/>
      <c r="BO6" s="683">
        <v>100</v>
      </c>
      <c r="BP6" s="683"/>
      <c r="BQ6" s="683"/>
      <c r="BR6" s="683"/>
      <c r="BS6" s="684">
        <v>2731</v>
      </c>
      <c r="BT6" s="684"/>
      <c r="BU6" s="684"/>
      <c r="BV6" s="684"/>
      <c r="BW6" s="684"/>
      <c r="BX6" s="684"/>
      <c r="BY6" s="684"/>
      <c r="BZ6" s="684"/>
      <c r="CA6" s="684"/>
      <c r="CB6" s="688"/>
      <c r="CD6" s="691" t="s">
        <v>239</v>
      </c>
      <c r="CE6" s="692"/>
      <c r="CF6" s="692"/>
      <c r="CG6" s="692"/>
      <c r="CH6" s="692"/>
      <c r="CI6" s="692"/>
      <c r="CJ6" s="692"/>
      <c r="CK6" s="692"/>
      <c r="CL6" s="692"/>
      <c r="CM6" s="692"/>
      <c r="CN6" s="692"/>
      <c r="CO6" s="692"/>
      <c r="CP6" s="692"/>
      <c r="CQ6" s="693"/>
      <c r="CR6" s="680">
        <v>91898</v>
      </c>
      <c r="CS6" s="681"/>
      <c r="CT6" s="681"/>
      <c r="CU6" s="681"/>
      <c r="CV6" s="681"/>
      <c r="CW6" s="681"/>
      <c r="CX6" s="681"/>
      <c r="CY6" s="682"/>
      <c r="CZ6" s="674">
        <v>1.4</v>
      </c>
      <c r="DA6" s="675"/>
      <c r="DB6" s="675"/>
      <c r="DC6" s="694"/>
      <c r="DD6" s="689" t="s">
        <v>129</v>
      </c>
      <c r="DE6" s="681"/>
      <c r="DF6" s="681"/>
      <c r="DG6" s="681"/>
      <c r="DH6" s="681"/>
      <c r="DI6" s="681"/>
      <c r="DJ6" s="681"/>
      <c r="DK6" s="681"/>
      <c r="DL6" s="681"/>
      <c r="DM6" s="681"/>
      <c r="DN6" s="681"/>
      <c r="DO6" s="681"/>
      <c r="DP6" s="682"/>
      <c r="DQ6" s="689">
        <v>91898</v>
      </c>
      <c r="DR6" s="681"/>
      <c r="DS6" s="681"/>
      <c r="DT6" s="681"/>
      <c r="DU6" s="681"/>
      <c r="DV6" s="681"/>
      <c r="DW6" s="681"/>
      <c r="DX6" s="681"/>
      <c r="DY6" s="681"/>
      <c r="DZ6" s="681"/>
      <c r="EA6" s="681"/>
      <c r="EB6" s="681"/>
      <c r="EC6" s="690"/>
    </row>
    <row r="7" spans="2:143" ht="11.25" customHeight="1" x14ac:dyDescent="0.15">
      <c r="B7" s="677" t="s">
        <v>240</v>
      </c>
      <c r="C7" s="678"/>
      <c r="D7" s="678"/>
      <c r="E7" s="678"/>
      <c r="F7" s="678"/>
      <c r="G7" s="678"/>
      <c r="H7" s="678"/>
      <c r="I7" s="678"/>
      <c r="J7" s="678"/>
      <c r="K7" s="678"/>
      <c r="L7" s="678"/>
      <c r="M7" s="678"/>
      <c r="N7" s="678"/>
      <c r="O7" s="678"/>
      <c r="P7" s="678"/>
      <c r="Q7" s="679"/>
      <c r="R7" s="680">
        <v>1860</v>
      </c>
      <c r="S7" s="681"/>
      <c r="T7" s="681"/>
      <c r="U7" s="681"/>
      <c r="V7" s="681"/>
      <c r="W7" s="681"/>
      <c r="X7" s="681"/>
      <c r="Y7" s="682"/>
      <c r="Z7" s="683">
        <v>0</v>
      </c>
      <c r="AA7" s="683"/>
      <c r="AB7" s="683"/>
      <c r="AC7" s="683"/>
      <c r="AD7" s="684">
        <v>1860</v>
      </c>
      <c r="AE7" s="684"/>
      <c r="AF7" s="684"/>
      <c r="AG7" s="684"/>
      <c r="AH7" s="684"/>
      <c r="AI7" s="684"/>
      <c r="AJ7" s="684"/>
      <c r="AK7" s="684"/>
      <c r="AL7" s="685">
        <v>0</v>
      </c>
      <c r="AM7" s="686"/>
      <c r="AN7" s="686"/>
      <c r="AO7" s="687"/>
      <c r="AP7" s="677" t="s">
        <v>241</v>
      </c>
      <c r="AQ7" s="678"/>
      <c r="AR7" s="678"/>
      <c r="AS7" s="678"/>
      <c r="AT7" s="678"/>
      <c r="AU7" s="678"/>
      <c r="AV7" s="678"/>
      <c r="AW7" s="678"/>
      <c r="AX7" s="678"/>
      <c r="AY7" s="678"/>
      <c r="AZ7" s="678"/>
      <c r="BA7" s="678"/>
      <c r="BB7" s="678"/>
      <c r="BC7" s="678"/>
      <c r="BD7" s="678"/>
      <c r="BE7" s="678"/>
      <c r="BF7" s="679"/>
      <c r="BG7" s="680">
        <v>591992</v>
      </c>
      <c r="BH7" s="681"/>
      <c r="BI7" s="681"/>
      <c r="BJ7" s="681"/>
      <c r="BK7" s="681"/>
      <c r="BL7" s="681"/>
      <c r="BM7" s="681"/>
      <c r="BN7" s="682"/>
      <c r="BO7" s="683">
        <v>57.6</v>
      </c>
      <c r="BP7" s="683"/>
      <c r="BQ7" s="683"/>
      <c r="BR7" s="683"/>
      <c r="BS7" s="684">
        <v>2731</v>
      </c>
      <c r="BT7" s="684"/>
      <c r="BU7" s="684"/>
      <c r="BV7" s="684"/>
      <c r="BW7" s="684"/>
      <c r="BX7" s="684"/>
      <c r="BY7" s="684"/>
      <c r="BZ7" s="684"/>
      <c r="CA7" s="684"/>
      <c r="CB7" s="688"/>
      <c r="CD7" s="695" t="s">
        <v>242</v>
      </c>
      <c r="CE7" s="696"/>
      <c r="CF7" s="696"/>
      <c r="CG7" s="696"/>
      <c r="CH7" s="696"/>
      <c r="CI7" s="696"/>
      <c r="CJ7" s="696"/>
      <c r="CK7" s="696"/>
      <c r="CL7" s="696"/>
      <c r="CM7" s="696"/>
      <c r="CN7" s="696"/>
      <c r="CO7" s="696"/>
      <c r="CP7" s="696"/>
      <c r="CQ7" s="697"/>
      <c r="CR7" s="680">
        <v>831892</v>
      </c>
      <c r="CS7" s="681"/>
      <c r="CT7" s="681"/>
      <c r="CU7" s="681"/>
      <c r="CV7" s="681"/>
      <c r="CW7" s="681"/>
      <c r="CX7" s="681"/>
      <c r="CY7" s="682"/>
      <c r="CZ7" s="683">
        <v>12.8</v>
      </c>
      <c r="DA7" s="683"/>
      <c r="DB7" s="683"/>
      <c r="DC7" s="683"/>
      <c r="DD7" s="689">
        <v>20067</v>
      </c>
      <c r="DE7" s="681"/>
      <c r="DF7" s="681"/>
      <c r="DG7" s="681"/>
      <c r="DH7" s="681"/>
      <c r="DI7" s="681"/>
      <c r="DJ7" s="681"/>
      <c r="DK7" s="681"/>
      <c r="DL7" s="681"/>
      <c r="DM7" s="681"/>
      <c r="DN7" s="681"/>
      <c r="DO7" s="681"/>
      <c r="DP7" s="682"/>
      <c r="DQ7" s="689">
        <v>700342</v>
      </c>
      <c r="DR7" s="681"/>
      <c r="DS7" s="681"/>
      <c r="DT7" s="681"/>
      <c r="DU7" s="681"/>
      <c r="DV7" s="681"/>
      <c r="DW7" s="681"/>
      <c r="DX7" s="681"/>
      <c r="DY7" s="681"/>
      <c r="DZ7" s="681"/>
      <c r="EA7" s="681"/>
      <c r="EB7" s="681"/>
      <c r="EC7" s="690"/>
    </row>
    <row r="8" spans="2:143" ht="11.25" customHeight="1" x14ac:dyDescent="0.15">
      <c r="B8" s="677" t="s">
        <v>243</v>
      </c>
      <c r="C8" s="678"/>
      <c r="D8" s="678"/>
      <c r="E8" s="678"/>
      <c r="F8" s="678"/>
      <c r="G8" s="678"/>
      <c r="H8" s="678"/>
      <c r="I8" s="678"/>
      <c r="J8" s="678"/>
      <c r="K8" s="678"/>
      <c r="L8" s="678"/>
      <c r="M8" s="678"/>
      <c r="N8" s="678"/>
      <c r="O8" s="678"/>
      <c r="P8" s="678"/>
      <c r="Q8" s="679"/>
      <c r="R8" s="680">
        <v>1855</v>
      </c>
      <c r="S8" s="681"/>
      <c r="T8" s="681"/>
      <c r="U8" s="681"/>
      <c r="V8" s="681"/>
      <c r="W8" s="681"/>
      <c r="X8" s="681"/>
      <c r="Y8" s="682"/>
      <c r="Z8" s="683">
        <v>0</v>
      </c>
      <c r="AA8" s="683"/>
      <c r="AB8" s="683"/>
      <c r="AC8" s="683"/>
      <c r="AD8" s="684">
        <v>1855</v>
      </c>
      <c r="AE8" s="684"/>
      <c r="AF8" s="684"/>
      <c r="AG8" s="684"/>
      <c r="AH8" s="684"/>
      <c r="AI8" s="684"/>
      <c r="AJ8" s="684"/>
      <c r="AK8" s="684"/>
      <c r="AL8" s="685">
        <v>0</v>
      </c>
      <c r="AM8" s="686"/>
      <c r="AN8" s="686"/>
      <c r="AO8" s="687"/>
      <c r="AP8" s="677" t="s">
        <v>244</v>
      </c>
      <c r="AQ8" s="678"/>
      <c r="AR8" s="678"/>
      <c r="AS8" s="678"/>
      <c r="AT8" s="678"/>
      <c r="AU8" s="678"/>
      <c r="AV8" s="678"/>
      <c r="AW8" s="678"/>
      <c r="AX8" s="678"/>
      <c r="AY8" s="678"/>
      <c r="AZ8" s="678"/>
      <c r="BA8" s="678"/>
      <c r="BB8" s="678"/>
      <c r="BC8" s="678"/>
      <c r="BD8" s="678"/>
      <c r="BE8" s="678"/>
      <c r="BF8" s="679"/>
      <c r="BG8" s="680">
        <v>18605</v>
      </c>
      <c r="BH8" s="681"/>
      <c r="BI8" s="681"/>
      <c r="BJ8" s="681"/>
      <c r="BK8" s="681"/>
      <c r="BL8" s="681"/>
      <c r="BM8" s="681"/>
      <c r="BN8" s="682"/>
      <c r="BO8" s="683">
        <v>1.8</v>
      </c>
      <c r="BP8" s="683"/>
      <c r="BQ8" s="683"/>
      <c r="BR8" s="683"/>
      <c r="BS8" s="689" t="s">
        <v>129</v>
      </c>
      <c r="BT8" s="681"/>
      <c r="BU8" s="681"/>
      <c r="BV8" s="681"/>
      <c r="BW8" s="681"/>
      <c r="BX8" s="681"/>
      <c r="BY8" s="681"/>
      <c r="BZ8" s="681"/>
      <c r="CA8" s="681"/>
      <c r="CB8" s="690"/>
      <c r="CD8" s="695" t="s">
        <v>245</v>
      </c>
      <c r="CE8" s="696"/>
      <c r="CF8" s="696"/>
      <c r="CG8" s="696"/>
      <c r="CH8" s="696"/>
      <c r="CI8" s="696"/>
      <c r="CJ8" s="696"/>
      <c r="CK8" s="696"/>
      <c r="CL8" s="696"/>
      <c r="CM8" s="696"/>
      <c r="CN8" s="696"/>
      <c r="CO8" s="696"/>
      <c r="CP8" s="696"/>
      <c r="CQ8" s="697"/>
      <c r="CR8" s="680">
        <v>1627608</v>
      </c>
      <c r="CS8" s="681"/>
      <c r="CT8" s="681"/>
      <c r="CU8" s="681"/>
      <c r="CV8" s="681"/>
      <c r="CW8" s="681"/>
      <c r="CX8" s="681"/>
      <c r="CY8" s="682"/>
      <c r="CZ8" s="683">
        <v>25</v>
      </c>
      <c r="DA8" s="683"/>
      <c r="DB8" s="683"/>
      <c r="DC8" s="683"/>
      <c r="DD8" s="689">
        <v>4143</v>
      </c>
      <c r="DE8" s="681"/>
      <c r="DF8" s="681"/>
      <c r="DG8" s="681"/>
      <c r="DH8" s="681"/>
      <c r="DI8" s="681"/>
      <c r="DJ8" s="681"/>
      <c r="DK8" s="681"/>
      <c r="DL8" s="681"/>
      <c r="DM8" s="681"/>
      <c r="DN8" s="681"/>
      <c r="DO8" s="681"/>
      <c r="DP8" s="682"/>
      <c r="DQ8" s="689">
        <v>859090</v>
      </c>
      <c r="DR8" s="681"/>
      <c r="DS8" s="681"/>
      <c r="DT8" s="681"/>
      <c r="DU8" s="681"/>
      <c r="DV8" s="681"/>
      <c r="DW8" s="681"/>
      <c r="DX8" s="681"/>
      <c r="DY8" s="681"/>
      <c r="DZ8" s="681"/>
      <c r="EA8" s="681"/>
      <c r="EB8" s="681"/>
      <c r="EC8" s="690"/>
    </row>
    <row r="9" spans="2:143" ht="11.25" customHeight="1" x14ac:dyDescent="0.15">
      <c r="B9" s="677" t="s">
        <v>246</v>
      </c>
      <c r="C9" s="678"/>
      <c r="D9" s="678"/>
      <c r="E9" s="678"/>
      <c r="F9" s="678"/>
      <c r="G9" s="678"/>
      <c r="H9" s="678"/>
      <c r="I9" s="678"/>
      <c r="J9" s="678"/>
      <c r="K9" s="678"/>
      <c r="L9" s="678"/>
      <c r="M9" s="678"/>
      <c r="N9" s="678"/>
      <c r="O9" s="678"/>
      <c r="P9" s="678"/>
      <c r="Q9" s="679"/>
      <c r="R9" s="680">
        <v>1578</v>
      </c>
      <c r="S9" s="681"/>
      <c r="T9" s="681"/>
      <c r="U9" s="681"/>
      <c r="V9" s="681"/>
      <c r="W9" s="681"/>
      <c r="X9" s="681"/>
      <c r="Y9" s="682"/>
      <c r="Z9" s="683">
        <v>0</v>
      </c>
      <c r="AA9" s="683"/>
      <c r="AB9" s="683"/>
      <c r="AC9" s="683"/>
      <c r="AD9" s="684">
        <v>1578</v>
      </c>
      <c r="AE9" s="684"/>
      <c r="AF9" s="684"/>
      <c r="AG9" s="684"/>
      <c r="AH9" s="684"/>
      <c r="AI9" s="684"/>
      <c r="AJ9" s="684"/>
      <c r="AK9" s="684"/>
      <c r="AL9" s="685">
        <v>0</v>
      </c>
      <c r="AM9" s="686"/>
      <c r="AN9" s="686"/>
      <c r="AO9" s="687"/>
      <c r="AP9" s="677" t="s">
        <v>247</v>
      </c>
      <c r="AQ9" s="678"/>
      <c r="AR9" s="678"/>
      <c r="AS9" s="678"/>
      <c r="AT9" s="678"/>
      <c r="AU9" s="678"/>
      <c r="AV9" s="678"/>
      <c r="AW9" s="678"/>
      <c r="AX9" s="678"/>
      <c r="AY9" s="678"/>
      <c r="AZ9" s="678"/>
      <c r="BA9" s="678"/>
      <c r="BB9" s="678"/>
      <c r="BC9" s="678"/>
      <c r="BD9" s="678"/>
      <c r="BE9" s="678"/>
      <c r="BF9" s="679"/>
      <c r="BG9" s="680">
        <v>544316</v>
      </c>
      <c r="BH9" s="681"/>
      <c r="BI9" s="681"/>
      <c r="BJ9" s="681"/>
      <c r="BK9" s="681"/>
      <c r="BL9" s="681"/>
      <c r="BM9" s="681"/>
      <c r="BN9" s="682"/>
      <c r="BO9" s="683">
        <v>53</v>
      </c>
      <c r="BP9" s="683"/>
      <c r="BQ9" s="683"/>
      <c r="BR9" s="683"/>
      <c r="BS9" s="689" t="s">
        <v>129</v>
      </c>
      <c r="BT9" s="681"/>
      <c r="BU9" s="681"/>
      <c r="BV9" s="681"/>
      <c r="BW9" s="681"/>
      <c r="BX9" s="681"/>
      <c r="BY9" s="681"/>
      <c r="BZ9" s="681"/>
      <c r="CA9" s="681"/>
      <c r="CB9" s="690"/>
      <c r="CD9" s="695" t="s">
        <v>248</v>
      </c>
      <c r="CE9" s="696"/>
      <c r="CF9" s="696"/>
      <c r="CG9" s="696"/>
      <c r="CH9" s="696"/>
      <c r="CI9" s="696"/>
      <c r="CJ9" s="696"/>
      <c r="CK9" s="696"/>
      <c r="CL9" s="696"/>
      <c r="CM9" s="696"/>
      <c r="CN9" s="696"/>
      <c r="CO9" s="696"/>
      <c r="CP9" s="696"/>
      <c r="CQ9" s="697"/>
      <c r="CR9" s="680">
        <v>811961</v>
      </c>
      <c r="CS9" s="681"/>
      <c r="CT9" s="681"/>
      <c r="CU9" s="681"/>
      <c r="CV9" s="681"/>
      <c r="CW9" s="681"/>
      <c r="CX9" s="681"/>
      <c r="CY9" s="682"/>
      <c r="CZ9" s="683">
        <v>12.5</v>
      </c>
      <c r="DA9" s="683"/>
      <c r="DB9" s="683"/>
      <c r="DC9" s="683"/>
      <c r="DD9" s="689" t="s">
        <v>129</v>
      </c>
      <c r="DE9" s="681"/>
      <c r="DF9" s="681"/>
      <c r="DG9" s="681"/>
      <c r="DH9" s="681"/>
      <c r="DI9" s="681"/>
      <c r="DJ9" s="681"/>
      <c r="DK9" s="681"/>
      <c r="DL9" s="681"/>
      <c r="DM9" s="681"/>
      <c r="DN9" s="681"/>
      <c r="DO9" s="681"/>
      <c r="DP9" s="682"/>
      <c r="DQ9" s="689">
        <v>700285</v>
      </c>
      <c r="DR9" s="681"/>
      <c r="DS9" s="681"/>
      <c r="DT9" s="681"/>
      <c r="DU9" s="681"/>
      <c r="DV9" s="681"/>
      <c r="DW9" s="681"/>
      <c r="DX9" s="681"/>
      <c r="DY9" s="681"/>
      <c r="DZ9" s="681"/>
      <c r="EA9" s="681"/>
      <c r="EB9" s="681"/>
      <c r="EC9" s="690"/>
    </row>
    <row r="10" spans="2:143" ht="11.25" customHeight="1" x14ac:dyDescent="0.15">
      <c r="B10" s="677" t="s">
        <v>249</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683" t="s">
        <v>129</v>
      </c>
      <c r="AA10" s="683"/>
      <c r="AB10" s="683"/>
      <c r="AC10" s="683"/>
      <c r="AD10" s="684" t="s">
        <v>129</v>
      </c>
      <c r="AE10" s="684"/>
      <c r="AF10" s="684"/>
      <c r="AG10" s="684"/>
      <c r="AH10" s="684"/>
      <c r="AI10" s="684"/>
      <c r="AJ10" s="684"/>
      <c r="AK10" s="684"/>
      <c r="AL10" s="685" t="s">
        <v>129</v>
      </c>
      <c r="AM10" s="686"/>
      <c r="AN10" s="686"/>
      <c r="AO10" s="687"/>
      <c r="AP10" s="677" t="s">
        <v>250</v>
      </c>
      <c r="AQ10" s="678"/>
      <c r="AR10" s="678"/>
      <c r="AS10" s="678"/>
      <c r="AT10" s="678"/>
      <c r="AU10" s="678"/>
      <c r="AV10" s="678"/>
      <c r="AW10" s="678"/>
      <c r="AX10" s="678"/>
      <c r="AY10" s="678"/>
      <c r="AZ10" s="678"/>
      <c r="BA10" s="678"/>
      <c r="BB10" s="678"/>
      <c r="BC10" s="678"/>
      <c r="BD10" s="678"/>
      <c r="BE10" s="678"/>
      <c r="BF10" s="679"/>
      <c r="BG10" s="680">
        <v>15126</v>
      </c>
      <c r="BH10" s="681"/>
      <c r="BI10" s="681"/>
      <c r="BJ10" s="681"/>
      <c r="BK10" s="681"/>
      <c r="BL10" s="681"/>
      <c r="BM10" s="681"/>
      <c r="BN10" s="682"/>
      <c r="BO10" s="683">
        <v>1.5</v>
      </c>
      <c r="BP10" s="683"/>
      <c r="BQ10" s="683"/>
      <c r="BR10" s="683"/>
      <c r="BS10" s="689" t="s">
        <v>129</v>
      </c>
      <c r="BT10" s="681"/>
      <c r="BU10" s="681"/>
      <c r="BV10" s="681"/>
      <c r="BW10" s="681"/>
      <c r="BX10" s="681"/>
      <c r="BY10" s="681"/>
      <c r="BZ10" s="681"/>
      <c r="CA10" s="681"/>
      <c r="CB10" s="690"/>
      <c r="CD10" s="695" t="s">
        <v>251</v>
      </c>
      <c r="CE10" s="696"/>
      <c r="CF10" s="696"/>
      <c r="CG10" s="696"/>
      <c r="CH10" s="696"/>
      <c r="CI10" s="696"/>
      <c r="CJ10" s="696"/>
      <c r="CK10" s="696"/>
      <c r="CL10" s="696"/>
      <c r="CM10" s="696"/>
      <c r="CN10" s="696"/>
      <c r="CO10" s="696"/>
      <c r="CP10" s="696"/>
      <c r="CQ10" s="697"/>
      <c r="CR10" s="680">
        <v>47316</v>
      </c>
      <c r="CS10" s="681"/>
      <c r="CT10" s="681"/>
      <c r="CU10" s="681"/>
      <c r="CV10" s="681"/>
      <c r="CW10" s="681"/>
      <c r="CX10" s="681"/>
      <c r="CY10" s="682"/>
      <c r="CZ10" s="683">
        <v>0.7</v>
      </c>
      <c r="DA10" s="683"/>
      <c r="DB10" s="683"/>
      <c r="DC10" s="683"/>
      <c r="DD10" s="689">
        <v>33752</v>
      </c>
      <c r="DE10" s="681"/>
      <c r="DF10" s="681"/>
      <c r="DG10" s="681"/>
      <c r="DH10" s="681"/>
      <c r="DI10" s="681"/>
      <c r="DJ10" s="681"/>
      <c r="DK10" s="681"/>
      <c r="DL10" s="681"/>
      <c r="DM10" s="681"/>
      <c r="DN10" s="681"/>
      <c r="DO10" s="681"/>
      <c r="DP10" s="682"/>
      <c r="DQ10" s="689">
        <v>16215</v>
      </c>
      <c r="DR10" s="681"/>
      <c r="DS10" s="681"/>
      <c r="DT10" s="681"/>
      <c r="DU10" s="681"/>
      <c r="DV10" s="681"/>
      <c r="DW10" s="681"/>
      <c r="DX10" s="681"/>
      <c r="DY10" s="681"/>
      <c r="DZ10" s="681"/>
      <c r="EA10" s="681"/>
      <c r="EB10" s="681"/>
      <c r="EC10" s="690"/>
    </row>
    <row r="11" spans="2:143" ht="11.25" customHeight="1" x14ac:dyDescent="0.15">
      <c r="B11" s="677" t="s">
        <v>252</v>
      </c>
      <c r="C11" s="678"/>
      <c r="D11" s="678"/>
      <c r="E11" s="678"/>
      <c r="F11" s="678"/>
      <c r="G11" s="678"/>
      <c r="H11" s="678"/>
      <c r="I11" s="678"/>
      <c r="J11" s="678"/>
      <c r="K11" s="678"/>
      <c r="L11" s="678"/>
      <c r="M11" s="678"/>
      <c r="N11" s="678"/>
      <c r="O11" s="678"/>
      <c r="P11" s="678"/>
      <c r="Q11" s="679"/>
      <c r="R11" s="680" t="s">
        <v>129</v>
      </c>
      <c r="S11" s="681"/>
      <c r="T11" s="681"/>
      <c r="U11" s="681"/>
      <c r="V11" s="681"/>
      <c r="W11" s="681"/>
      <c r="X11" s="681"/>
      <c r="Y11" s="682"/>
      <c r="Z11" s="683" t="s">
        <v>129</v>
      </c>
      <c r="AA11" s="683"/>
      <c r="AB11" s="683"/>
      <c r="AC11" s="683"/>
      <c r="AD11" s="684" t="s">
        <v>129</v>
      </c>
      <c r="AE11" s="684"/>
      <c r="AF11" s="684"/>
      <c r="AG11" s="684"/>
      <c r="AH11" s="684"/>
      <c r="AI11" s="684"/>
      <c r="AJ11" s="684"/>
      <c r="AK11" s="684"/>
      <c r="AL11" s="685" t="s">
        <v>129</v>
      </c>
      <c r="AM11" s="686"/>
      <c r="AN11" s="686"/>
      <c r="AO11" s="687"/>
      <c r="AP11" s="677" t="s">
        <v>253</v>
      </c>
      <c r="AQ11" s="678"/>
      <c r="AR11" s="678"/>
      <c r="AS11" s="678"/>
      <c r="AT11" s="678"/>
      <c r="AU11" s="678"/>
      <c r="AV11" s="678"/>
      <c r="AW11" s="678"/>
      <c r="AX11" s="678"/>
      <c r="AY11" s="678"/>
      <c r="AZ11" s="678"/>
      <c r="BA11" s="678"/>
      <c r="BB11" s="678"/>
      <c r="BC11" s="678"/>
      <c r="BD11" s="678"/>
      <c r="BE11" s="678"/>
      <c r="BF11" s="679"/>
      <c r="BG11" s="680">
        <v>13945</v>
      </c>
      <c r="BH11" s="681"/>
      <c r="BI11" s="681"/>
      <c r="BJ11" s="681"/>
      <c r="BK11" s="681"/>
      <c r="BL11" s="681"/>
      <c r="BM11" s="681"/>
      <c r="BN11" s="682"/>
      <c r="BO11" s="683">
        <v>1.4</v>
      </c>
      <c r="BP11" s="683"/>
      <c r="BQ11" s="683"/>
      <c r="BR11" s="683"/>
      <c r="BS11" s="689">
        <v>2731</v>
      </c>
      <c r="BT11" s="681"/>
      <c r="BU11" s="681"/>
      <c r="BV11" s="681"/>
      <c r="BW11" s="681"/>
      <c r="BX11" s="681"/>
      <c r="BY11" s="681"/>
      <c r="BZ11" s="681"/>
      <c r="CA11" s="681"/>
      <c r="CB11" s="690"/>
      <c r="CD11" s="695" t="s">
        <v>254</v>
      </c>
      <c r="CE11" s="696"/>
      <c r="CF11" s="696"/>
      <c r="CG11" s="696"/>
      <c r="CH11" s="696"/>
      <c r="CI11" s="696"/>
      <c r="CJ11" s="696"/>
      <c r="CK11" s="696"/>
      <c r="CL11" s="696"/>
      <c r="CM11" s="696"/>
      <c r="CN11" s="696"/>
      <c r="CO11" s="696"/>
      <c r="CP11" s="696"/>
      <c r="CQ11" s="697"/>
      <c r="CR11" s="680">
        <v>659095</v>
      </c>
      <c r="CS11" s="681"/>
      <c r="CT11" s="681"/>
      <c r="CU11" s="681"/>
      <c r="CV11" s="681"/>
      <c r="CW11" s="681"/>
      <c r="CX11" s="681"/>
      <c r="CY11" s="682"/>
      <c r="CZ11" s="683">
        <v>10.1</v>
      </c>
      <c r="DA11" s="683"/>
      <c r="DB11" s="683"/>
      <c r="DC11" s="683"/>
      <c r="DD11" s="689">
        <v>241907</v>
      </c>
      <c r="DE11" s="681"/>
      <c r="DF11" s="681"/>
      <c r="DG11" s="681"/>
      <c r="DH11" s="681"/>
      <c r="DI11" s="681"/>
      <c r="DJ11" s="681"/>
      <c r="DK11" s="681"/>
      <c r="DL11" s="681"/>
      <c r="DM11" s="681"/>
      <c r="DN11" s="681"/>
      <c r="DO11" s="681"/>
      <c r="DP11" s="682"/>
      <c r="DQ11" s="689">
        <v>448599</v>
      </c>
      <c r="DR11" s="681"/>
      <c r="DS11" s="681"/>
      <c r="DT11" s="681"/>
      <c r="DU11" s="681"/>
      <c r="DV11" s="681"/>
      <c r="DW11" s="681"/>
      <c r="DX11" s="681"/>
      <c r="DY11" s="681"/>
      <c r="DZ11" s="681"/>
      <c r="EA11" s="681"/>
      <c r="EB11" s="681"/>
      <c r="EC11" s="690"/>
    </row>
    <row r="12" spans="2:143" ht="11.25" customHeight="1" x14ac:dyDescent="0.15">
      <c r="B12" s="677" t="s">
        <v>255</v>
      </c>
      <c r="C12" s="678"/>
      <c r="D12" s="678"/>
      <c r="E12" s="678"/>
      <c r="F12" s="678"/>
      <c r="G12" s="678"/>
      <c r="H12" s="678"/>
      <c r="I12" s="678"/>
      <c r="J12" s="678"/>
      <c r="K12" s="678"/>
      <c r="L12" s="678"/>
      <c r="M12" s="678"/>
      <c r="N12" s="678"/>
      <c r="O12" s="678"/>
      <c r="P12" s="678"/>
      <c r="Q12" s="679"/>
      <c r="R12" s="680">
        <v>188082</v>
      </c>
      <c r="S12" s="681"/>
      <c r="T12" s="681"/>
      <c r="U12" s="681"/>
      <c r="V12" s="681"/>
      <c r="W12" s="681"/>
      <c r="X12" s="681"/>
      <c r="Y12" s="682"/>
      <c r="Z12" s="683">
        <v>2.8</v>
      </c>
      <c r="AA12" s="683"/>
      <c r="AB12" s="683"/>
      <c r="AC12" s="683"/>
      <c r="AD12" s="684">
        <v>188082</v>
      </c>
      <c r="AE12" s="684"/>
      <c r="AF12" s="684"/>
      <c r="AG12" s="684"/>
      <c r="AH12" s="684"/>
      <c r="AI12" s="684"/>
      <c r="AJ12" s="684"/>
      <c r="AK12" s="684"/>
      <c r="AL12" s="685">
        <v>4.7</v>
      </c>
      <c r="AM12" s="686"/>
      <c r="AN12" s="686"/>
      <c r="AO12" s="687"/>
      <c r="AP12" s="677" t="s">
        <v>256</v>
      </c>
      <c r="AQ12" s="678"/>
      <c r="AR12" s="678"/>
      <c r="AS12" s="678"/>
      <c r="AT12" s="678"/>
      <c r="AU12" s="678"/>
      <c r="AV12" s="678"/>
      <c r="AW12" s="678"/>
      <c r="AX12" s="678"/>
      <c r="AY12" s="678"/>
      <c r="AZ12" s="678"/>
      <c r="BA12" s="678"/>
      <c r="BB12" s="678"/>
      <c r="BC12" s="678"/>
      <c r="BD12" s="678"/>
      <c r="BE12" s="678"/>
      <c r="BF12" s="679"/>
      <c r="BG12" s="680">
        <v>330485</v>
      </c>
      <c r="BH12" s="681"/>
      <c r="BI12" s="681"/>
      <c r="BJ12" s="681"/>
      <c r="BK12" s="681"/>
      <c r="BL12" s="681"/>
      <c r="BM12" s="681"/>
      <c r="BN12" s="682"/>
      <c r="BO12" s="683">
        <v>32.200000000000003</v>
      </c>
      <c r="BP12" s="683"/>
      <c r="BQ12" s="683"/>
      <c r="BR12" s="683"/>
      <c r="BS12" s="689" t="s">
        <v>129</v>
      </c>
      <c r="BT12" s="681"/>
      <c r="BU12" s="681"/>
      <c r="BV12" s="681"/>
      <c r="BW12" s="681"/>
      <c r="BX12" s="681"/>
      <c r="BY12" s="681"/>
      <c r="BZ12" s="681"/>
      <c r="CA12" s="681"/>
      <c r="CB12" s="690"/>
      <c r="CD12" s="695" t="s">
        <v>257</v>
      </c>
      <c r="CE12" s="696"/>
      <c r="CF12" s="696"/>
      <c r="CG12" s="696"/>
      <c r="CH12" s="696"/>
      <c r="CI12" s="696"/>
      <c r="CJ12" s="696"/>
      <c r="CK12" s="696"/>
      <c r="CL12" s="696"/>
      <c r="CM12" s="696"/>
      <c r="CN12" s="696"/>
      <c r="CO12" s="696"/>
      <c r="CP12" s="696"/>
      <c r="CQ12" s="697"/>
      <c r="CR12" s="680">
        <v>269372</v>
      </c>
      <c r="CS12" s="681"/>
      <c r="CT12" s="681"/>
      <c r="CU12" s="681"/>
      <c r="CV12" s="681"/>
      <c r="CW12" s="681"/>
      <c r="CX12" s="681"/>
      <c r="CY12" s="682"/>
      <c r="CZ12" s="683">
        <v>4.0999999999999996</v>
      </c>
      <c r="DA12" s="683"/>
      <c r="DB12" s="683"/>
      <c r="DC12" s="683"/>
      <c r="DD12" s="689">
        <v>42694</v>
      </c>
      <c r="DE12" s="681"/>
      <c r="DF12" s="681"/>
      <c r="DG12" s="681"/>
      <c r="DH12" s="681"/>
      <c r="DI12" s="681"/>
      <c r="DJ12" s="681"/>
      <c r="DK12" s="681"/>
      <c r="DL12" s="681"/>
      <c r="DM12" s="681"/>
      <c r="DN12" s="681"/>
      <c r="DO12" s="681"/>
      <c r="DP12" s="682"/>
      <c r="DQ12" s="689">
        <v>188695</v>
      </c>
      <c r="DR12" s="681"/>
      <c r="DS12" s="681"/>
      <c r="DT12" s="681"/>
      <c r="DU12" s="681"/>
      <c r="DV12" s="681"/>
      <c r="DW12" s="681"/>
      <c r="DX12" s="681"/>
      <c r="DY12" s="681"/>
      <c r="DZ12" s="681"/>
      <c r="EA12" s="681"/>
      <c r="EB12" s="681"/>
      <c r="EC12" s="690"/>
    </row>
    <row r="13" spans="2:143" ht="11.25" customHeight="1" x14ac:dyDescent="0.15">
      <c r="B13" s="677" t="s">
        <v>258</v>
      </c>
      <c r="C13" s="678"/>
      <c r="D13" s="678"/>
      <c r="E13" s="678"/>
      <c r="F13" s="678"/>
      <c r="G13" s="678"/>
      <c r="H13" s="678"/>
      <c r="I13" s="678"/>
      <c r="J13" s="678"/>
      <c r="K13" s="678"/>
      <c r="L13" s="678"/>
      <c r="M13" s="678"/>
      <c r="N13" s="678"/>
      <c r="O13" s="678"/>
      <c r="P13" s="678"/>
      <c r="Q13" s="679"/>
      <c r="R13" s="680">
        <v>12029</v>
      </c>
      <c r="S13" s="681"/>
      <c r="T13" s="681"/>
      <c r="U13" s="681"/>
      <c r="V13" s="681"/>
      <c r="W13" s="681"/>
      <c r="X13" s="681"/>
      <c r="Y13" s="682"/>
      <c r="Z13" s="683">
        <v>0.2</v>
      </c>
      <c r="AA13" s="683"/>
      <c r="AB13" s="683"/>
      <c r="AC13" s="683"/>
      <c r="AD13" s="684">
        <v>12029</v>
      </c>
      <c r="AE13" s="684"/>
      <c r="AF13" s="684"/>
      <c r="AG13" s="684"/>
      <c r="AH13" s="684"/>
      <c r="AI13" s="684"/>
      <c r="AJ13" s="684"/>
      <c r="AK13" s="684"/>
      <c r="AL13" s="685">
        <v>0.3</v>
      </c>
      <c r="AM13" s="686"/>
      <c r="AN13" s="686"/>
      <c r="AO13" s="687"/>
      <c r="AP13" s="677" t="s">
        <v>259</v>
      </c>
      <c r="AQ13" s="678"/>
      <c r="AR13" s="678"/>
      <c r="AS13" s="678"/>
      <c r="AT13" s="678"/>
      <c r="AU13" s="678"/>
      <c r="AV13" s="678"/>
      <c r="AW13" s="678"/>
      <c r="AX13" s="678"/>
      <c r="AY13" s="678"/>
      <c r="AZ13" s="678"/>
      <c r="BA13" s="678"/>
      <c r="BB13" s="678"/>
      <c r="BC13" s="678"/>
      <c r="BD13" s="678"/>
      <c r="BE13" s="678"/>
      <c r="BF13" s="679"/>
      <c r="BG13" s="680">
        <v>311103</v>
      </c>
      <c r="BH13" s="681"/>
      <c r="BI13" s="681"/>
      <c r="BJ13" s="681"/>
      <c r="BK13" s="681"/>
      <c r="BL13" s="681"/>
      <c r="BM13" s="681"/>
      <c r="BN13" s="682"/>
      <c r="BO13" s="683">
        <v>30.3</v>
      </c>
      <c r="BP13" s="683"/>
      <c r="BQ13" s="683"/>
      <c r="BR13" s="683"/>
      <c r="BS13" s="689" t="s">
        <v>129</v>
      </c>
      <c r="BT13" s="681"/>
      <c r="BU13" s="681"/>
      <c r="BV13" s="681"/>
      <c r="BW13" s="681"/>
      <c r="BX13" s="681"/>
      <c r="BY13" s="681"/>
      <c r="BZ13" s="681"/>
      <c r="CA13" s="681"/>
      <c r="CB13" s="690"/>
      <c r="CD13" s="695" t="s">
        <v>260</v>
      </c>
      <c r="CE13" s="696"/>
      <c r="CF13" s="696"/>
      <c r="CG13" s="696"/>
      <c r="CH13" s="696"/>
      <c r="CI13" s="696"/>
      <c r="CJ13" s="696"/>
      <c r="CK13" s="696"/>
      <c r="CL13" s="696"/>
      <c r="CM13" s="696"/>
      <c r="CN13" s="696"/>
      <c r="CO13" s="696"/>
      <c r="CP13" s="696"/>
      <c r="CQ13" s="697"/>
      <c r="CR13" s="680">
        <v>719744</v>
      </c>
      <c r="CS13" s="681"/>
      <c r="CT13" s="681"/>
      <c r="CU13" s="681"/>
      <c r="CV13" s="681"/>
      <c r="CW13" s="681"/>
      <c r="CX13" s="681"/>
      <c r="CY13" s="682"/>
      <c r="CZ13" s="683">
        <v>11</v>
      </c>
      <c r="DA13" s="683"/>
      <c r="DB13" s="683"/>
      <c r="DC13" s="683"/>
      <c r="DD13" s="689">
        <v>437353</v>
      </c>
      <c r="DE13" s="681"/>
      <c r="DF13" s="681"/>
      <c r="DG13" s="681"/>
      <c r="DH13" s="681"/>
      <c r="DI13" s="681"/>
      <c r="DJ13" s="681"/>
      <c r="DK13" s="681"/>
      <c r="DL13" s="681"/>
      <c r="DM13" s="681"/>
      <c r="DN13" s="681"/>
      <c r="DO13" s="681"/>
      <c r="DP13" s="682"/>
      <c r="DQ13" s="689">
        <v>306471</v>
      </c>
      <c r="DR13" s="681"/>
      <c r="DS13" s="681"/>
      <c r="DT13" s="681"/>
      <c r="DU13" s="681"/>
      <c r="DV13" s="681"/>
      <c r="DW13" s="681"/>
      <c r="DX13" s="681"/>
      <c r="DY13" s="681"/>
      <c r="DZ13" s="681"/>
      <c r="EA13" s="681"/>
      <c r="EB13" s="681"/>
      <c r="EC13" s="690"/>
    </row>
    <row r="14" spans="2:143" ht="11.25" customHeight="1" x14ac:dyDescent="0.15">
      <c r="B14" s="677" t="s">
        <v>261</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683" t="s">
        <v>129</v>
      </c>
      <c r="AA14" s="683"/>
      <c r="AB14" s="683"/>
      <c r="AC14" s="683"/>
      <c r="AD14" s="684" t="s">
        <v>129</v>
      </c>
      <c r="AE14" s="684"/>
      <c r="AF14" s="684"/>
      <c r="AG14" s="684"/>
      <c r="AH14" s="684"/>
      <c r="AI14" s="684"/>
      <c r="AJ14" s="684"/>
      <c r="AK14" s="684"/>
      <c r="AL14" s="685" t="s">
        <v>129</v>
      </c>
      <c r="AM14" s="686"/>
      <c r="AN14" s="686"/>
      <c r="AO14" s="687"/>
      <c r="AP14" s="677" t="s">
        <v>262</v>
      </c>
      <c r="AQ14" s="678"/>
      <c r="AR14" s="678"/>
      <c r="AS14" s="678"/>
      <c r="AT14" s="678"/>
      <c r="AU14" s="678"/>
      <c r="AV14" s="678"/>
      <c r="AW14" s="678"/>
      <c r="AX14" s="678"/>
      <c r="AY14" s="678"/>
      <c r="AZ14" s="678"/>
      <c r="BA14" s="678"/>
      <c r="BB14" s="678"/>
      <c r="BC14" s="678"/>
      <c r="BD14" s="678"/>
      <c r="BE14" s="678"/>
      <c r="BF14" s="679"/>
      <c r="BG14" s="680">
        <v>30387</v>
      </c>
      <c r="BH14" s="681"/>
      <c r="BI14" s="681"/>
      <c r="BJ14" s="681"/>
      <c r="BK14" s="681"/>
      <c r="BL14" s="681"/>
      <c r="BM14" s="681"/>
      <c r="BN14" s="682"/>
      <c r="BO14" s="683">
        <v>3</v>
      </c>
      <c r="BP14" s="683"/>
      <c r="BQ14" s="683"/>
      <c r="BR14" s="683"/>
      <c r="BS14" s="689" t="s">
        <v>129</v>
      </c>
      <c r="BT14" s="681"/>
      <c r="BU14" s="681"/>
      <c r="BV14" s="681"/>
      <c r="BW14" s="681"/>
      <c r="BX14" s="681"/>
      <c r="BY14" s="681"/>
      <c r="BZ14" s="681"/>
      <c r="CA14" s="681"/>
      <c r="CB14" s="690"/>
      <c r="CD14" s="695" t="s">
        <v>263</v>
      </c>
      <c r="CE14" s="696"/>
      <c r="CF14" s="696"/>
      <c r="CG14" s="696"/>
      <c r="CH14" s="696"/>
      <c r="CI14" s="696"/>
      <c r="CJ14" s="696"/>
      <c r="CK14" s="696"/>
      <c r="CL14" s="696"/>
      <c r="CM14" s="696"/>
      <c r="CN14" s="696"/>
      <c r="CO14" s="696"/>
      <c r="CP14" s="696"/>
      <c r="CQ14" s="697"/>
      <c r="CR14" s="680">
        <v>354593</v>
      </c>
      <c r="CS14" s="681"/>
      <c r="CT14" s="681"/>
      <c r="CU14" s="681"/>
      <c r="CV14" s="681"/>
      <c r="CW14" s="681"/>
      <c r="CX14" s="681"/>
      <c r="CY14" s="682"/>
      <c r="CZ14" s="683">
        <v>5.4</v>
      </c>
      <c r="DA14" s="683"/>
      <c r="DB14" s="683"/>
      <c r="DC14" s="683"/>
      <c r="DD14" s="689">
        <v>61477</v>
      </c>
      <c r="DE14" s="681"/>
      <c r="DF14" s="681"/>
      <c r="DG14" s="681"/>
      <c r="DH14" s="681"/>
      <c r="DI14" s="681"/>
      <c r="DJ14" s="681"/>
      <c r="DK14" s="681"/>
      <c r="DL14" s="681"/>
      <c r="DM14" s="681"/>
      <c r="DN14" s="681"/>
      <c r="DO14" s="681"/>
      <c r="DP14" s="682"/>
      <c r="DQ14" s="689">
        <v>246796</v>
      </c>
      <c r="DR14" s="681"/>
      <c r="DS14" s="681"/>
      <c r="DT14" s="681"/>
      <c r="DU14" s="681"/>
      <c r="DV14" s="681"/>
      <c r="DW14" s="681"/>
      <c r="DX14" s="681"/>
      <c r="DY14" s="681"/>
      <c r="DZ14" s="681"/>
      <c r="EA14" s="681"/>
      <c r="EB14" s="681"/>
      <c r="EC14" s="690"/>
    </row>
    <row r="15" spans="2:143" ht="11.25" customHeight="1" x14ac:dyDescent="0.15">
      <c r="B15" s="677" t="s">
        <v>264</v>
      </c>
      <c r="C15" s="678"/>
      <c r="D15" s="678"/>
      <c r="E15" s="678"/>
      <c r="F15" s="678"/>
      <c r="G15" s="678"/>
      <c r="H15" s="678"/>
      <c r="I15" s="678"/>
      <c r="J15" s="678"/>
      <c r="K15" s="678"/>
      <c r="L15" s="678"/>
      <c r="M15" s="678"/>
      <c r="N15" s="678"/>
      <c r="O15" s="678"/>
      <c r="P15" s="678"/>
      <c r="Q15" s="679"/>
      <c r="R15" s="680">
        <v>12181</v>
      </c>
      <c r="S15" s="681"/>
      <c r="T15" s="681"/>
      <c r="U15" s="681"/>
      <c r="V15" s="681"/>
      <c r="W15" s="681"/>
      <c r="X15" s="681"/>
      <c r="Y15" s="682"/>
      <c r="Z15" s="683">
        <v>0.2</v>
      </c>
      <c r="AA15" s="683"/>
      <c r="AB15" s="683"/>
      <c r="AC15" s="683"/>
      <c r="AD15" s="684">
        <v>12181</v>
      </c>
      <c r="AE15" s="684"/>
      <c r="AF15" s="684"/>
      <c r="AG15" s="684"/>
      <c r="AH15" s="684"/>
      <c r="AI15" s="684"/>
      <c r="AJ15" s="684"/>
      <c r="AK15" s="684"/>
      <c r="AL15" s="685">
        <v>0.3</v>
      </c>
      <c r="AM15" s="686"/>
      <c r="AN15" s="686"/>
      <c r="AO15" s="687"/>
      <c r="AP15" s="677" t="s">
        <v>265</v>
      </c>
      <c r="AQ15" s="678"/>
      <c r="AR15" s="678"/>
      <c r="AS15" s="678"/>
      <c r="AT15" s="678"/>
      <c r="AU15" s="678"/>
      <c r="AV15" s="678"/>
      <c r="AW15" s="678"/>
      <c r="AX15" s="678"/>
      <c r="AY15" s="678"/>
      <c r="AZ15" s="678"/>
      <c r="BA15" s="678"/>
      <c r="BB15" s="678"/>
      <c r="BC15" s="678"/>
      <c r="BD15" s="678"/>
      <c r="BE15" s="678"/>
      <c r="BF15" s="679"/>
      <c r="BG15" s="680">
        <v>74512</v>
      </c>
      <c r="BH15" s="681"/>
      <c r="BI15" s="681"/>
      <c r="BJ15" s="681"/>
      <c r="BK15" s="681"/>
      <c r="BL15" s="681"/>
      <c r="BM15" s="681"/>
      <c r="BN15" s="682"/>
      <c r="BO15" s="683">
        <v>7.3</v>
      </c>
      <c r="BP15" s="683"/>
      <c r="BQ15" s="683"/>
      <c r="BR15" s="683"/>
      <c r="BS15" s="689" t="s">
        <v>129</v>
      </c>
      <c r="BT15" s="681"/>
      <c r="BU15" s="681"/>
      <c r="BV15" s="681"/>
      <c r="BW15" s="681"/>
      <c r="BX15" s="681"/>
      <c r="BY15" s="681"/>
      <c r="BZ15" s="681"/>
      <c r="CA15" s="681"/>
      <c r="CB15" s="690"/>
      <c r="CD15" s="695" t="s">
        <v>266</v>
      </c>
      <c r="CE15" s="696"/>
      <c r="CF15" s="696"/>
      <c r="CG15" s="696"/>
      <c r="CH15" s="696"/>
      <c r="CI15" s="696"/>
      <c r="CJ15" s="696"/>
      <c r="CK15" s="696"/>
      <c r="CL15" s="696"/>
      <c r="CM15" s="696"/>
      <c r="CN15" s="696"/>
      <c r="CO15" s="696"/>
      <c r="CP15" s="696"/>
      <c r="CQ15" s="697"/>
      <c r="CR15" s="680">
        <v>542936</v>
      </c>
      <c r="CS15" s="681"/>
      <c r="CT15" s="681"/>
      <c r="CU15" s="681"/>
      <c r="CV15" s="681"/>
      <c r="CW15" s="681"/>
      <c r="CX15" s="681"/>
      <c r="CY15" s="682"/>
      <c r="CZ15" s="683">
        <v>8.3000000000000007</v>
      </c>
      <c r="DA15" s="683"/>
      <c r="DB15" s="683"/>
      <c r="DC15" s="683"/>
      <c r="DD15" s="689">
        <v>83651</v>
      </c>
      <c r="DE15" s="681"/>
      <c r="DF15" s="681"/>
      <c r="DG15" s="681"/>
      <c r="DH15" s="681"/>
      <c r="DI15" s="681"/>
      <c r="DJ15" s="681"/>
      <c r="DK15" s="681"/>
      <c r="DL15" s="681"/>
      <c r="DM15" s="681"/>
      <c r="DN15" s="681"/>
      <c r="DO15" s="681"/>
      <c r="DP15" s="682"/>
      <c r="DQ15" s="689">
        <v>421165</v>
      </c>
      <c r="DR15" s="681"/>
      <c r="DS15" s="681"/>
      <c r="DT15" s="681"/>
      <c r="DU15" s="681"/>
      <c r="DV15" s="681"/>
      <c r="DW15" s="681"/>
      <c r="DX15" s="681"/>
      <c r="DY15" s="681"/>
      <c r="DZ15" s="681"/>
      <c r="EA15" s="681"/>
      <c r="EB15" s="681"/>
      <c r="EC15" s="690"/>
    </row>
    <row r="16" spans="2:143" ht="11.25" customHeight="1" x14ac:dyDescent="0.15">
      <c r="B16" s="677" t="s">
        <v>267</v>
      </c>
      <c r="C16" s="678"/>
      <c r="D16" s="678"/>
      <c r="E16" s="678"/>
      <c r="F16" s="678"/>
      <c r="G16" s="678"/>
      <c r="H16" s="678"/>
      <c r="I16" s="678"/>
      <c r="J16" s="678"/>
      <c r="K16" s="678"/>
      <c r="L16" s="678"/>
      <c r="M16" s="678"/>
      <c r="N16" s="678"/>
      <c r="O16" s="678"/>
      <c r="P16" s="678"/>
      <c r="Q16" s="679"/>
      <c r="R16" s="680" t="s">
        <v>129</v>
      </c>
      <c r="S16" s="681"/>
      <c r="T16" s="681"/>
      <c r="U16" s="681"/>
      <c r="V16" s="681"/>
      <c r="W16" s="681"/>
      <c r="X16" s="681"/>
      <c r="Y16" s="682"/>
      <c r="Z16" s="683" t="s">
        <v>129</v>
      </c>
      <c r="AA16" s="683"/>
      <c r="AB16" s="683"/>
      <c r="AC16" s="683"/>
      <c r="AD16" s="684" t="s">
        <v>129</v>
      </c>
      <c r="AE16" s="684"/>
      <c r="AF16" s="684"/>
      <c r="AG16" s="684"/>
      <c r="AH16" s="684"/>
      <c r="AI16" s="684"/>
      <c r="AJ16" s="684"/>
      <c r="AK16" s="684"/>
      <c r="AL16" s="685" t="s">
        <v>129</v>
      </c>
      <c r="AM16" s="686"/>
      <c r="AN16" s="686"/>
      <c r="AO16" s="687"/>
      <c r="AP16" s="677" t="s">
        <v>268</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683" t="s">
        <v>129</v>
      </c>
      <c r="BP16" s="683"/>
      <c r="BQ16" s="683"/>
      <c r="BR16" s="683"/>
      <c r="BS16" s="689" t="s">
        <v>129</v>
      </c>
      <c r="BT16" s="681"/>
      <c r="BU16" s="681"/>
      <c r="BV16" s="681"/>
      <c r="BW16" s="681"/>
      <c r="BX16" s="681"/>
      <c r="BY16" s="681"/>
      <c r="BZ16" s="681"/>
      <c r="CA16" s="681"/>
      <c r="CB16" s="690"/>
      <c r="CD16" s="695" t="s">
        <v>269</v>
      </c>
      <c r="CE16" s="696"/>
      <c r="CF16" s="696"/>
      <c r="CG16" s="696"/>
      <c r="CH16" s="696"/>
      <c r="CI16" s="696"/>
      <c r="CJ16" s="696"/>
      <c r="CK16" s="696"/>
      <c r="CL16" s="696"/>
      <c r="CM16" s="696"/>
      <c r="CN16" s="696"/>
      <c r="CO16" s="696"/>
      <c r="CP16" s="696"/>
      <c r="CQ16" s="697"/>
      <c r="CR16" s="680">
        <v>79</v>
      </c>
      <c r="CS16" s="681"/>
      <c r="CT16" s="681"/>
      <c r="CU16" s="681"/>
      <c r="CV16" s="681"/>
      <c r="CW16" s="681"/>
      <c r="CX16" s="681"/>
      <c r="CY16" s="682"/>
      <c r="CZ16" s="683">
        <v>0</v>
      </c>
      <c r="DA16" s="683"/>
      <c r="DB16" s="683"/>
      <c r="DC16" s="683"/>
      <c r="DD16" s="689" t="s">
        <v>129</v>
      </c>
      <c r="DE16" s="681"/>
      <c r="DF16" s="681"/>
      <c r="DG16" s="681"/>
      <c r="DH16" s="681"/>
      <c r="DI16" s="681"/>
      <c r="DJ16" s="681"/>
      <c r="DK16" s="681"/>
      <c r="DL16" s="681"/>
      <c r="DM16" s="681"/>
      <c r="DN16" s="681"/>
      <c r="DO16" s="681"/>
      <c r="DP16" s="682"/>
      <c r="DQ16" s="689">
        <v>79</v>
      </c>
      <c r="DR16" s="681"/>
      <c r="DS16" s="681"/>
      <c r="DT16" s="681"/>
      <c r="DU16" s="681"/>
      <c r="DV16" s="681"/>
      <c r="DW16" s="681"/>
      <c r="DX16" s="681"/>
      <c r="DY16" s="681"/>
      <c r="DZ16" s="681"/>
      <c r="EA16" s="681"/>
      <c r="EB16" s="681"/>
      <c r="EC16" s="690"/>
    </row>
    <row r="17" spans="2:133" ht="11.25" customHeight="1" x14ac:dyDescent="0.15">
      <c r="B17" s="677" t="s">
        <v>270</v>
      </c>
      <c r="C17" s="678"/>
      <c r="D17" s="678"/>
      <c r="E17" s="678"/>
      <c r="F17" s="678"/>
      <c r="G17" s="678"/>
      <c r="H17" s="678"/>
      <c r="I17" s="678"/>
      <c r="J17" s="678"/>
      <c r="K17" s="678"/>
      <c r="L17" s="678"/>
      <c r="M17" s="678"/>
      <c r="N17" s="678"/>
      <c r="O17" s="678"/>
      <c r="P17" s="678"/>
      <c r="Q17" s="679"/>
      <c r="R17" s="680">
        <v>4247</v>
      </c>
      <c r="S17" s="681"/>
      <c r="T17" s="681"/>
      <c r="U17" s="681"/>
      <c r="V17" s="681"/>
      <c r="W17" s="681"/>
      <c r="X17" s="681"/>
      <c r="Y17" s="682"/>
      <c r="Z17" s="683">
        <v>0.1</v>
      </c>
      <c r="AA17" s="683"/>
      <c r="AB17" s="683"/>
      <c r="AC17" s="683"/>
      <c r="AD17" s="684">
        <v>4247</v>
      </c>
      <c r="AE17" s="684"/>
      <c r="AF17" s="684"/>
      <c r="AG17" s="684"/>
      <c r="AH17" s="684"/>
      <c r="AI17" s="684"/>
      <c r="AJ17" s="684"/>
      <c r="AK17" s="684"/>
      <c r="AL17" s="685">
        <v>0.1</v>
      </c>
      <c r="AM17" s="686"/>
      <c r="AN17" s="686"/>
      <c r="AO17" s="687"/>
      <c r="AP17" s="677" t="s">
        <v>271</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683" t="s">
        <v>129</v>
      </c>
      <c r="BP17" s="683"/>
      <c r="BQ17" s="683"/>
      <c r="BR17" s="683"/>
      <c r="BS17" s="689" t="s">
        <v>129</v>
      </c>
      <c r="BT17" s="681"/>
      <c r="BU17" s="681"/>
      <c r="BV17" s="681"/>
      <c r="BW17" s="681"/>
      <c r="BX17" s="681"/>
      <c r="BY17" s="681"/>
      <c r="BZ17" s="681"/>
      <c r="CA17" s="681"/>
      <c r="CB17" s="690"/>
      <c r="CD17" s="695" t="s">
        <v>272</v>
      </c>
      <c r="CE17" s="696"/>
      <c r="CF17" s="696"/>
      <c r="CG17" s="696"/>
      <c r="CH17" s="696"/>
      <c r="CI17" s="696"/>
      <c r="CJ17" s="696"/>
      <c r="CK17" s="696"/>
      <c r="CL17" s="696"/>
      <c r="CM17" s="696"/>
      <c r="CN17" s="696"/>
      <c r="CO17" s="696"/>
      <c r="CP17" s="696"/>
      <c r="CQ17" s="697"/>
      <c r="CR17" s="680">
        <v>557669</v>
      </c>
      <c r="CS17" s="681"/>
      <c r="CT17" s="681"/>
      <c r="CU17" s="681"/>
      <c r="CV17" s="681"/>
      <c r="CW17" s="681"/>
      <c r="CX17" s="681"/>
      <c r="CY17" s="682"/>
      <c r="CZ17" s="683">
        <v>8.6</v>
      </c>
      <c r="DA17" s="683"/>
      <c r="DB17" s="683"/>
      <c r="DC17" s="683"/>
      <c r="DD17" s="689" t="s">
        <v>129</v>
      </c>
      <c r="DE17" s="681"/>
      <c r="DF17" s="681"/>
      <c r="DG17" s="681"/>
      <c r="DH17" s="681"/>
      <c r="DI17" s="681"/>
      <c r="DJ17" s="681"/>
      <c r="DK17" s="681"/>
      <c r="DL17" s="681"/>
      <c r="DM17" s="681"/>
      <c r="DN17" s="681"/>
      <c r="DO17" s="681"/>
      <c r="DP17" s="682"/>
      <c r="DQ17" s="689">
        <v>557669</v>
      </c>
      <c r="DR17" s="681"/>
      <c r="DS17" s="681"/>
      <c r="DT17" s="681"/>
      <c r="DU17" s="681"/>
      <c r="DV17" s="681"/>
      <c r="DW17" s="681"/>
      <c r="DX17" s="681"/>
      <c r="DY17" s="681"/>
      <c r="DZ17" s="681"/>
      <c r="EA17" s="681"/>
      <c r="EB17" s="681"/>
      <c r="EC17" s="690"/>
    </row>
    <row r="18" spans="2:133" ht="11.25" customHeight="1" x14ac:dyDescent="0.15">
      <c r="B18" s="677" t="s">
        <v>273</v>
      </c>
      <c r="C18" s="678"/>
      <c r="D18" s="678"/>
      <c r="E18" s="678"/>
      <c r="F18" s="678"/>
      <c r="G18" s="678"/>
      <c r="H18" s="678"/>
      <c r="I18" s="678"/>
      <c r="J18" s="678"/>
      <c r="K18" s="678"/>
      <c r="L18" s="678"/>
      <c r="M18" s="678"/>
      <c r="N18" s="678"/>
      <c r="O18" s="678"/>
      <c r="P18" s="678"/>
      <c r="Q18" s="679"/>
      <c r="R18" s="680">
        <v>3017950</v>
      </c>
      <c r="S18" s="681"/>
      <c r="T18" s="681"/>
      <c r="U18" s="681"/>
      <c r="V18" s="681"/>
      <c r="W18" s="681"/>
      <c r="X18" s="681"/>
      <c r="Y18" s="682"/>
      <c r="Z18" s="683">
        <v>45.2</v>
      </c>
      <c r="AA18" s="683"/>
      <c r="AB18" s="683"/>
      <c r="AC18" s="683"/>
      <c r="AD18" s="684">
        <v>2681928</v>
      </c>
      <c r="AE18" s="684"/>
      <c r="AF18" s="684"/>
      <c r="AG18" s="684"/>
      <c r="AH18" s="684"/>
      <c r="AI18" s="684"/>
      <c r="AJ18" s="684"/>
      <c r="AK18" s="684"/>
      <c r="AL18" s="685">
        <v>67.3</v>
      </c>
      <c r="AM18" s="686"/>
      <c r="AN18" s="686"/>
      <c r="AO18" s="687"/>
      <c r="AP18" s="677" t="s">
        <v>274</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683" t="s">
        <v>129</v>
      </c>
      <c r="BP18" s="683"/>
      <c r="BQ18" s="683"/>
      <c r="BR18" s="683"/>
      <c r="BS18" s="689" t="s">
        <v>129</v>
      </c>
      <c r="BT18" s="681"/>
      <c r="BU18" s="681"/>
      <c r="BV18" s="681"/>
      <c r="BW18" s="681"/>
      <c r="BX18" s="681"/>
      <c r="BY18" s="681"/>
      <c r="BZ18" s="681"/>
      <c r="CA18" s="681"/>
      <c r="CB18" s="690"/>
      <c r="CD18" s="695" t="s">
        <v>275</v>
      </c>
      <c r="CE18" s="696"/>
      <c r="CF18" s="696"/>
      <c r="CG18" s="696"/>
      <c r="CH18" s="696"/>
      <c r="CI18" s="696"/>
      <c r="CJ18" s="696"/>
      <c r="CK18" s="696"/>
      <c r="CL18" s="696"/>
      <c r="CM18" s="696"/>
      <c r="CN18" s="696"/>
      <c r="CO18" s="696"/>
      <c r="CP18" s="696"/>
      <c r="CQ18" s="697"/>
      <c r="CR18" s="680" t="s">
        <v>129</v>
      </c>
      <c r="CS18" s="681"/>
      <c r="CT18" s="681"/>
      <c r="CU18" s="681"/>
      <c r="CV18" s="681"/>
      <c r="CW18" s="681"/>
      <c r="CX18" s="681"/>
      <c r="CY18" s="682"/>
      <c r="CZ18" s="683" t="s">
        <v>129</v>
      </c>
      <c r="DA18" s="683"/>
      <c r="DB18" s="683"/>
      <c r="DC18" s="683"/>
      <c r="DD18" s="689" t="s">
        <v>129</v>
      </c>
      <c r="DE18" s="681"/>
      <c r="DF18" s="681"/>
      <c r="DG18" s="681"/>
      <c r="DH18" s="681"/>
      <c r="DI18" s="681"/>
      <c r="DJ18" s="681"/>
      <c r="DK18" s="681"/>
      <c r="DL18" s="681"/>
      <c r="DM18" s="681"/>
      <c r="DN18" s="681"/>
      <c r="DO18" s="681"/>
      <c r="DP18" s="682"/>
      <c r="DQ18" s="689" t="s">
        <v>129</v>
      </c>
      <c r="DR18" s="681"/>
      <c r="DS18" s="681"/>
      <c r="DT18" s="681"/>
      <c r="DU18" s="681"/>
      <c r="DV18" s="681"/>
      <c r="DW18" s="681"/>
      <c r="DX18" s="681"/>
      <c r="DY18" s="681"/>
      <c r="DZ18" s="681"/>
      <c r="EA18" s="681"/>
      <c r="EB18" s="681"/>
      <c r="EC18" s="690"/>
    </row>
    <row r="19" spans="2:133" ht="11.25" customHeight="1" x14ac:dyDescent="0.15">
      <c r="B19" s="677" t="s">
        <v>276</v>
      </c>
      <c r="C19" s="678"/>
      <c r="D19" s="678"/>
      <c r="E19" s="678"/>
      <c r="F19" s="678"/>
      <c r="G19" s="678"/>
      <c r="H19" s="678"/>
      <c r="I19" s="678"/>
      <c r="J19" s="678"/>
      <c r="K19" s="678"/>
      <c r="L19" s="678"/>
      <c r="M19" s="678"/>
      <c r="N19" s="678"/>
      <c r="O19" s="678"/>
      <c r="P19" s="678"/>
      <c r="Q19" s="679"/>
      <c r="R19" s="680">
        <v>2681928</v>
      </c>
      <c r="S19" s="681"/>
      <c r="T19" s="681"/>
      <c r="U19" s="681"/>
      <c r="V19" s="681"/>
      <c r="W19" s="681"/>
      <c r="X19" s="681"/>
      <c r="Y19" s="682"/>
      <c r="Z19" s="683">
        <v>40.200000000000003</v>
      </c>
      <c r="AA19" s="683"/>
      <c r="AB19" s="683"/>
      <c r="AC19" s="683"/>
      <c r="AD19" s="684">
        <v>2681928</v>
      </c>
      <c r="AE19" s="684"/>
      <c r="AF19" s="684"/>
      <c r="AG19" s="684"/>
      <c r="AH19" s="684"/>
      <c r="AI19" s="684"/>
      <c r="AJ19" s="684"/>
      <c r="AK19" s="684"/>
      <c r="AL19" s="685">
        <v>67.3</v>
      </c>
      <c r="AM19" s="686"/>
      <c r="AN19" s="686"/>
      <c r="AO19" s="687"/>
      <c r="AP19" s="677" t="s">
        <v>277</v>
      </c>
      <c r="AQ19" s="678"/>
      <c r="AR19" s="678"/>
      <c r="AS19" s="678"/>
      <c r="AT19" s="678"/>
      <c r="AU19" s="678"/>
      <c r="AV19" s="678"/>
      <c r="AW19" s="678"/>
      <c r="AX19" s="678"/>
      <c r="AY19" s="678"/>
      <c r="AZ19" s="678"/>
      <c r="BA19" s="678"/>
      <c r="BB19" s="678"/>
      <c r="BC19" s="678"/>
      <c r="BD19" s="678"/>
      <c r="BE19" s="678"/>
      <c r="BF19" s="679"/>
      <c r="BG19" s="680" t="s">
        <v>129</v>
      </c>
      <c r="BH19" s="681"/>
      <c r="BI19" s="681"/>
      <c r="BJ19" s="681"/>
      <c r="BK19" s="681"/>
      <c r="BL19" s="681"/>
      <c r="BM19" s="681"/>
      <c r="BN19" s="682"/>
      <c r="BO19" s="683" t="s">
        <v>129</v>
      </c>
      <c r="BP19" s="683"/>
      <c r="BQ19" s="683"/>
      <c r="BR19" s="683"/>
      <c r="BS19" s="689" t="s">
        <v>129</v>
      </c>
      <c r="BT19" s="681"/>
      <c r="BU19" s="681"/>
      <c r="BV19" s="681"/>
      <c r="BW19" s="681"/>
      <c r="BX19" s="681"/>
      <c r="BY19" s="681"/>
      <c r="BZ19" s="681"/>
      <c r="CA19" s="681"/>
      <c r="CB19" s="690"/>
      <c r="CD19" s="695" t="s">
        <v>278</v>
      </c>
      <c r="CE19" s="696"/>
      <c r="CF19" s="696"/>
      <c r="CG19" s="696"/>
      <c r="CH19" s="696"/>
      <c r="CI19" s="696"/>
      <c r="CJ19" s="696"/>
      <c r="CK19" s="696"/>
      <c r="CL19" s="696"/>
      <c r="CM19" s="696"/>
      <c r="CN19" s="696"/>
      <c r="CO19" s="696"/>
      <c r="CP19" s="696"/>
      <c r="CQ19" s="697"/>
      <c r="CR19" s="680" t="s">
        <v>129</v>
      </c>
      <c r="CS19" s="681"/>
      <c r="CT19" s="681"/>
      <c r="CU19" s="681"/>
      <c r="CV19" s="681"/>
      <c r="CW19" s="681"/>
      <c r="CX19" s="681"/>
      <c r="CY19" s="682"/>
      <c r="CZ19" s="683" t="s">
        <v>129</v>
      </c>
      <c r="DA19" s="683"/>
      <c r="DB19" s="683"/>
      <c r="DC19" s="683"/>
      <c r="DD19" s="689" t="s">
        <v>129</v>
      </c>
      <c r="DE19" s="681"/>
      <c r="DF19" s="681"/>
      <c r="DG19" s="681"/>
      <c r="DH19" s="681"/>
      <c r="DI19" s="681"/>
      <c r="DJ19" s="681"/>
      <c r="DK19" s="681"/>
      <c r="DL19" s="681"/>
      <c r="DM19" s="681"/>
      <c r="DN19" s="681"/>
      <c r="DO19" s="681"/>
      <c r="DP19" s="682"/>
      <c r="DQ19" s="689" t="s">
        <v>129</v>
      </c>
      <c r="DR19" s="681"/>
      <c r="DS19" s="681"/>
      <c r="DT19" s="681"/>
      <c r="DU19" s="681"/>
      <c r="DV19" s="681"/>
      <c r="DW19" s="681"/>
      <c r="DX19" s="681"/>
      <c r="DY19" s="681"/>
      <c r="DZ19" s="681"/>
      <c r="EA19" s="681"/>
      <c r="EB19" s="681"/>
      <c r="EC19" s="690"/>
    </row>
    <row r="20" spans="2:133" ht="11.25" customHeight="1" x14ac:dyDescent="0.15">
      <c r="B20" s="677" t="s">
        <v>279</v>
      </c>
      <c r="C20" s="678"/>
      <c r="D20" s="678"/>
      <c r="E20" s="678"/>
      <c r="F20" s="678"/>
      <c r="G20" s="678"/>
      <c r="H20" s="678"/>
      <c r="I20" s="678"/>
      <c r="J20" s="678"/>
      <c r="K20" s="678"/>
      <c r="L20" s="678"/>
      <c r="M20" s="678"/>
      <c r="N20" s="678"/>
      <c r="O20" s="678"/>
      <c r="P20" s="678"/>
      <c r="Q20" s="679"/>
      <c r="R20" s="680">
        <v>336022</v>
      </c>
      <c r="S20" s="681"/>
      <c r="T20" s="681"/>
      <c r="U20" s="681"/>
      <c r="V20" s="681"/>
      <c r="W20" s="681"/>
      <c r="X20" s="681"/>
      <c r="Y20" s="682"/>
      <c r="Z20" s="683">
        <v>5</v>
      </c>
      <c r="AA20" s="683"/>
      <c r="AB20" s="683"/>
      <c r="AC20" s="683"/>
      <c r="AD20" s="684" t="s">
        <v>129</v>
      </c>
      <c r="AE20" s="684"/>
      <c r="AF20" s="684"/>
      <c r="AG20" s="684"/>
      <c r="AH20" s="684"/>
      <c r="AI20" s="684"/>
      <c r="AJ20" s="684"/>
      <c r="AK20" s="684"/>
      <c r="AL20" s="685" t="s">
        <v>129</v>
      </c>
      <c r="AM20" s="686"/>
      <c r="AN20" s="686"/>
      <c r="AO20" s="687"/>
      <c r="AP20" s="677" t="s">
        <v>280</v>
      </c>
      <c r="AQ20" s="678"/>
      <c r="AR20" s="678"/>
      <c r="AS20" s="678"/>
      <c r="AT20" s="678"/>
      <c r="AU20" s="678"/>
      <c r="AV20" s="678"/>
      <c r="AW20" s="678"/>
      <c r="AX20" s="678"/>
      <c r="AY20" s="678"/>
      <c r="AZ20" s="678"/>
      <c r="BA20" s="678"/>
      <c r="BB20" s="678"/>
      <c r="BC20" s="678"/>
      <c r="BD20" s="678"/>
      <c r="BE20" s="678"/>
      <c r="BF20" s="679"/>
      <c r="BG20" s="680" t="s">
        <v>129</v>
      </c>
      <c r="BH20" s="681"/>
      <c r="BI20" s="681"/>
      <c r="BJ20" s="681"/>
      <c r="BK20" s="681"/>
      <c r="BL20" s="681"/>
      <c r="BM20" s="681"/>
      <c r="BN20" s="682"/>
      <c r="BO20" s="683" t="s">
        <v>129</v>
      </c>
      <c r="BP20" s="683"/>
      <c r="BQ20" s="683"/>
      <c r="BR20" s="683"/>
      <c r="BS20" s="689" t="s">
        <v>129</v>
      </c>
      <c r="BT20" s="681"/>
      <c r="BU20" s="681"/>
      <c r="BV20" s="681"/>
      <c r="BW20" s="681"/>
      <c r="BX20" s="681"/>
      <c r="BY20" s="681"/>
      <c r="BZ20" s="681"/>
      <c r="CA20" s="681"/>
      <c r="CB20" s="690"/>
      <c r="CD20" s="695" t="s">
        <v>281</v>
      </c>
      <c r="CE20" s="696"/>
      <c r="CF20" s="696"/>
      <c r="CG20" s="696"/>
      <c r="CH20" s="696"/>
      <c r="CI20" s="696"/>
      <c r="CJ20" s="696"/>
      <c r="CK20" s="696"/>
      <c r="CL20" s="696"/>
      <c r="CM20" s="696"/>
      <c r="CN20" s="696"/>
      <c r="CO20" s="696"/>
      <c r="CP20" s="696"/>
      <c r="CQ20" s="697"/>
      <c r="CR20" s="680">
        <v>6514163</v>
      </c>
      <c r="CS20" s="681"/>
      <c r="CT20" s="681"/>
      <c r="CU20" s="681"/>
      <c r="CV20" s="681"/>
      <c r="CW20" s="681"/>
      <c r="CX20" s="681"/>
      <c r="CY20" s="682"/>
      <c r="CZ20" s="683">
        <v>100</v>
      </c>
      <c r="DA20" s="683"/>
      <c r="DB20" s="683"/>
      <c r="DC20" s="683"/>
      <c r="DD20" s="689">
        <v>925044</v>
      </c>
      <c r="DE20" s="681"/>
      <c r="DF20" s="681"/>
      <c r="DG20" s="681"/>
      <c r="DH20" s="681"/>
      <c r="DI20" s="681"/>
      <c r="DJ20" s="681"/>
      <c r="DK20" s="681"/>
      <c r="DL20" s="681"/>
      <c r="DM20" s="681"/>
      <c r="DN20" s="681"/>
      <c r="DO20" s="681"/>
      <c r="DP20" s="682"/>
      <c r="DQ20" s="689">
        <v>4537304</v>
      </c>
      <c r="DR20" s="681"/>
      <c r="DS20" s="681"/>
      <c r="DT20" s="681"/>
      <c r="DU20" s="681"/>
      <c r="DV20" s="681"/>
      <c r="DW20" s="681"/>
      <c r="DX20" s="681"/>
      <c r="DY20" s="681"/>
      <c r="DZ20" s="681"/>
      <c r="EA20" s="681"/>
      <c r="EB20" s="681"/>
      <c r="EC20" s="690"/>
    </row>
    <row r="21" spans="2:133" ht="11.25" customHeight="1" x14ac:dyDescent="0.15">
      <c r="B21" s="677" t="s">
        <v>282</v>
      </c>
      <c r="C21" s="678"/>
      <c r="D21" s="678"/>
      <c r="E21" s="678"/>
      <c r="F21" s="678"/>
      <c r="G21" s="678"/>
      <c r="H21" s="678"/>
      <c r="I21" s="678"/>
      <c r="J21" s="678"/>
      <c r="K21" s="678"/>
      <c r="L21" s="678"/>
      <c r="M21" s="678"/>
      <c r="N21" s="678"/>
      <c r="O21" s="678"/>
      <c r="P21" s="678"/>
      <c r="Q21" s="679"/>
      <c r="R21" s="680" t="s">
        <v>129</v>
      </c>
      <c r="S21" s="681"/>
      <c r="T21" s="681"/>
      <c r="U21" s="681"/>
      <c r="V21" s="681"/>
      <c r="W21" s="681"/>
      <c r="X21" s="681"/>
      <c r="Y21" s="682"/>
      <c r="Z21" s="683" t="s">
        <v>129</v>
      </c>
      <c r="AA21" s="683"/>
      <c r="AB21" s="683"/>
      <c r="AC21" s="683"/>
      <c r="AD21" s="684" t="s">
        <v>129</v>
      </c>
      <c r="AE21" s="684"/>
      <c r="AF21" s="684"/>
      <c r="AG21" s="684"/>
      <c r="AH21" s="684"/>
      <c r="AI21" s="684"/>
      <c r="AJ21" s="684"/>
      <c r="AK21" s="684"/>
      <c r="AL21" s="685" t="s">
        <v>129</v>
      </c>
      <c r="AM21" s="686"/>
      <c r="AN21" s="686"/>
      <c r="AO21" s="687"/>
      <c r="AP21" s="698" t="s">
        <v>283</v>
      </c>
      <c r="AQ21" s="699"/>
      <c r="AR21" s="699"/>
      <c r="AS21" s="699"/>
      <c r="AT21" s="699"/>
      <c r="AU21" s="699"/>
      <c r="AV21" s="699"/>
      <c r="AW21" s="699"/>
      <c r="AX21" s="699"/>
      <c r="AY21" s="699"/>
      <c r="AZ21" s="699"/>
      <c r="BA21" s="699"/>
      <c r="BB21" s="699"/>
      <c r="BC21" s="699"/>
      <c r="BD21" s="699"/>
      <c r="BE21" s="699"/>
      <c r="BF21" s="700"/>
      <c r="BG21" s="680" t="s">
        <v>129</v>
      </c>
      <c r="BH21" s="681"/>
      <c r="BI21" s="681"/>
      <c r="BJ21" s="681"/>
      <c r="BK21" s="681"/>
      <c r="BL21" s="681"/>
      <c r="BM21" s="681"/>
      <c r="BN21" s="682"/>
      <c r="BO21" s="683" t="s">
        <v>129</v>
      </c>
      <c r="BP21" s="683"/>
      <c r="BQ21" s="683"/>
      <c r="BR21" s="683"/>
      <c r="BS21" s="689" t="s">
        <v>129</v>
      </c>
      <c r="BT21" s="681"/>
      <c r="BU21" s="681"/>
      <c r="BV21" s="681"/>
      <c r="BW21" s="681"/>
      <c r="BX21" s="681"/>
      <c r="BY21" s="681"/>
      <c r="BZ21" s="681"/>
      <c r="CA21" s="681"/>
      <c r="CB21" s="690"/>
      <c r="CD21" s="704"/>
      <c r="CE21" s="705"/>
      <c r="CF21" s="705"/>
      <c r="CG21" s="705"/>
      <c r="CH21" s="705"/>
      <c r="CI21" s="705"/>
      <c r="CJ21" s="705"/>
      <c r="CK21" s="705"/>
      <c r="CL21" s="705"/>
      <c r="CM21" s="705"/>
      <c r="CN21" s="705"/>
      <c r="CO21" s="705"/>
      <c r="CP21" s="705"/>
      <c r="CQ21" s="706"/>
      <c r="CR21" s="707"/>
      <c r="CS21" s="702"/>
      <c r="CT21" s="702"/>
      <c r="CU21" s="702"/>
      <c r="CV21" s="702"/>
      <c r="CW21" s="702"/>
      <c r="CX21" s="702"/>
      <c r="CY21" s="708"/>
      <c r="CZ21" s="709"/>
      <c r="DA21" s="709"/>
      <c r="DB21" s="709"/>
      <c r="DC21" s="709"/>
      <c r="DD21" s="701"/>
      <c r="DE21" s="702"/>
      <c r="DF21" s="702"/>
      <c r="DG21" s="702"/>
      <c r="DH21" s="702"/>
      <c r="DI21" s="702"/>
      <c r="DJ21" s="702"/>
      <c r="DK21" s="702"/>
      <c r="DL21" s="702"/>
      <c r="DM21" s="702"/>
      <c r="DN21" s="702"/>
      <c r="DO21" s="702"/>
      <c r="DP21" s="708"/>
      <c r="DQ21" s="701"/>
      <c r="DR21" s="702"/>
      <c r="DS21" s="702"/>
      <c r="DT21" s="702"/>
      <c r="DU21" s="702"/>
      <c r="DV21" s="702"/>
      <c r="DW21" s="702"/>
      <c r="DX21" s="702"/>
      <c r="DY21" s="702"/>
      <c r="DZ21" s="702"/>
      <c r="EA21" s="702"/>
      <c r="EB21" s="702"/>
      <c r="EC21" s="703"/>
    </row>
    <row r="22" spans="2:133" ht="11.25" customHeight="1" x14ac:dyDescent="0.15">
      <c r="B22" s="677" t="s">
        <v>284</v>
      </c>
      <c r="C22" s="678"/>
      <c r="D22" s="678"/>
      <c r="E22" s="678"/>
      <c r="F22" s="678"/>
      <c r="G22" s="678"/>
      <c r="H22" s="678"/>
      <c r="I22" s="678"/>
      <c r="J22" s="678"/>
      <c r="K22" s="678"/>
      <c r="L22" s="678"/>
      <c r="M22" s="678"/>
      <c r="N22" s="678"/>
      <c r="O22" s="678"/>
      <c r="P22" s="678"/>
      <c r="Q22" s="679"/>
      <c r="R22" s="680">
        <v>4316941</v>
      </c>
      <c r="S22" s="681"/>
      <c r="T22" s="681"/>
      <c r="U22" s="681"/>
      <c r="V22" s="681"/>
      <c r="W22" s="681"/>
      <c r="X22" s="681"/>
      <c r="Y22" s="682"/>
      <c r="Z22" s="683">
        <v>64.7</v>
      </c>
      <c r="AA22" s="683"/>
      <c r="AB22" s="683"/>
      <c r="AC22" s="683"/>
      <c r="AD22" s="684">
        <v>3978188</v>
      </c>
      <c r="AE22" s="684"/>
      <c r="AF22" s="684"/>
      <c r="AG22" s="684"/>
      <c r="AH22" s="684"/>
      <c r="AI22" s="684"/>
      <c r="AJ22" s="684"/>
      <c r="AK22" s="684"/>
      <c r="AL22" s="685">
        <v>99.8</v>
      </c>
      <c r="AM22" s="686"/>
      <c r="AN22" s="686"/>
      <c r="AO22" s="687"/>
      <c r="AP22" s="698" t="s">
        <v>285</v>
      </c>
      <c r="AQ22" s="699"/>
      <c r="AR22" s="699"/>
      <c r="AS22" s="699"/>
      <c r="AT22" s="699"/>
      <c r="AU22" s="699"/>
      <c r="AV22" s="699"/>
      <c r="AW22" s="699"/>
      <c r="AX22" s="699"/>
      <c r="AY22" s="699"/>
      <c r="AZ22" s="699"/>
      <c r="BA22" s="699"/>
      <c r="BB22" s="699"/>
      <c r="BC22" s="699"/>
      <c r="BD22" s="699"/>
      <c r="BE22" s="699"/>
      <c r="BF22" s="700"/>
      <c r="BG22" s="680" t="s">
        <v>129</v>
      </c>
      <c r="BH22" s="681"/>
      <c r="BI22" s="681"/>
      <c r="BJ22" s="681"/>
      <c r="BK22" s="681"/>
      <c r="BL22" s="681"/>
      <c r="BM22" s="681"/>
      <c r="BN22" s="682"/>
      <c r="BO22" s="683" t="s">
        <v>129</v>
      </c>
      <c r="BP22" s="683"/>
      <c r="BQ22" s="683"/>
      <c r="BR22" s="683"/>
      <c r="BS22" s="689" t="s">
        <v>129</v>
      </c>
      <c r="BT22" s="681"/>
      <c r="BU22" s="681"/>
      <c r="BV22" s="681"/>
      <c r="BW22" s="681"/>
      <c r="BX22" s="681"/>
      <c r="BY22" s="681"/>
      <c r="BZ22" s="681"/>
      <c r="CA22" s="681"/>
      <c r="CB22" s="690"/>
      <c r="CD22" s="662" t="s">
        <v>286</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77" t="s">
        <v>287</v>
      </c>
      <c r="C23" s="678"/>
      <c r="D23" s="678"/>
      <c r="E23" s="678"/>
      <c r="F23" s="678"/>
      <c r="G23" s="678"/>
      <c r="H23" s="678"/>
      <c r="I23" s="678"/>
      <c r="J23" s="678"/>
      <c r="K23" s="678"/>
      <c r="L23" s="678"/>
      <c r="M23" s="678"/>
      <c r="N23" s="678"/>
      <c r="O23" s="678"/>
      <c r="P23" s="678"/>
      <c r="Q23" s="679"/>
      <c r="R23" s="680">
        <v>1012</v>
      </c>
      <c r="S23" s="681"/>
      <c r="T23" s="681"/>
      <c r="U23" s="681"/>
      <c r="V23" s="681"/>
      <c r="W23" s="681"/>
      <c r="X23" s="681"/>
      <c r="Y23" s="682"/>
      <c r="Z23" s="683">
        <v>0</v>
      </c>
      <c r="AA23" s="683"/>
      <c r="AB23" s="683"/>
      <c r="AC23" s="683"/>
      <c r="AD23" s="684">
        <v>1012</v>
      </c>
      <c r="AE23" s="684"/>
      <c r="AF23" s="684"/>
      <c r="AG23" s="684"/>
      <c r="AH23" s="684"/>
      <c r="AI23" s="684"/>
      <c r="AJ23" s="684"/>
      <c r="AK23" s="684"/>
      <c r="AL23" s="685">
        <v>0</v>
      </c>
      <c r="AM23" s="686"/>
      <c r="AN23" s="686"/>
      <c r="AO23" s="687"/>
      <c r="AP23" s="698" t="s">
        <v>288</v>
      </c>
      <c r="AQ23" s="699"/>
      <c r="AR23" s="699"/>
      <c r="AS23" s="699"/>
      <c r="AT23" s="699"/>
      <c r="AU23" s="699"/>
      <c r="AV23" s="699"/>
      <c r="AW23" s="699"/>
      <c r="AX23" s="699"/>
      <c r="AY23" s="699"/>
      <c r="AZ23" s="699"/>
      <c r="BA23" s="699"/>
      <c r="BB23" s="699"/>
      <c r="BC23" s="699"/>
      <c r="BD23" s="699"/>
      <c r="BE23" s="699"/>
      <c r="BF23" s="700"/>
      <c r="BG23" s="680" t="s">
        <v>129</v>
      </c>
      <c r="BH23" s="681"/>
      <c r="BI23" s="681"/>
      <c r="BJ23" s="681"/>
      <c r="BK23" s="681"/>
      <c r="BL23" s="681"/>
      <c r="BM23" s="681"/>
      <c r="BN23" s="682"/>
      <c r="BO23" s="683" t="s">
        <v>129</v>
      </c>
      <c r="BP23" s="683"/>
      <c r="BQ23" s="683"/>
      <c r="BR23" s="683"/>
      <c r="BS23" s="689" t="s">
        <v>129</v>
      </c>
      <c r="BT23" s="681"/>
      <c r="BU23" s="681"/>
      <c r="BV23" s="681"/>
      <c r="BW23" s="681"/>
      <c r="BX23" s="681"/>
      <c r="BY23" s="681"/>
      <c r="BZ23" s="681"/>
      <c r="CA23" s="681"/>
      <c r="CB23" s="690"/>
      <c r="CD23" s="662" t="s">
        <v>228</v>
      </c>
      <c r="CE23" s="663"/>
      <c r="CF23" s="663"/>
      <c r="CG23" s="663"/>
      <c r="CH23" s="663"/>
      <c r="CI23" s="663"/>
      <c r="CJ23" s="663"/>
      <c r="CK23" s="663"/>
      <c r="CL23" s="663"/>
      <c r="CM23" s="663"/>
      <c r="CN23" s="663"/>
      <c r="CO23" s="663"/>
      <c r="CP23" s="663"/>
      <c r="CQ23" s="664"/>
      <c r="CR23" s="662" t="s">
        <v>289</v>
      </c>
      <c r="CS23" s="663"/>
      <c r="CT23" s="663"/>
      <c r="CU23" s="663"/>
      <c r="CV23" s="663"/>
      <c r="CW23" s="663"/>
      <c r="CX23" s="663"/>
      <c r="CY23" s="664"/>
      <c r="CZ23" s="662" t="s">
        <v>290</v>
      </c>
      <c r="DA23" s="663"/>
      <c r="DB23" s="663"/>
      <c r="DC23" s="664"/>
      <c r="DD23" s="662" t="s">
        <v>291</v>
      </c>
      <c r="DE23" s="663"/>
      <c r="DF23" s="663"/>
      <c r="DG23" s="663"/>
      <c r="DH23" s="663"/>
      <c r="DI23" s="663"/>
      <c r="DJ23" s="663"/>
      <c r="DK23" s="664"/>
      <c r="DL23" s="710" t="s">
        <v>292</v>
      </c>
      <c r="DM23" s="711"/>
      <c r="DN23" s="711"/>
      <c r="DO23" s="711"/>
      <c r="DP23" s="711"/>
      <c r="DQ23" s="711"/>
      <c r="DR23" s="711"/>
      <c r="DS23" s="711"/>
      <c r="DT23" s="711"/>
      <c r="DU23" s="711"/>
      <c r="DV23" s="712"/>
      <c r="DW23" s="662" t="s">
        <v>293</v>
      </c>
      <c r="DX23" s="663"/>
      <c r="DY23" s="663"/>
      <c r="DZ23" s="663"/>
      <c r="EA23" s="663"/>
      <c r="EB23" s="663"/>
      <c r="EC23" s="664"/>
    </row>
    <row r="24" spans="2:133" ht="11.25" customHeight="1" x14ac:dyDescent="0.15">
      <c r="B24" s="677" t="s">
        <v>294</v>
      </c>
      <c r="C24" s="678"/>
      <c r="D24" s="678"/>
      <c r="E24" s="678"/>
      <c r="F24" s="678"/>
      <c r="G24" s="678"/>
      <c r="H24" s="678"/>
      <c r="I24" s="678"/>
      <c r="J24" s="678"/>
      <c r="K24" s="678"/>
      <c r="L24" s="678"/>
      <c r="M24" s="678"/>
      <c r="N24" s="678"/>
      <c r="O24" s="678"/>
      <c r="P24" s="678"/>
      <c r="Q24" s="679"/>
      <c r="R24" s="680">
        <v>47909</v>
      </c>
      <c r="S24" s="681"/>
      <c r="T24" s="681"/>
      <c r="U24" s="681"/>
      <c r="V24" s="681"/>
      <c r="W24" s="681"/>
      <c r="X24" s="681"/>
      <c r="Y24" s="682"/>
      <c r="Z24" s="683">
        <v>0.7</v>
      </c>
      <c r="AA24" s="683"/>
      <c r="AB24" s="683"/>
      <c r="AC24" s="683"/>
      <c r="AD24" s="684" t="s">
        <v>129</v>
      </c>
      <c r="AE24" s="684"/>
      <c r="AF24" s="684"/>
      <c r="AG24" s="684"/>
      <c r="AH24" s="684"/>
      <c r="AI24" s="684"/>
      <c r="AJ24" s="684"/>
      <c r="AK24" s="684"/>
      <c r="AL24" s="685" t="s">
        <v>129</v>
      </c>
      <c r="AM24" s="686"/>
      <c r="AN24" s="686"/>
      <c r="AO24" s="687"/>
      <c r="AP24" s="698" t="s">
        <v>295</v>
      </c>
      <c r="AQ24" s="699"/>
      <c r="AR24" s="699"/>
      <c r="AS24" s="699"/>
      <c r="AT24" s="699"/>
      <c r="AU24" s="699"/>
      <c r="AV24" s="699"/>
      <c r="AW24" s="699"/>
      <c r="AX24" s="699"/>
      <c r="AY24" s="699"/>
      <c r="AZ24" s="699"/>
      <c r="BA24" s="699"/>
      <c r="BB24" s="699"/>
      <c r="BC24" s="699"/>
      <c r="BD24" s="699"/>
      <c r="BE24" s="699"/>
      <c r="BF24" s="700"/>
      <c r="BG24" s="680" t="s">
        <v>129</v>
      </c>
      <c r="BH24" s="681"/>
      <c r="BI24" s="681"/>
      <c r="BJ24" s="681"/>
      <c r="BK24" s="681"/>
      <c r="BL24" s="681"/>
      <c r="BM24" s="681"/>
      <c r="BN24" s="682"/>
      <c r="BO24" s="683" t="s">
        <v>129</v>
      </c>
      <c r="BP24" s="683"/>
      <c r="BQ24" s="683"/>
      <c r="BR24" s="683"/>
      <c r="BS24" s="689" t="s">
        <v>129</v>
      </c>
      <c r="BT24" s="681"/>
      <c r="BU24" s="681"/>
      <c r="BV24" s="681"/>
      <c r="BW24" s="681"/>
      <c r="BX24" s="681"/>
      <c r="BY24" s="681"/>
      <c r="BZ24" s="681"/>
      <c r="CA24" s="681"/>
      <c r="CB24" s="690"/>
      <c r="CD24" s="691" t="s">
        <v>296</v>
      </c>
      <c r="CE24" s="692"/>
      <c r="CF24" s="692"/>
      <c r="CG24" s="692"/>
      <c r="CH24" s="692"/>
      <c r="CI24" s="692"/>
      <c r="CJ24" s="692"/>
      <c r="CK24" s="692"/>
      <c r="CL24" s="692"/>
      <c r="CM24" s="692"/>
      <c r="CN24" s="692"/>
      <c r="CO24" s="692"/>
      <c r="CP24" s="692"/>
      <c r="CQ24" s="693"/>
      <c r="CR24" s="669">
        <v>2332529</v>
      </c>
      <c r="CS24" s="670"/>
      <c r="CT24" s="670"/>
      <c r="CU24" s="670"/>
      <c r="CV24" s="670"/>
      <c r="CW24" s="670"/>
      <c r="CX24" s="670"/>
      <c r="CY24" s="671"/>
      <c r="CZ24" s="674">
        <v>35.799999999999997</v>
      </c>
      <c r="DA24" s="675"/>
      <c r="DB24" s="675"/>
      <c r="DC24" s="694"/>
      <c r="DD24" s="713">
        <v>1627418</v>
      </c>
      <c r="DE24" s="670"/>
      <c r="DF24" s="670"/>
      <c r="DG24" s="670"/>
      <c r="DH24" s="670"/>
      <c r="DI24" s="670"/>
      <c r="DJ24" s="670"/>
      <c r="DK24" s="671"/>
      <c r="DL24" s="713">
        <v>1626727</v>
      </c>
      <c r="DM24" s="670"/>
      <c r="DN24" s="670"/>
      <c r="DO24" s="670"/>
      <c r="DP24" s="670"/>
      <c r="DQ24" s="670"/>
      <c r="DR24" s="670"/>
      <c r="DS24" s="670"/>
      <c r="DT24" s="670"/>
      <c r="DU24" s="670"/>
      <c r="DV24" s="671"/>
      <c r="DW24" s="674">
        <v>39.299999999999997</v>
      </c>
      <c r="DX24" s="675"/>
      <c r="DY24" s="675"/>
      <c r="DZ24" s="675"/>
      <c r="EA24" s="675"/>
      <c r="EB24" s="675"/>
      <c r="EC24" s="676"/>
    </row>
    <row r="25" spans="2:133" ht="11.25" customHeight="1" x14ac:dyDescent="0.15">
      <c r="B25" s="677" t="s">
        <v>297</v>
      </c>
      <c r="C25" s="678"/>
      <c r="D25" s="678"/>
      <c r="E25" s="678"/>
      <c r="F25" s="678"/>
      <c r="G25" s="678"/>
      <c r="H25" s="678"/>
      <c r="I25" s="678"/>
      <c r="J25" s="678"/>
      <c r="K25" s="678"/>
      <c r="L25" s="678"/>
      <c r="M25" s="678"/>
      <c r="N25" s="678"/>
      <c r="O25" s="678"/>
      <c r="P25" s="678"/>
      <c r="Q25" s="679"/>
      <c r="R25" s="680">
        <v>35750</v>
      </c>
      <c r="S25" s="681"/>
      <c r="T25" s="681"/>
      <c r="U25" s="681"/>
      <c r="V25" s="681"/>
      <c r="W25" s="681"/>
      <c r="X25" s="681"/>
      <c r="Y25" s="682"/>
      <c r="Z25" s="683">
        <v>0.5</v>
      </c>
      <c r="AA25" s="683"/>
      <c r="AB25" s="683"/>
      <c r="AC25" s="683"/>
      <c r="AD25" s="684" t="s">
        <v>129</v>
      </c>
      <c r="AE25" s="684"/>
      <c r="AF25" s="684"/>
      <c r="AG25" s="684"/>
      <c r="AH25" s="684"/>
      <c r="AI25" s="684"/>
      <c r="AJ25" s="684"/>
      <c r="AK25" s="684"/>
      <c r="AL25" s="685" t="s">
        <v>129</v>
      </c>
      <c r="AM25" s="686"/>
      <c r="AN25" s="686"/>
      <c r="AO25" s="687"/>
      <c r="AP25" s="698" t="s">
        <v>298</v>
      </c>
      <c r="AQ25" s="699"/>
      <c r="AR25" s="699"/>
      <c r="AS25" s="699"/>
      <c r="AT25" s="699"/>
      <c r="AU25" s="699"/>
      <c r="AV25" s="699"/>
      <c r="AW25" s="699"/>
      <c r="AX25" s="699"/>
      <c r="AY25" s="699"/>
      <c r="AZ25" s="699"/>
      <c r="BA25" s="699"/>
      <c r="BB25" s="699"/>
      <c r="BC25" s="699"/>
      <c r="BD25" s="699"/>
      <c r="BE25" s="699"/>
      <c r="BF25" s="700"/>
      <c r="BG25" s="680" t="s">
        <v>129</v>
      </c>
      <c r="BH25" s="681"/>
      <c r="BI25" s="681"/>
      <c r="BJ25" s="681"/>
      <c r="BK25" s="681"/>
      <c r="BL25" s="681"/>
      <c r="BM25" s="681"/>
      <c r="BN25" s="682"/>
      <c r="BO25" s="683" t="s">
        <v>129</v>
      </c>
      <c r="BP25" s="683"/>
      <c r="BQ25" s="683"/>
      <c r="BR25" s="683"/>
      <c r="BS25" s="689" t="s">
        <v>129</v>
      </c>
      <c r="BT25" s="681"/>
      <c r="BU25" s="681"/>
      <c r="BV25" s="681"/>
      <c r="BW25" s="681"/>
      <c r="BX25" s="681"/>
      <c r="BY25" s="681"/>
      <c r="BZ25" s="681"/>
      <c r="CA25" s="681"/>
      <c r="CB25" s="690"/>
      <c r="CD25" s="695" t="s">
        <v>299</v>
      </c>
      <c r="CE25" s="696"/>
      <c r="CF25" s="696"/>
      <c r="CG25" s="696"/>
      <c r="CH25" s="696"/>
      <c r="CI25" s="696"/>
      <c r="CJ25" s="696"/>
      <c r="CK25" s="696"/>
      <c r="CL25" s="696"/>
      <c r="CM25" s="696"/>
      <c r="CN25" s="696"/>
      <c r="CO25" s="696"/>
      <c r="CP25" s="696"/>
      <c r="CQ25" s="697"/>
      <c r="CR25" s="680">
        <v>837957</v>
      </c>
      <c r="CS25" s="716"/>
      <c r="CT25" s="716"/>
      <c r="CU25" s="716"/>
      <c r="CV25" s="716"/>
      <c r="CW25" s="716"/>
      <c r="CX25" s="716"/>
      <c r="CY25" s="717"/>
      <c r="CZ25" s="685">
        <v>12.9</v>
      </c>
      <c r="DA25" s="714"/>
      <c r="DB25" s="714"/>
      <c r="DC25" s="718"/>
      <c r="DD25" s="689">
        <v>788285</v>
      </c>
      <c r="DE25" s="716"/>
      <c r="DF25" s="716"/>
      <c r="DG25" s="716"/>
      <c r="DH25" s="716"/>
      <c r="DI25" s="716"/>
      <c r="DJ25" s="716"/>
      <c r="DK25" s="717"/>
      <c r="DL25" s="689">
        <v>788000</v>
      </c>
      <c r="DM25" s="716"/>
      <c r="DN25" s="716"/>
      <c r="DO25" s="716"/>
      <c r="DP25" s="716"/>
      <c r="DQ25" s="716"/>
      <c r="DR25" s="716"/>
      <c r="DS25" s="716"/>
      <c r="DT25" s="716"/>
      <c r="DU25" s="716"/>
      <c r="DV25" s="717"/>
      <c r="DW25" s="685">
        <v>19</v>
      </c>
      <c r="DX25" s="714"/>
      <c r="DY25" s="714"/>
      <c r="DZ25" s="714"/>
      <c r="EA25" s="714"/>
      <c r="EB25" s="714"/>
      <c r="EC25" s="715"/>
    </row>
    <row r="26" spans="2:133" ht="11.25" customHeight="1" x14ac:dyDescent="0.15">
      <c r="B26" s="677" t="s">
        <v>300</v>
      </c>
      <c r="C26" s="678"/>
      <c r="D26" s="678"/>
      <c r="E26" s="678"/>
      <c r="F26" s="678"/>
      <c r="G26" s="678"/>
      <c r="H26" s="678"/>
      <c r="I26" s="678"/>
      <c r="J26" s="678"/>
      <c r="K26" s="678"/>
      <c r="L26" s="678"/>
      <c r="M26" s="678"/>
      <c r="N26" s="678"/>
      <c r="O26" s="678"/>
      <c r="P26" s="678"/>
      <c r="Q26" s="679"/>
      <c r="R26" s="680">
        <v>24573</v>
      </c>
      <c r="S26" s="681"/>
      <c r="T26" s="681"/>
      <c r="U26" s="681"/>
      <c r="V26" s="681"/>
      <c r="W26" s="681"/>
      <c r="X26" s="681"/>
      <c r="Y26" s="682"/>
      <c r="Z26" s="683">
        <v>0.4</v>
      </c>
      <c r="AA26" s="683"/>
      <c r="AB26" s="683"/>
      <c r="AC26" s="683"/>
      <c r="AD26" s="684" t="s">
        <v>129</v>
      </c>
      <c r="AE26" s="684"/>
      <c r="AF26" s="684"/>
      <c r="AG26" s="684"/>
      <c r="AH26" s="684"/>
      <c r="AI26" s="684"/>
      <c r="AJ26" s="684"/>
      <c r="AK26" s="684"/>
      <c r="AL26" s="685" t="s">
        <v>129</v>
      </c>
      <c r="AM26" s="686"/>
      <c r="AN26" s="686"/>
      <c r="AO26" s="687"/>
      <c r="AP26" s="698" t="s">
        <v>301</v>
      </c>
      <c r="AQ26" s="719"/>
      <c r="AR26" s="719"/>
      <c r="AS26" s="719"/>
      <c r="AT26" s="719"/>
      <c r="AU26" s="719"/>
      <c r="AV26" s="719"/>
      <c r="AW26" s="719"/>
      <c r="AX26" s="719"/>
      <c r="AY26" s="719"/>
      <c r="AZ26" s="719"/>
      <c r="BA26" s="719"/>
      <c r="BB26" s="719"/>
      <c r="BC26" s="719"/>
      <c r="BD26" s="719"/>
      <c r="BE26" s="719"/>
      <c r="BF26" s="700"/>
      <c r="BG26" s="680" t="s">
        <v>129</v>
      </c>
      <c r="BH26" s="681"/>
      <c r="BI26" s="681"/>
      <c r="BJ26" s="681"/>
      <c r="BK26" s="681"/>
      <c r="BL26" s="681"/>
      <c r="BM26" s="681"/>
      <c r="BN26" s="682"/>
      <c r="BO26" s="683" t="s">
        <v>129</v>
      </c>
      <c r="BP26" s="683"/>
      <c r="BQ26" s="683"/>
      <c r="BR26" s="683"/>
      <c r="BS26" s="689" t="s">
        <v>129</v>
      </c>
      <c r="BT26" s="681"/>
      <c r="BU26" s="681"/>
      <c r="BV26" s="681"/>
      <c r="BW26" s="681"/>
      <c r="BX26" s="681"/>
      <c r="BY26" s="681"/>
      <c r="BZ26" s="681"/>
      <c r="CA26" s="681"/>
      <c r="CB26" s="690"/>
      <c r="CD26" s="695" t="s">
        <v>302</v>
      </c>
      <c r="CE26" s="696"/>
      <c r="CF26" s="696"/>
      <c r="CG26" s="696"/>
      <c r="CH26" s="696"/>
      <c r="CI26" s="696"/>
      <c r="CJ26" s="696"/>
      <c r="CK26" s="696"/>
      <c r="CL26" s="696"/>
      <c r="CM26" s="696"/>
      <c r="CN26" s="696"/>
      <c r="CO26" s="696"/>
      <c r="CP26" s="696"/>
      <c r="CQ26" s="697"/>
      <c r="CR26" s="680">
        <v>502729</v>
      </c>
      <c r="CS26" s="681"/>
      <c r="CT26" s="681"/>
      <c r="CU26" s="681"/>
      <c r="CV26" s="681"/>
      <c r="CW26" s="681"/>
      <c r="CX26" s="681"/>
      <c r="CY26" s="682"/>
      <c r="CZ26" s="685">
        <v>7.7</v>
      </c>
      <c r="DA26" s="714"/>
      <c r="DB26" s="714"/>
      <c r="DC26" s="718"/>
      <c r="DD26" s="689">
        <v>459953</v>
      </c>
      <c r="DE26" s="681"/>
      <c r="DF26" s="681"/>
      <c r="DG26" s="681"/>
      <c r="DH26" s="681"/>
      <c r="DI26" s="681"/>
      <c r="DJ26" s="681"/>
      <c r="DK26" s="682"/>
      <c r="DL26" s="689" t="s">
        <v>129</v>
      </c>
      <c r="DM26" s="681"/>
      <c r="DN26" s="681"/>
      <c r="DO26" s="681"/>
      <c r="DP26" s="681"/>
      <c r="DQ26" s="681"/>
      <c r="DR26" s="681"/>
      <c r="DS26" s="681"/>
      <c r="DT26" s="681"/>
      <c r="DU26" s="681"/>
      <c r="DV26" s="682"/>
      <c r="DW26" s="685" t="s">
        <v>129</v>
      </c>
      <c r="DX26" s="714"/>
      <c r="DY26" s="714"/>
      <c r="DZ26" s="714"/>
      <c r="EA26" s="714"/>
      <c r="EB26" s="714"/>
      <c r="EC26" s="715"/>
    </row>
    <row r="27" spans="2:133" ht="11.25" customHeight="1" x14ac:dyDescent="0.15">
      <c r="B27" s="677" t="s">
        <v>303</v>
      </c>
      <c r="C27" s="678"/>
      <c r="D27" s="678"/>
      <c r="E27" s="678"/>
      <c r="F27" s="678"/>
      <c r="G27" s="678"/>
      <c r="H27" s="678"/>
      <c r="I27" s="678"/>
      <c r="J27" s="678"/>
      <c r="K27" s="678"/>
      <c r="L27" s="678"/>
      <c r="M27" s="678"/>
      <c r="N27" s="678"/>
      <c r="O27" s="678"/>
      <c r="P27" s="678"/>
      <c r="Q27" s="679"/>
      <c r="R27" s="680">
        <v>626383</v>
      </c>
      <c r="S27" s="681"/>
      <c r="T27" s="681"/>
      <c r="U27" s="681"/>
      <c r="V27" s="681"/>
      <c r="W27" s="681"/>
      <c r="X27" s="681"/>
      <c r="Y27" s="682"/>
      <c r="Z27" s="683">
        <v>9.4</v>
      </c>
      <c r="AA27" s="683"/>
      <c r="AB27" s="683"/>
      <c r="AC27" s="683"/>
      <c r="AD27" s="684" t="s">
        <v>129</v>
      </c>
      <c r="AE27" s="684"/>
      <c r="AF27" s="684"/>
      <c r="AG27" s="684"/>
      <c r="AH27" s="684"/>
      <c r="AI27" s="684"/>
      <c r="AJ27" s="684"/>
      <c r="AK27" s="684"/>
      <c r="AL27" s="685" t="s">
        <v>129</v>
      </c>
      <c r="AM27" s="686"/>
      <c r="AN27" s="686"/>
      <c r="AO27" s="687"/>
      <c r="AP27" s="677" t="s">
        <v>304</v>
      </c>
      <c r="AQ27" s="678"/>
      <c r="AR27" s="678"/>
      <c r="AS27" s="678"/>
      <c r="AT27" s="678"/>
      <c r="AU27" s="678"/>
      <c r="AV27" s="678"/>
      <c r="AW27" s="678"/>
      <c r="AX27" s="678"/>
      <c r="AY27" s="678"/>
      <c r="AZ27" s="678"/>
      <c r="BA27" s="678"/>
      <c r="BB27" s="678"/>
      <c r="BC27" s="678"/>
      <c r="BD27" s="678"/>
      <c r="BE27" s="678"/>
      <c r="BF27" s="679"/>
      <c r="BG27" s="680">
        <v>1027376</v>
      </c>
      <c r="BH27" s="681"/>
      <c r="BI27" s="681"/>
      <c r="BJ27" s="681"/>
      <c r="BK27" s="681"/>
      <c r="BL27" s="681"/>
      <c r="BM27" s="681"/>
      <c r="BN27" s="682"/>
      <c r="BO27" s="683">
        <v>100</v>
      </c>
      <c r="BP27" s="683"/>
      <c r="BQ27" s="683"/>
      <c r="BR27" s="683"/>
      <c r="BS27" s="689">
        <v>2731</v>
      </c>
      <c r="BT27" s="681"/>
      <c r="BU27" s="681"/>
      <c r="BV27" s="681"/>
      <c r="BW27" s="681"/>
      <c r="BX27" s="681"/>
      <c r="BY27" s="681"/>
      <c r="BZ27" s="681"/>
      <c r="CA27" s="681"/>
      <c r="CB27" s="690"/>
      <c r="CD27" s="695" t="s">
        <v>305</v>
      </c>
      <c r="CE27" s="696"/>
      <c r="CF27" s="696"/>
      <c r="CG27" s="696"/>
      <c r="CH27" s="696"/>
      <c r="CI27" s="696"/>
      <c r="CJ27" s="696"/>
      <c r="CK27" s="696"/>
      <c r="CL27" s="696"/>
      <c r="CM27" s="696"/>
      <c r="CN27" s="696"/>
      <c r="CO27" s="696"/>
      <c r="CP27" s="696"/>
      <c r="CQ27" s="697"/>
      <c r="CR27" s="680">
        <v>936903</v>
      </c>
      <c r="CS27" s="716"/>
      <c r="CT27" s="716"/>
      <c r="CU27" s="716"/>
      <c r="CV27" s="716"/>
      <c r="CW27" s="716"/>
      <c r="CX27" s="716"/>
      <c r="CY27" s="717"/>
      <c r="CZ27" s="685">
        <v>14.4</v>
      </c>
      <c r="DA27" s="714"/>
      <c r="DB27" s="714"/>
      <c r="DC27" s="718"/>
      <c r="DD27" s="689">
        <v>281464</v>
      </c>
      <c r="DE27" s="716"/>
      <c r="DF27" s="716"/>
      <c r="DG27" s="716"/>
      <c r="DH27" s="716"/>
      <c r="DI27" s="716"/>
      <c r="DJ27" s="716"/>
      <c r="DK27" s="717"/>
      <c r="DL27" s="689">
        <v>281058</v>
      </c>
      <c r="DM27" s="716"/>
      <c r="DN27" s="716"/>
      <c r="DO27" s="716"/>
      <c r="DP27" s="716"/>
      <c r="DQ27" s="716"/>
      <c r="DR27" s="716"/>
      <c r="DS27" s="716"/>
      <c r="DT27" s="716"/>
      <c r="DU27" s="716"/>
      <c r="DV27" s="717"/>
      <c r="DW27" s="685">
        <v>6.8</v>
      </c>
      <c r="DX27" s="714"/>
      <c r="DY27" s="714"/>
      <c r="DZ27" s="714"/>
      <c r="EA27" s="714"/>
      <c r="EB27" s="714"/>
      <c r="EC27" s="715"/>
    </row>
    <row r="28" spans="2:133" ht="11.25" customHeight="1" x14ac:dyDescent="0.15">
      <c r="B28" s="722" t="s">
        <v>306</v>
      </c>
      <c r="C28" s="723"/>
      <c r="D28" s="723"/>
      <c r="E28" s="723"/>
      <c r="F28" s="723"/>
      <c r="G28" s="723"/>
      <c r="H28" s="723"/>
      <c r="I28" s="723"/>
      <c r="J28" s="723"/>
      <c r="K28" s="723"/>
      <c r="L28" s="723"/>
      <c r="M28" s="723"/>
      <c r="N28" s="723"/>
      <c r="O28" s="723"/>
      <c r="P28" s="723"/>
      <c r="Q28" s="724"/>
      <c r="R28" s="680" t="s">
        <v>129</v>
      </c>
      <c r="S28" s="681"/>
      <c r="T28" s="681"/>
      <c r="U28" s="681"/>
      <c r="V28" s="681"/>
      <c r="W28" s="681"/>
      <c r="X28" s="681"/>
      <c r="Y28" s="682"/>
      <c r="Z28" s="683" t="s">
        <v>129</v>
      </c>
      <c r="AA28" s="683"/>
      <c r="AB28" s="683"/>
      <c r="AC28" s="683"/>
      <c r="AD28" s="684" t="s">
        <v>129</v>
      </c>
      <c r="AE28" s="684"/>
      <c r="AF28" s="684"/>
      <c r="AG28" s="684"/>
      <c r="AH28" s="684"/>
      <c r="AI28" s="684"/>
      <c r="AJ28" s="684"/>
      <c r="AK28" s="684"/>
      <c r="AL28" s="685" t="s">
        <v>129</v>
      </c>
      <c r="AM28" s="686"/>
      <c r="AN28" s="686"/>
      <c r="AO28" s="687"/>
      <c r="AP28" s="725"/>
      <c r="AQ28" s="726"/>
      <c r="AR28" s="726"/>
      <c r="AS28" s="726"/>
      <c r="AT28" s="726"/>
      <c r="AU28" s="726"/>
      <c r="AV28" s="726"/>
      <c r="AW28" s="726"/>
      <c r="AX28" s="726"/>
      <c r="AY28" s="726"/>
      <c r="AZ28" s="726"/>
      <c r="BA28" s="726"/>
      <c r="BB28" s="726"/>
      <c r="BC28" s="726"/>
      <c r="BD28" s="726"/>
      <c r="BE28" s="726"/>
      <c r="BF28" s="727"/>
      <c r="BG28" s="680"/>
      <c r="BH28" s="681"/>
      <c r="BI28" s="681"/>
      <c r="BJ28" s="681"/>
      <c r="BK28" s="681"/>
      <c r="BL28" s="681"/>
      <c r="BM28" s="681"/>
      <c r="BN28" s="682"/>
      <c r="BO28" s="683"/>
      <c r="BP28" s="683"/>
      <c r="BQ28" s="683"/>
      <c r="BR28" s="683"/>
      <c r="BS28" s="684"/>
      <c r="BT28" s="684"/>
      <c r="BU28" s="684"/>
      <c r="BV28" s="684"/>
      <c r="BW28" s="684"/>
      <c r="BX28" s="684"/>
      <c r="BY28" s="684"/>
      <c r="BZ28" s="684"/>
      <c r="CA28" s="684"/>
      <c r="CB28" s="688"/>
      <c r="CD28" s="695" t="s">
        <v>307</v>
      </c>
      <c r="CE28" s="696"/>
      <c r="CF28" s="696"/>
      <c r="CG28" s="696"/>
      <c r="CH28" s="696"/>
      <c r="CI28" s="696"/>
      <c r="CJ28" s="696"/>
      <c r="CK28" s="696"/>
      <c r="CL28" s="696"/>
      <c r="CM28" s="696"/>
      <c r="CN28" s="696"/>
      <c r="CO28" s="696"/>
      <c r="CP28" s="696"/>
      <c r="CQ28" s="697"/>
      <c r="CR28" s="680">
        <v>557669</v>
      </c>
      <c r="CS28" s="681"/>
      <c r="CT28" s="681"/>
      <c r="CU28" s="681"/>
      <c r="CV28" s="681"/>
      <c r="CW28" s="681"/>
      <c r="CX28" s="681"/>
      <c r="CY28" s="682"/>
      <c r="CZ28" s="685">
        <v>8.6</v>
      </c>
      <c r="DA28" s="714"/>
      <c r="DB28" s="714"/>
      <c r="DC28" s="718"/>
      <c r="DD28" s="689">
        <v>557669</v>
      </c>
      <c r="DE28" s="681"/>
      <c r="DF28" s="681"/>
      <c r="DG28" s="681"/>
      <c r="DH28" s="681"/>
      <c r="DI28" s="681"/>
      <c r="DJ28" s="681"/>
      <c r="DK28" s="682"/>
      <c r="DL28" s="689">
        <v>557669</v>
      </c>
      <c r="DM28" s="681"/>
      <c r="DN28" s="681"/>
      <c r="DO28" s="681"/>
      <c r="DP28" s="681"/>
      <c r="DQ28" s="681"/>
      <c r="DR28" s="681"/>
      <c r="DS28" s="681"/>
      <c r="DT28" s="681"/>
      <c r="DU28" s="681"/>
      <c r="DV28" s="682"/>
      <c r="DW28" s="685">
        <v>13.5</v>
      </c>
      <c r="DX28" s="714"/>
      <c r="DY28" s="714"/>
      <c r="DZ28" s="714"/>
      <c r="EA28" s="714"/>
      <c r="EB28" s="714"/>
      <c r="EC28" s="715"/>
    </row>
    <row r="29" spans="2:133" ht="11.25" customHeight="1" x14ac:dyDescent="0.15">
      <c r="B29" s="677" t="s">
        <v>308</v>
      </c>
      <c r="C29" s="678"/>
      <c r="D29" s="678"/>
      <c r="E29" s="678"/>
      <c r="F29" s="678"/>
      <c r="G29" s="678"/>
      <c r="H29" s="678"/>
      <c r="I29" s="678"/>
      <c r="J29" s="678"/>
      <c r="K29" s="678"/>
      <c r="L29" s="678"/>
      <c r="M29" s="678"/>
      <c r="N29" s="678"/>
      <c r="O29" s="678"/>
      <c r="P29" s="678"/>
      <c r="Q29" s="679"/>
      <c r="R29" s="680">
        <v>677382</v>
      </c>
      <c r="S29" s="681"/>
      <c r="T29" s="681"/>
      <c r="U29" s="681"/>
      <c r="V29" s="681"/>
      <c r="W29" s="681"/>
      <c r="X29" s="681"/>
      <c r="Y29" s="682"/>
      <c r="Z29" s="683">
        <v>10.199999999999999</v>
      </c>
      <c r="AA29" s="683"/>
      <c r="AB29" s="683"/>
      <c r="AC29" s="683"/>
      <c r="AD29" s="684" t="s">
        <v>129</v>
      </c>
      <c r="AE29" s="684"/>
      <c r="AF29" s="684"/>
      <c r="AG29" s="684"/>
      <c r="AH29" s="684"/>
      <c r="AI29" s="684"/>
      <c r="AJ29" s="684"/>
      <c r="AK29" s="684"/>
      <c r="AL29" s="685" t="s">
        <v>129</v>
      </c>
      <c r="AM29" s="686"/>
      <c r="AN29" s="686"/>
      <c r="AO29" s="687"/>
      <c r="AP29" s="659" t="s">
        <v>228</v>
      </c>
      <c r="AQ29" s="660"/>
      <c r="AR29" s="660"/>
      <c r="AS29" s="660"/>
      <c r="AT29" s="660"/>
      <c r="AU29" s="660"/>
      <c r="AV29" s="660"/>
      <c r="AW29" s="660"/>
      <c r="AX29" s="660"/>
      <c r="AY29" s="660"/>
      <c r="AZ29" s="660"/>
      <c r="BA29" s="660"/>
      <c r="BB29" s="660"/>
      <c r="BC29" s="660"/>
      <c r="BD29" s="660"/>
      <c r="BE29" s="660"/>
      <c r="BF29" s="661"/>
      <c r="BG29" s="659" t="s">
        <v>309</v>
      </c>
      <c r="BH29" s="720"/>
      <c r="BI29" s="720"/>
      <c r="BJ29" s="720"/>
      <c r="BK29" s="720"/>
      <c r="BL29" s="720"/>
      <c r="BM29" s="720"/>
      <c r="BN29" s="720"/>
      <c r="BO29" s="720"/>
      <c r="BP29" s="720"/>
      <c r="BQ29" s="721"/>
      <c r="BR29" s="659" t="s">
        <v>310</v>
      </c>
      <c r="BS29" s="720"/>
      <c r="BT29" s="720"/>
      <c r="BU29" s="720"/>
      <c r="BV29" s="720"/>
      <c r="BW29" s="720"/>
      <c r="BX29" s="720"/>
      <c r="BY29" s="720"/>
      <c r="BZ29" s="720"/>
      <c r="CA29" s="720"/>
      <c r="CB29" s="721"/>
      <c r="CD29" s="743" t="s">
        <v>311</v>
      </c>
      <c r="CE29" s="744"/>
      <c r="CF29" s="695" t="s">
        <v>70</v>
      </c>
      <c r="CG29" s="696"/>
      <c r="CH29" s="696"/>
      <c r="CI29" s="696"/>
      <c r="CJ29" s="696"/>
      <c r="CK29" s="696"/>
      <c r="CL29" s="696"/>
      <c r="CM29" s="696"/>
      <c r="CN29" s="696"/>
      <c r="CO29" s="696"/>
      <c r="CP29" s="696"/>
      <c r="CQ29" s="697"/>
      <c r="CR29" s="680">
        <v>557405</v>
      </c>
      <c r="CS29" s="716"/>
      <c r="CT29" s="716"/>
      <c r="CU29" s="716"/>
      <c r="CV29" s="716"/>
      <c r="CW29" s="716"/>
      <c r="CX29" s="716"/>
      <c r="CY29" s="717"/>
      <c r="CZ29" s="685">
        <v>8.6</v>
      </c>
      <c r="DA29" s="714"/>
      <c r="DB29" s="714"/>
      <c r="DC29" s="718"/>
      <c r="DD29" s="689">
        <v>557405</v>
      </c>
      <c r="DE29" s="716"/>
      <c r="DF29" s="716"/>
      <c r="DG29" s="716"/>
      <c r="DH29" s="716"/>
      <c r="DI29" s="716"/>
      <c r="DJ29" s="716"/>
      <c r="DK29" s="717"/>
      <c r="DL29" s="689">
        <v>557405</v>
      </c>
      <c r="DM29" s="716"/>
      <c r="DN29" s="716"/>
      <c r="DO29" s="716"/>
      <c r="DP29" s="716"/>
      <c r="DQ29" s="716"/>
      <c r="DR29" s="716"/>
      <c r="DS29" s="716"/>
      <c r="DT29" s="716"/>
      <c r="DU29" s="716"/>
      <c r="DV29" s="717"/>
      <c r="DW29" s="685">
        <v>13.5</v>
      </c>
      <c r="DX29" s="714"/>
      <c r="DY29" s="714"/>
      <c r="DZ29" s="714"/>
      <c r="EA29" s="714"/>
      <c r="EB29" s="714"/>
      <c r="EC29" s="715"/>
    </row>
    <row r="30" spans="2:133" ht="11.25" customHeight="1" x14ac:dyDescent="0.15">
      <c r="B30" s="677" t="s">
        <v>312</v>
      </c>
      <c r="C30" s="678"/>
      <c r="D30" s="678"/>
      <c r="E30" s="678"/>
      <c r="F30" s="678"/>
      <c r="G30" s="678"/>
      <c r="H30" s="678"/>
      <c r="I30" s="678"/>
      <c r="J30" s="678"/>
      <c r="K30" s="678"/>
      <c r="L30" s="678"/>
      <c r="M30" s="678"/>
      <c r="N30" s="678"/>
      <c r="O30" s="678"/>
      <c r="P30" s="678"/>
      <c r="Q30" s="679"/>
      <c r="R30" s="680">
        <v>6766</v>
      </c>
      <c r="S30" s="681"/>
      <c r="T30" s="681"/>
      <c r="U30" s="681"/>
      <c r="V30" s="681"/>
      <c r="W30" s="681"/>
      <c r="X30" s="681"/>
      <c r="Y30" s="682"/>
      <c r="Z30" s="683">
        <v>0.1</v>
      </c>
      <c r="AA30" s="683"/>
      <c r="AB30" s="683"/>
      <c r="AC30" s="683"/>
      <c r="AD30" s="684">
        <v>6455</v>
      </c>
      <c r="AE30" s="684"/>
      <c r="AF30" s="684"/>
      <c r="AG30" s="684"/>
      <c r="AH30" s="684"/>
      <c r="AI30" s="684"/>
      <c r="AJ30" s="684"/>
      <c r="AK30" s="684"/>
      <c r="AL30" s="685">
        <v>0.2</v>
      </c>
      <c r="AM30" s="686"/>
      <c r="AN30" s="686"/>
      <c r="AO30" s="687"/>
      <c r="AP30" s="728" t="s">
        <v>313</v>
      </c>
      <c r="AQ30" s="729"/>
      <c r="AR30" s="729"/>
      <c r="AS30" s="729"/>
      <c r="AT30" s="734" t="s">
        <v>314</v>
      </c>
      <c r="AU30" s="230"/>
      <c r="AV30" s="230"/>
      <c r="AW30" s="230"/>
      <c r="AX30" s="666" t="s">
        <v>191</v>
      </c>
      <c r="AY30" s="667"/>
      <c r="AZ30" s="667"/>
      <c r="BA30" s="667"/>
      <c r="BB30" s="667"/>
      <c r="BC30" s="667"/>
      <c r="BD30" s="667"/>
      <c r="BE30" s="667"/>
      <c r="BF30" s="668"/>
      <c r="BG30" s="740">
        <v>99.1</v>
      </c>
      <c r="BH30" s="741"/>
      <c r="BI30" s="741"/>
      <c r="BJ30" s="741"/>
      <c r="BK30" s="741"/>
      <c r="BL30" s="741"/>
      <c r="BM30" s="675">
        <v>94.2</v>
      </c>
      <c r="BN30" s="741"/>
      <c r="BO30" s="741"/>
      <c r="BP30" s="741"/>
      <c r="BQ30" s="742"/>
      <c r="BR30" s="740">
        <v>99.2</v>
      </c>
      <c r="BS30" s="741"/>
      <c r="BT30" s="741"/>
      <c r="BU30" s="741"/>
      <c r="BV30" s="741"/>
      <c r="BW30" s="741"/>
      <c r="BX30" s="675">
        <v>94.3</v>
      </c>
      <c r="BY30" s="741"/>
      <c r="BZ30" s="741"/>
      <c r="CA30" s="741"/>
      <c r="CB30" s="742"/>
      <c r="CD30" s="745"/>
      <c r="CE30" s="746"/>
      <c r="CF30" s="695" t="s">
        <v>315</v>
      </c>
      <c r="CG30" s="696"/>
      <c r="CH30" s="696"/>
      <c r="CI30" s="696"/>
      <c r="CJ30" s="696"/>
      <c r="CK30" s="696"/>
      <c r="CL30" s="696"/>
      <c r="CM30" s="696"/>
      <c r="CN30" s="696"/>
      <c r="CO30" s="696"/>
      <c r="CP30" s="696"/>
      <c r="CQ30" s="697"/>
      <c r="CR30" s="680">
        <v>521800</v>
      </c>
      <c r="CS30" s="681"/>
      <c r="CT30" s="681"/>
      <c r="CU30" s="681"/>
      <c r="CV30" s="681"/>
      <c r="CW30" s="681"/>
      <c r="CX30" s="681"/>
      <c r="CY30" s="682"/>
      <c r="CZ30" s="685">
        <v>8</v>
      </c>
      <c r="DA30" s="714"/>
      <c r="DB30" s="714"/>
      <c r="DC30" s="718"/>
      <c r="DD30" s="689">
        <v>521800</v>
      </c>
      <c r="DE30" s="681"/>
      <c r="DF30" s="681"/>
      <c r="DG30" s="681"/>
      <c r="DH30" s="681"/>
      <c r="DI30" s="681"/>
      <c r="DJ30" s="681"/>
      <c r="DK30" s="682"/>
      <c r="DL30" s="689">
        <v>521800</v>
      </c>
      <c r="DM30" s="681"/>
      <c r="DN30" s="681"/>
      <c r="DO30" s="681"/>
      <c r="DP30" s="681"/>
      <c r="DQ30" s="681"/>
      <c r="DR30" s="681"/>
      <c r="DS30" s="681"/>
      <c r="DT30" s="681"/>
      <c r="DU30" s="681"/>
      <c r="DV30" s="682"/>
      <c r="DW30" s="685">
        <v>12.6</v>
      </c>
      <c r="DX30" s="714"/>
      <c r="DY30" s="714"/>
      <c r="DZ30" s="714"/>
      <c r="EA30" s="714"/>
      <c r="EB30" s="714"/>
      <c r="EC30" s="715"/>
    </row>
    <row r="31" spans="2:133" ht="11.25" customHeight="1" x14ac:dyDescent="0.15">
      <c r="B31" s="677" t="s">
        <v>316</v>
      </c>
      <c r="C31" s="678"/>
      <c r="D31" s="678"/>
      <c r="E31" s="678"/>
      <c r="F31" s="678"/>
      <c r="G31" s="678"/>
      <c r="H31" s="678"/>
      <c r="I31" s="678"/>
      <c r="J31" s="678"/>
      <c r="K31" s="678"/>
      <c r="L31" s="678"/>
      <c r="M31" s="678"/>
      <c r="N31" s="678"/>
      <c r="O31" s="678"/>
      <c r="P31" s="678"/>
      <c r="Q31" s="679"/>
      <c r="R31" s="680">
        <v>8528</v>
      </c>
      <c r="S31" s="681"/>
      <c r="T31" s="681"/>
      <c r="U31" s="681"/>
      <c r="V31" s="681"/>
      <c r="W31" s="681"/>
      <c r="X31" s="681"/>
      <c r="Y31" s="682"/>
      <c r="Z31" s="683">
        <v>0.1</v>
      </c>
      <c r="AA31" s="683"/>
      <c r="AB31" s="683"/>
      <c r="AC31" s="683"/>
      <c r="AD31" s="684" t="s">
        <v>129</v>
      </c>
      <c r="AE31" s="684"/>
      <c r="AF31" s="684"/>
      <c r="AG31" s="684"/>
      <c r="AH31" s="684"/>
      <c r="AI31" s="684"/>
      <c r="AJ31" s="684"/>
      <c r="AK31" s="684"/>
      <c r="AL31" s="685" t="s">
        <v>129</v>
      </c>
      <c r="AM31" s="686"/>
      <c r="AN31" s="686"/>
      <c r="AO31" s="687"/>
      <c r="AP31" s="730"/>
      <c r="AQ31" s="731"/>
      <c r="AR31" s="731"/>
      <c r="AS31" s="731"/>
      <c r="AT31" s="735"/>
      <c r="AU31" s="229" t="s">
        <v>317</v>
      </c>
      <c r="AV31" s="229"/>
      <c r="AW31" s="229"/>
      <c r="AX31" s="677" t="s">
        <v>318</v>
      </c>
      <c r="AY31" s="678"/>
      <c r="AZ31" s="678"/>
      <c r="BA31" s="678"/>
      <c r="BB31" s="678"/>
      <c r="BC31" s="678"/>
      <c r="BD31" s="678"/>
      <c r="BE31" s="678"/>
      <c r="BF31" s="679"/>
      <c r="BG31" s="737">
        <v>99.1</v>
      </c>
      <c r="BH31" s="716"/>
      <c r="BI31" s="716"/>
      <c r="BJ31" s="716"/>
      <c r="BK31" s="716"/>
      <c r="BL31" s="716"/>
      <c r="BM31" s="686">
        <v>96.6</v>
      </c>
      <c r="BN31" s="738"/>
      <c r="BO31" s="738"/>
      <c r="BP31" s="738"/>
      <c r="BQ31" s="739"/>
      <c r="BR31" s="737">
        <v>99.4</v>
      </c>
      <c r="BS31" s="716"/>
      <c r="BT31" s="716"/>
      <c r="BU31" s="716"/>
      <c r="BV31" s="716"/>
      <c r="BW31" s="716"/>
      <c r="BX31" s="686">
        <v>97.1</v>
      </c>
      <c r="BY31" s="738"/>
      <c r="BZ31" s="738"/>
      <c r="CA31" s="738"/>
      <c r="CB31" s="739"/>
      <c r="CD31" s="745"/>
      <c r="CE31" s="746"/>
      <c r="CF31" s="695" t="s">
        <v>319</v>
      </c>
      <c r="CG31" s="696"/>
      <c r="CH31" s="696"/>
      <c r="CI31" s="696"/>
      <c r="CJ31" s="696"/>
      <c r="CK31" s="696"/>
      <c r="CL31" s="696"/>
      <c r="CM31" s="696"/>
      <c r="CN31" s="696"/>
      <c r="CO31" s="696"/>
      <c r="CP31" s="696"/>
      <c r="CQ31" s="697"/>
      <c r="CR31" s="680">
        <v>35605</v>
      </c>
      <c r="CS31" s="716"/>
      <c r="CT31" s="716"/>
      <c r="CU31" s="716"/>
      <c r="CV31" s="716"/>
      <c r="CW31" s="716"/>
      <c r="CX31" s="716"/>
      <c r="CY31" s="717"/>
      <c r="CZ31" s="685">
        <v>0.5</v>
      </c>
      <c r="DA31" s="714"/>
      <c r="DB31" s="714"/>
      <c r="DC31" s="718"/>
      <c r="DD31" s="689">
        <v>35605</v>
      </c>
      <c r="DE31" s="716"/>
      <c r="DF31" s="716"/>
      <c r="DG31" s="716"/>
      <c r="DH31" s="716"/>
      <c r="DI31" s="716"/>
      <c r="DJ31" s="716"/>
      <c r="DK31" s="717"/>
      <c r="DL31" s="689">
        <v>35605</v>
      </c>
      <c r="DM31" s="716"/>
      <c r="DN31" s="716"/>
      <c r="DO31" s="716"/>
      <c r="DP31" s="716"/>
      <c r="DQ31" s="716"/>
      <c r="DR31" s="716"/>
      <c r="DS31" s="716"/>
      <c r="DT31" s="716"/>
      <c r="DU31" s="716"/>
      <c r="DV31" s="717"/>
      <c r="DW31" s="685">
        <v>0.9</v>
      </c>
      <c r="DX31" s="714"/>
      <c r="DY31" s="714"/>
      <c r="DZ31" s="714"/>
      <c r="EA31" s="714"/>
      <c r="EB31" s="714"/>
      <c r="EC31" s="715"/>
    </row>
    <row r="32" spans="2:133" ht="11.25" customHeight="1" x14ac:dyDescent="0.15">
      <c r="B32" s="677" t="s">
        <v>320</v>
      </c>
      <c r="C32" s="678"/>
      <c r="D32" s="678"/>
      <c r="E32" s="678"/>
      <c r="F32" s="678"/>
      <c r="G32" s="678"/>
      <c r="H32" s="678"/>
      <c r="I32" s="678"/>
      <c r="J32" s="678"/>
      <c r="K32" s="678"/>
      <c r="L32" s="678"/>
      <c r="M32" s="678"/>
      <c r="N32" s="678"/>
      <c r="O32" s="678"/>
      <c r="P32" s="678"/>
      <c r="Q32" s="679"/>
      <c r="R32" s="680">
        <v>22386</v>
      </c>
      <c r="S32" s="681"/>
      <c r="T32" s="681"/>
      <c r="U32" s="681"/>
      <c r="V32" s="681"/>
      <c r="W32" s="681"/>
      <c r="X32" s="681"/>
      <c r="Y32" s="682"/>
      <c r="Z32" s="683">
        <v>0.3</v>
      </c>
      <c r="AA32" s="683"/>
      <c r="AB32" s="683"/>
      <c r="AC32" s="683"/>
      <c r="AD32" s="684" t="s">
        <v>129</v>
      </c>
      <c r="AE32" s="684"/>
      <c r="AF32" s="684"/>
      <c r="AG32" s="684"/>
      <c r="AH32" s="684"/>
      <c r="AI32" s="684"/>
      <c r="AJ32" s="684"/>
      <c r="AK32" s="684"/>
      <c r="AL32" s="685" t="s">
        <v>129</v>
      </c>
      <c r="AM32" s="686"/>
      <c r="AN32" s="686"/>
      <c r="AO32" s="687"/>
      <c r="AP32" s="732"/>
      <c r="AQ32" s="733"/>
      <c r="AR32" s="733"/>
      <c r="AS32" s="733"/>
      <c r="AT32" s="736"/>
      <c r="AU32" s="231"/>
      <c r="AV32" s="231"/>
      <c r="AW32" s="231"/>
      <c r="AX32" s="725" t="s">
        <v>321</v>
      </c>
      <c r="AY32" s="726"/>
      <c r="AZ32" s="726"/>
      <c r="BA32" s="726"/>
      <c r="BB32" s="726"/>
      <c r="BC32" s="726"/>
      <c r="BD32" s="726"/>
      <c r="BE32" s="726"/>
      <c r="BF32" s="727"/>
      <c r="BG32" s="749">
        <v>98.7</v>
      </c>
      <c r="BH32" s="750"/>
      <c r="BI32" s="750"/>
      <c r="BJ32" s="750"/>
      <c r="BK32" s="750"/>
      <c r="BL32" s="750"/>
      <c r="BM32" s="751">
        <v>92.5</v>
      </c>
      <c r="BN32" s="750"/>
      <c r="BO32" s="750"/>
      <c r="BP32" s="750"/>
      <c r="BQ32" s="752"/>
      <c r="BR32" s="749">
        <v>98.4</v>
      </c>
      <c r="BS32" s="750"/>
      <c r="BT32" s="750"/>
      <c r="BU32" s="750"/>
      <c r="BV32" s="750"/>
      <c r="BW32" s="750"/>
      <c r="BX32" s="751">
        <v>91.1</v>
      </c>
      <c r="BY32" s="750"/>
      <c r="BZ32" s="750"/>
      <c r="CA32" s="750"/>
      <c r="CB32" s="752"/>
      <c r="CD32" s="747"/>
      <c r="CE32" s="748"/>
      <c r="CF32" s="695" t="s">
        <v>322</v>
      </c>
      <c r="CG32" s="696"/>
      <c r="CH32" s="696"/>
      <c r="CI32" s="696"/>
      <c r="CJ32" s="696"/>
      <c r="CK32" s="696"/>
      <c r="CL32" s="696"/>
      <c r="CM32" s="696"/>
      <c r="CN32" s="696"/>
      <c r="CO32" s="696"/>
      <c r="CP32" s="696"/>
      <c r="CQ32" s="697"/>
      <c r="CR32" s="680">
        <v>264</v>
      </c>
      <c r="CS32" s="681"/>
      <c r="CT32" s="681"/>
      <c r="CU32" s="681"/>
      <c r="CV32" s="681"/>
      <c r="CW32" s="681"/>
      <c r="CX32" s="681"/>
      <c r="CY32" s="682"/>
      <c r="CZ32" s="685">
        <v>0</v>
      </c>
      <c r="DA32" s="714"/>
      <c r="DB32" s="714"/>
      <c r="DC32" s="718"/>
      <c r="DD32" s="689">
        <v>264</v>
      </c>
      <c r="DE32" s="681"/>
      <c r="DF32" s="681"/>
      <c r="DG32" s="681"/>
      <c r="DH32" s="681"/>
      <c r="DI32" s="681"/>
      <c r="DJ32" s="681"/>
      <c r="DK32" s="682"/>
      <c r="DL32" s="689">
        <v>264</v>
      </c>
      <c r="DM32" s="681"/>
      <c r="DN32" s="681"/>
      <c r="DO32" s="681"/>
      <c r="DP32" s="681"/>
      <c r="DQ32" s="681"/>
      <c r="DR32" s="681"/>
      <c r="DS32" s="681"/>
      <c r="DT32" s="681"/>
      <c r="DU32" s="681"/>
      <c r="DV32" s="682"/>
      <c r="DW32" s="685">
        <v>0</v>
      </c>
      <c r="DX32" s="714"/>
      <c r="DY32" s="714"/>
      <c r="DZ32" s="714"/>
      <c r="EA32" s="714"/>
      <c r="EB32" s="714"/>
      <c r="EC32" s="715"/>
    </row>
    <row r="33" spans="2:133" ht="11.25" customHeight="1" x14ac:dyDescent="0.15">
      <c r="B33" s="677" t="s">
        <v>323</v>
      </c>
      <c r="C33" s="678"/>
      <c r="D33" s="678"/>
      <c r="E33" s="678"/>
      <c r="F33" s="678"/>
      <c r="G33" s="678"/>
      <c r="H33" s="678"/>
      <c r="I33" s="678"/>
      <c r="J33" s="678"/>
      <c r="K33" s="678"/>
      <c r="L33" s="678"/>
      <c r="M33" s="678"/>
      <c r="N33" s="678"/>
      <c r="O33" s="678"/>
      <c r="P33" s="678"/>
      <c r="Q33" s="679"/>
      <c r="R33" s="680">
        <v>147137</v>
      </c>
      <c r="S33" s="681"/>
      <c r="T33" s="681"/>
      <c r="U33" s="681"/>
      <c r="V33" s="681"/>
      <c r="W33" s="681"/>
      <c r="X33" s="681"/>
      <c r="Y33" s="682"/>
      <c r="Z33" s="683">
        <v>2.2000000000000002</v>
      </c>
      <c r="AA33" s="683"/>
      <c r="AB33" s="683"/>
      <c r="AC33" s="683"/>
      <c r="AD33" s="684" t="s">
        <v>129</v>
      </c>
      <c r="AE33" s="684"/>
      <c r="AF33" s="684"/>
      <c r="AG33" s="684"/>
      <c r="AH33" s="684"/>
      <c r="AI33" s="684"/>
      <c r="AJ33" s="684"/>
      <c r="AK33" s="684"/>
      <c r="AL33" s="685" t="s">
        <v>129</v>
      </c>
      <c r="AM33" s="686"/>
      <c r="AN33" s="686"/>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5" t="s">
        <v>324</v>
      </c>
      <c r="CE33" s="696"/>
      <c r="CF33" s="696"/>
      <c r="CG33" s="696"/>
      <c r="CH33" s="696"/>
      <c r="CI33" s="696"/>
      <c r="CJ33" s="696"/>
      <c r="CK33" s="696"/>
      <c r="CL33" s="696"/>
      <c r="CM33" s="696"/>
      <c r="CN33" s="696"/>
      <c r="CO33" s="696"/>
      <c r="CP33" s="696"/>
      <c r="CQ33" s="697"/>
      <c r="CR33" s="680">
        <v>3256511</v>
      </c>
      <c r="CS33" s="716"/>
      <c r="CT33" s="716"/>
      <c r="CU33" s="716"/>
      <c r="CV33" s="716"/>
      <c r="CW33" s="716"/>
      <c r="CX33" s="716"/>
      <c r="CY33" s="717"/>
      <c r="CZ33" s="685">
        <v>50</v>
      </c>
      <c r="DA33" s="714"/>
      <c r="DB33" s="714"/>
      <c r="DC33" s="718"/>
      <c r="DD33" s="689">
        <v>2717207</v>
      </c>
      <c r="DE33" s="716"/>
      <c r="DF33" s="716"/>
      <c r="DG33" s="716"/>
      <c r="DH33" s="716"/>
      <c r="DI33" s="716"/>
      <c r="DJ33" s="716"/>
      <c r="DK33" s="717"/>
      <c r="DL33" s="689">
        <v>1772438</v>
      </c>
      <c r="DM33" s="716"/>
      <c r="DN33" s="716"/>
      <c r="DO33" s="716"/>
      <c r="DP33" s="716"/>
      <c r="DQ33" s="716"/>
      <c r="DR33" s="716"/>
      <c r="DS33" s="716"/>
      <c r="DT33" s="716"/>
      <c r="DU33" s="716"/>
      <c r="DV33" s="717"/>
      <c r="DW33" s="685">
        <v>42.8</v>
      </c>
      <c r="DX33" s="714"/>
      <c r="DY33" s="714"/>
      <c r="DZ33" s="714"/>
      <c r="EA33" s="714"/>
      <c r="EB33" s="714"/>
      <c r="EC33" s="715"/>
    </row>
    <row r="34" spans="2:133" ht="11.25" customHeight="1" x14ac:dyDescent="0.15">
      <c r="B34" s="677" t="s">
        <v>325</v>
      </c>
      <c r="C34" s="678"/>
      <c r="D34" s="678"/>
      <c r="E34" s="678"/>
      <c r="F34" s="678"/>
      <c r="G34" s="678"/>
      <c r="H34" s="678"/>
      <c r="I34" s="678"/>
      <c r="J34" s="678"/>
      <c r="K34" s="678"/>
      <c r="L34" s="678"/>
      <c r="M34" s="678"/>
      <c r="N34" s="678"/>
      <c r="O34" s="678"/>
      <c r="P34" s="678"/>
      <c r="Q34" s="679"/>
      <c r="R34" s="680">
        <v>70790</v>
      </c>
      <c r="S34" s="681"/>
      <c r="T34" s="681"/>
      <c r="U34" s="681"/>
      <c r="V34" s="681"/>
      <c r="W34" s="681"/>
      <c r="X34" s="681"/>
      <c r="Y34" s="682"/>
      <c r="Z34" s="683">
        <v>1.1000000000000001</v>
      </c>
      <c r="AA34" s="683"/>
      <c r="AB34" s="683"/>
      <c r="AC34" s="683"/>
      <c r="AD34" s="684">
        <v>76</v>
      </c>
      <c r="AE34" s="684"/>
      <c r="AF34" s="684"/>
      <c r="AG34" s="684"/>
      <c r="AH34" s="684"/>
      <c r="AI34" s="684"/>
      <c r="AJ34" s="684"/>
      <c r="AK34" s="684"/>
      <c r="AL34" s="685">
        <v>0</v>
      </c>
      <c r="AM34" s="686"/>
      <c r="AN34" s="686"/>
      <c r="AO34" s="687"/>
      <c r="AP34" s="234"/>
      <c r="AQ34" s="659" t="s">
        <v>326</v>
      </c>
      <c r="AR34" s="660"/>
      <c r="AS34" s="660"/>
      <c r="AT34" s="660"/>
      <c r="AU34" s="660"/>
      <c r="AV34" s="660"/>
      <c r="AW34" s="660"/>
      <c r="AX34" s="660"/>
      <c r="AY34" s="660"/>
      <c r="AZ34" s="660"/>
      <c r="BA34" s="660"/>
      <c r="BB34" s="660"/>
      <c r="BC34" s="660"/>
      <c r="BD34" s="660"/>
      <c r="BE34" s="660"/>
      <c r="BF34" s="661"/>
      <c r="BG34" s="659" t="s">
        <v>327</v>
      </c>
      <c r="BH34" s="660"/>
      <c r="BI34" s="660"/>
      <c r="BJ34" s="660"/>
      <c r="BK34" s="660"/>
      <c r="BL34" s="660"/>
      <c r="BM34" s="660"/>
      <c r="BN34" s="660"/>
      <c r="BO34" s="660"/>
      <c r="BP34" s="660"/>
      <c r="BQ34" s="660"/>
      <c r="BR34" s="660"/>
      <c r="BS34" s="660"/>
      <c r="BT34" s="660"/>
      <c r="BU34" s="660"/>
      <c r="BV34" s="660"/>
      <c r="BW34" s="660"/>
      <c r="BX34" s="660"/>
      <c r="BY34" s="660"/>
      <c r="BZ34" s="660"/>
      <c r="CA34" s="660"/>
      <c r="CB34" s="661"/>
      <c r="CD34" s="695" t="s">
        <v>328</v>
      </c>
      <c r="CE34" s="696"/>
      <c r="CF34" s="696"/>
      <c r="CG34" s="696"/>
      <c r="CH34" s="696"/>
      <c r="CI34" s="696"/>
      <c r="CJ34" s="696"/>
      <c r="CK34" s="696"/>
      <c r="CL34" s="696"/>
      <c r="CM34" s="696"/>
      <c r="CN34" s="696"/>
      <c r="CO34" s="696"/>
      <c r="CP34" s="696"/>
      <c r="CQ34" s="697"/>
      <c r="CR34" s="680">
        <v>1136897</v>
      </c>
      <c r="CS34" s="681"/>
      <c r="CT34" s="681"/>
      <c r="CU34" s="681"/>
      <c r="CV34" s="681"/>
      <c r="CW34" s="681"/>
      <c r="CX34" s="681"/>
      <c r="CY34" s="682"/>
      <c r="CZ34" s="685">
        <v>17.5</v>
      </c>
      <c r="DA34" s="714"/>
      <c r="DB34" s="714"/>
      <c r="DC34" s="718"/>
      <c r="DD34" s="689">
        <v>850622</v>
      </c>
      <c r="DE34" s="681"/>
      <c r="DF34" s="681"/>
      <c r="DG34" s="681"/>
      <c r="DH34" s="681"/>
      <c r="DI34" s="681"/>
      <c r="DJ34" s="681"/>
      <c r="DK34" s="682"/>
      <c r="DL34" s="689">
        <v>257282</v>
      </c>
      <c r="DM34" s="681"/>
      <c r="DN34" s="681"/>
      <c r="DO34" s="681"/>
      <c r="DP34" s="681"/>
      <c r="DQ34" s="681"/>
      <c r="DR34" s="681"/>
      <c r="DS34" s="681"/>
      <c r="DT34" s="681"/>
      <c r="DU34" s="681"/>
      <c r="DV34" s="682"/>
      <c r="DW34" s="685">
        <v>6.2</v>
      </c>
      <c r="DX34" s="714"/>
      <c r="DY34" s="714"/>
      <c r="DZ34" s="714"/>
      <c r="EA34" s="714"/>
      <c r="EB34" s="714"/>
      <c r="EC34" s="715"/>
    </row>
    <row r="35" spans="2:133" ht="11.25" customHeight="1" x14ac:dyDescent="0.15">
      <c r="B35" s="677" t="s">
        <v>329</v>
      </c>
      <c r="C35" s="678"/>
      <c r="D35" s="678"/>
      <c r="E35" s="678"/>
      <c r="F35" s="678"/>
      <c r="G35" s="678"/>
      <c r="H35" s="678"/>
      <c r="I35" s="678"/>
      <c r="J35" s="678"/>
      <c r="K35" s="678"/>
      <c r="L35" s="678"/>
      <c r="M35" s="678"/>
      <c r="N35" s="678"/>
      <c r="O35" s="678"/>
      <c r="P35" s="678"/>
      <c r="Q35" s="679"/>
      <c r="R35" s="680">
        <v>686300</v>
      </c>
      <c r="S35" s="681"/>
      <c r="T35" s="681"/>
      <c r="U35" s="681"/>
      <c r="V35" s="681"/>
      <c r="W35" s="681"/>
      <c r="X35" s="681"/>
      <c r="Y35" s="682"/>
      <c r="Z35" s="683">
        <v>10.3</v>
      </c>
      <c r="AA35" s="683"/>
      <c r="AB35" s="683"/>
      <c r="AC35" s="683"/>
      <c r="AD35" s="684" t="s">
        <v>129</v>
      </c>
      <c r="AE35" s="684"/>
      <c r="AF35" s="684"/>
      <c r="AG35" s="684"/>
      <c r="AH35" s="684"/>
      <c r="AI35" s="684"/>
      <c r="AJ35" s="684"/>
      <c r="AK35" s="684"/>
      <c r="AL35" s="685" t="s">
        <v>129</v>
      </c>
      <c r="AM35" s="686"/>
      <c r="AN35" s="686"/>
      <c r="AO35" s="687"/>
      <c r="AP35" s="234"/>
      <c r="AQ35" s="753" t="s">
        <v>330</v>
      </c>
      <c r="AR35" s="754"/>
      <c r="AS35" s="754"/>
      <c r="AT35" s="754"/>
      <c r="AU35" s="754"/>
      <c r="AV35" s="754"/>
      <c r="AW35" s="754"/>
      <c r="AX35" s="754"/>
      <c r="AY35" s="755"/>
      <c r="AZ35" s="669">
        <v>1350841</v>
      </c>
      <c r="BA35" s="670"/>
      <c r="BB35" s="670"/>
      <c r="BC35" s="670"/>
      <c r="BD35" s="670"/>
      <c r="BE35" s="670"/>
      <c r="BF35" s="756"/>
      <c r="BG35" s="691" t="s">
        <v>331</v>
      </c>
      <c r="BH35" s="692"/>
      <c r="BI35" s="692"/>
      <c r="BJ35" s="692"/>
      <c r="BK35" s="692"/>
      <c r="BL35" s="692"/>
      <c r="BM35" s="692"/>
      <c r="BN35" s="692"/>
      <c r="BO35" s="692"/>
      <c r="BP35" s="692"/>
      <c r="BQ35" s="692"/>
      <c r="BR35" s="692"/>
      <c r="BS35" s="692"/>
      <c r="BT35" s="692"/>
      <c r="BU35" s="693"/>
      <c r="BV35" s="669">
        <v>89072</v>
      </c>
      <c r="BW35" s="670"/>
      <c r="BX35" s="670"/>
      <c r="BY35" s="670"/>
      <c r="BZ35" s="670"/>
      <c r="CA35" s="670"/>
      <c r="CB35" s="756"/>
      <c r="CD35" s="695" t="s">
        <v>332</v>
      </c>
      <c r="CE35" s="696"/>
      <c r="CF35" s="696"/>
      <c r="CG35" s="696"/>
      <c r="CH35" s="696"/>
      <c r="CI35" s="696"/>
      <c r="CJ35" s="696"/>
      <c r="CK35" s="696"/>
      <c r="CL35" s="696"/>
      <c r="CM35" s="696"/>
      <c r="CN35" s="696"/>
      <c r="CO35" s="696"/>
      <c r="CP35" s="696"/>
      <c r="CQ35" s="697"/>
      <c r="CR35" s="680">
        <v>130159</v>
      </c>
      <c r="CS35" s="716"/>
      <c r="CT35" s="716"/>
      <c r="CU35" s="716"/>
      <c r="CV35" s="716"/>
      <c r="CW35" s="716"/>
      <c r="CX35" s="716"/>
      <c r="CY35" s="717"/>
      <c r="CZ35" s="685">
        <v>2</v>
      </c>
      <c r="DA35" s="714"/>
      <c r="DB35" s="714"/>
      <c r="DC35" s="718"/>
      <c r="DD35" s="689">
        <v>125071</v>
      </c>
      <c r="DE35" s="716"/>
      <c r="DF35" s="716"/>
      <c r="DG35" s="716"/>
      <c r="DH35" s="716"/>
      <c r="DI35" s="716"/>
      <c r="DJ35" s="716"/>
      <c r="DK35" s="717"/>
      <c r="DL35" s="689">
        <v>123796</v>
      </c>
      <c r="DM35" s="716"/>
      <c r="DN35" s="716"/>
      <c r="DO35" s="716"/>
      <c r="DP35" s="716"/>
      <c r="DQ35" s="716"/>
      <c r="DR35" s="716"/>
      <c r="DS35" s="716"/>
      <c r="DT35" s="716"/>
      <c r="DU35" s="716"/>
      <c r="DV35" s="717"/>
      <c r="DW35" s="685">
        <v>3</v>
      </c>
      <c r="DX35" s="714"/>
      <c r="DY35" s="714"/>
      <c r="DZ35" s="714"/>
      <c r="EA35" s="714"/>
      <c r="EB35" s="714"/>
      <c r="EC35" s="715"/>
    </row>
    <row r="36" spans="2:133" ht="11.25" customHeight="1" x14ac:dyDescent="0.15">
      <c r="B36" s="677" t="s">
        <v>333</v>
      </c>
      <c r="C36" s="678"/>
      <c r="D36" s="678"/>
      <c r="E36" s="678"/>
      <c r="F36" s="678"/>
      <c r="G36" s="678"/>
      <c r="H36" s="678"/>
      <c r="I36" s="678"/>
      <c r="J36" s="678"/>
      <c r="K36" s="678"/>
      <c r="L36" s="678"/>
      <c r="M36" s="678"/>
      <c r="N36" s="678"/>
      <c r="O36" s="678"/>
      <c r="P36" s="678"/>
      <c r="Q36" s="679"/>
      <c r="R36" s="680" t="s">
        <v>129</v>
      </c>
      <c r="S36" s="681"/>
      <c r="T36" s="681"/>
      <c r="U36" s="681"/>
      <c r="V36" s="681"/>
      <c r="W36" s="681"/>
      <c r="X36" s="681"/>
      <c r="Y36" s="682"/>
      <c r="Z36" s="683" t="s">
        <v>129</v>
      </c>
      <c r="AA36" s="683"/>
      <c r="AB36" s="683"/>
      <c r="AC36" s="683"/>
      <c r="AD36" s="684" t="s">
        <v>129</v>
      </c>
      <c r="AE36" s="684"/>
      <c r="AF36" s="684"/>
      <c r="AG36" s="684"/>
      <c r="AH36" s="684"/>
      <c r="AI36" s="684"/>
      <c r="AJ36" s="684"/>
      <c r="AK36" s="684"/>
      <c r="AL36" s="685" t="s">
        <v>129</v>
      </c>
      <c r="AM36" s="686"/>
      <c r="AN36" s="686"/>
      <c r="AO36" s="687"/>
      <c r="AQ36" s="757" t="s">
        <v>334</v>
      </c>
      <c r="AR36" s="758"/>
      <c r="AS36" s="758"/>
      <c r="AT36" s="758"/>
      <c r="AU36" s="758"/>
      <c r="AV36" s="758"/>
      <c r="AW36" s="758"/>
      <c r="AX36" s="758"/>
      <c r="AY36" s="759"/>
      <c r="AZ36" s="680">
        <v>439535</v>
      </c>
      <c r="BA36" s="681"/>
      <c r="BB36" s="681"/>
      <c r="BC36" s="681"/>
      <c r="BD36" s="716"/>
      <c r="BE36" s="716"/>
      <c r="BF36" s="739"/>
      <c r="BG36" s="695" t="s">
        <v>335</v>
      </c>
      <c r="BH36" s="696"/>
      <c r="BI36" s="696"/>
      <c r="BJ36" s="696"/>
      <c r="BK36" s="696"/>
      <c r="BL36" s="696"/>
      <c r="BM36" s="696"/>
      <c r="BN36" s="696"/>
      <c r="BO36" s="696"/>
      <c r="BP36" s="696"/>
      <c r="BQ36" s="696"/>
      <c r="BR36" s="696"/>
      <c r="BS36" s="696"/>
      <c r="BT36" s="696"/>
      <c r="BU36" s="697"/>
      <c r="BV36" s="680">
        <v>83317</v>
      </c>
      <c r="BW36" s="681"/>
      <c r="BX36" s="681"/>
      <c r="BY36" s="681"/>
      <c r="BZ36" s="681"/>
      <c r="CA36" s="681"/>
      <c r="CB36" s="690"/>
      <c r="CD36" s="695" t="s">
        <v>336</v>
      </c>
      <c r="CE36" s="696"/>
      <c r="CF36" s="696"/>
      <c r="CG36" s="696"/>
      <c r="CH36" s="696"/>
      <c r="CI36" s="696"/>
      <c r="CJ36" s="696"/>
      <c r="CK36" s="696"/>
      <c r="CL36" s="696"/>
      <c r="CM36" s="696"/>
      <c r="CN36" s="696"/>
      <c r="CO36" s="696"/>
      <c r="CP36" s="696"/>
      <c r="CQ36" s="697"/>
      <c r="CR36" s="680">
        <v>1006980</v>
      </c>
      <c r="CS36" s="681"/>
      <c r="CT36" s="681"/>
      <c r="CU36" s="681"/>
      <c r="CV36" s="681"/>
      <c r="CW36" s="681"/>
      <c r="CX36" s="681"/>
      <c r="CY36" s="682"/>
      <c r="CZ36" s="685">
        <v>15.5</v>
      </c>
      <c r="DA36" s="714"/>
      <c r="DB36" s="714"/>
      <c r="DC36" s="718"/>
      <c r="DD36" s="689">
        <v>894644</v>
      </c>
      <c r="DE36" s="681"/>
      <c r="DF36" s="681"/>
      <c r="DG36" s="681"/>
      <c r="DH36" s="681"/>
      <c r="DI36" s="681"/>
      <c r="DJ36" s="681"/>
      <c r="DK36" s="682"/>
      <c r="DL36" s="689">
        <v>730613</v>
      </c>
      <c r="DM36" s="681"/>
      <c r="DN36" s="681"/>
      <c r="DO36" s="681"/>
      <c r="DP36" s="681"/>
      <c r="DQ36" s="681"/>
      <c r="DR36" s="681"/>
      <c r="DS36" s="681"/>
      <c r="DT36" s="681"/>
      <c r="DU36" s="681"/>
      <c r="DV36" s="682"/>
      <c r="DW36" s="685">
        <v>17.600000000000001</v>
      </c>
      <c r="DX36" s="714"/>
      <c r="DY36" s="714"/>
      <c r="DZ36" s="714"/>
      <c r="EA36" s="714"/>
      <c r="EB36" s="714"/>
      <c r="EC36" s="715"/>
    </row>
    <row r="37" spans="2:133" ht="11.25" customHeight="1" x14ac:dyDescent="0.15">
      <c r="B37" s="677" t="s">
        <v>337</v>
      </c>
      <c r="C37" s="678"/>
      <c r="D37" s="678"/>
      <c r="E37" s="678"/>
      <c r="F37" s="678"/>
      <c r="G37" s="678"/>
      <c r="H37" s="678"/>
      <c r="I37" s="678"/>
      <c r="J37" s="678"/>
      <c r="K37" s="678"/>
      <c r="L37" s="678"/>
      <c r="M37" s="678"/>
      <c r="N37" s="678"/>
      <c r="O37" s="678"/>
      <c r="P37" s="678"/>
      <c r="Q37" s="679"/>
      <c r="R37" s="680">
        <v>156500</v>
      </c>
      <c r="S37" s="681"/>
      <c r="T37" s="681"/>
      <c r="U37" s="681"/>
      <c r="V37" s="681"/>
      <c r="W37" s="681"/>
      <c r="X37" s="681"/>
      <c r="Y37" s="682"/>
      <c r="Z37" s="683">
        <v>2.2999999999999998</v>
      </c>
      <c r="AA37" s="683"/>
      <c r="AB37" s="683"/>
      <c r="AC37" s="683"/>
      <c r="AD37" s="684" t="s">
        <v>129</v>
      </c>
      <c r="AE37" s="684"/>
      <c r="AF37" s="684"/>
      <c r="AG37" s="684"/>
      <c r="AH37" s="684"/>
      <c r="AI37" s="684"/>
      <c r="AJ37" s="684"/>
      <c r="AK37" s="684"/>
      <c r="AL37" s="685" t="s">
        <v>129</v>
      </c>
      <c r="AM37" s="686"/>
      <c r="AN37" s="686"/>
      <c r="AO37" s="687"/>
      <c r="AQ37" s="757" t="s">
        <v>338</v>
      </c>
      <c r="AR37" s="758"/>
      <c r="AS37" s="758"/>
      <c r="AT37" s="758"/>
      <c r="AU37" s="758"/>
      <c r="AV37" s="758"/>
      <c r="AW37" s="758"/>
      <c r="AX37" s="758"/>
      <c r="AY37" s="759"/>
      <c r="AZ37" s="680">
        <v>290630</v>
      </c>
      <c r="BA37" s="681"/>
      <c r="BB37" s="681"/>
      <c r="BC37" s="681"/>
      <c r="BD37" s="716"/>
      <c r="BE37" s="716"/>
      <c r="BF37" s="739"/>
      <c r="BG37" s="695" t="s">
        <v>339</v>
      </c>
      <c r="BH37" s="696"/>
      <c r="BI37" s="696"/>
      <c r="BJ37" s="696"/>
      <c r="BK37" s="696"/>
      <c r="BL37" s="696"/>
      <c r="BM37" s="696"/>
      <c r="BN37" s="696"/>
      <c r="BO37" s="696"/>
      <c r="BP37" s="696"/>
      <c r="BQ37" s="696"/>
      <c r="BR37" s="696"/>
      <c r="BS37" s="696"/>
      <c r="BT37" s="696"/>
      <c r="BU37" s="697"/>
      <c r="BV37" s="680">
        <v>2089</v>
      </c>
      <c r="BW37" s="681"/>
      <c r="BX37" s="681"/>
      <c r="BY37" s="681"/>
      <c r="BZ37" s="681"/>
      <c r="CA37" s="681"/>
      <c r="CB37" s="690"/>
      <c r="CD37" s="695" t="s">
        <v>340</v>
      </c>
      <c r="CE37" s="696"/>
      <c r="CF37" s="696"/>
      <c r="CG37" s="696"/>
      <c r="CH37" s="696"/>
      <c r="CI37" s="696"/>
      <c r="CJ37" s="696"/>
      <c r="CK37" s="696"/>
      <c r="CL37" s="696"/>
      <c r="CM37" s="696"/>
      <c r="CN37" s="696"/>
      <c r="CO37" s="696"/>
      <c r="CP37" s="696"/>
      <c r="CQ37" s="697"/>
      <c r="CR37" s="680">
        <v>304606</v>
      </c>
      <c r="CS37" s="716"/>
      <c r="CT37" s="716"/>
      <c r="CU37" s="716"/>
      <c r="CV37" s="716"/>
      <c r="CW37" s="716"/>
      <c r="CX37" s="716"/>
      <c r="CY37" s="717"/>
      <c r="CZ37" s="685">
        <v>4.7</v>
      </c>
      <c r="DA37" s="714"/>
      <c r="DB37" s="714"/>
      <c r="DC37" s="718"/>
      <c r="DD37" s="689">
        <v>234616</v>
      </c>
      <c r="DE37" s="716"/>
      <c r="DF37" s="716"/>
      <c r="DG37" s="716"/>
      <c r="DH37" s="716"/>
      <c r="DI37" s="716"/>
      <c r="DJ37" s="716"/>
      <c r="DK37" s="717"/>
      <c r="DL37" s="689">
        <v>234478</v>
      </c>
      <c r="DM37" s="716"/>
      <c r="DN37" s="716"/>
      <c r="DO37" s="716"/>
      <c r="DP37" s="716"/>
      <c r="DQ37" s="716"/>
      <c r="DR37" s="716"/>
      <c r="DS37" s="716"/>
      <c r="DT37" s="716"/>
      <c r="DU37" s="716"/>
      <c r="DV37" s="717"/>
      <c r="DW37" s="685">
        <v>5.7</v>
      </c>
      <c r="DX37" s="714"/>
      <c r="DY37" s="714"/>
      <c r="DZ37" s="714"/>
      <c r="EA37" s="714"/>
      <c r="EB37" s="714"/>
      <c r="EC37" s="715"/>
    </row>
    <row r="38" spans="2:133" ht="11.25" customHeight="1" x14ac:dyDescent="0.15">
      <c r="B38" s="725" t="s">
        <v>341</v>
      </c>
      <c r="C38" s="726"/>
      <c r="D38" s="726"/>
      <c r="E38" s="726"/>
      <c r="F38" s="726"/>
      <c r="G38" s="726"/>
      <c r="H38" s="726"/>
      <c r="I38" s="726"/>
      <c r="J38" s="726"/>
      <c r="K38" s="726"/>
      <c r="L38" s="726"/>
      <c r="M38" s="726"/>
      <c r="N38" s="726"/>
      <c r="O38" s="726"/>
      <c r="P38" s="726"/>
      <c r="Q38" s="727"/>
      <c r="R38" s="760">
        <v>6671857</v>
      </c>
      <c r="S38" s="761"/>
      <c r="T38" s="761"/>
      <c r="U38" s="761"/>
      <c r="V38" s="761"/>
      <c r="W38" s="761"/>
      <c r="X38" s="761"/>
      <c r="Y38" s="762"/>
      <c r="Z38" s="763">
        <v>100</v>
      </c>
      <c r="AA38" s="763"/>
      <c r="AB38" s="763"/>
      <c r="AC38" s="763"/>
      <c r="AD38" s="764">
        <v>3985731</v>
      </c>
      <c r="AE38" s="764"/>
      <c r="AF38" s="764"/>
      <c r="AG38" s="764"/>
      <c r="AH38" s="764"/>
      <c r="AI38" s="764"/>
      <c r="AJ38" s="764"/>
      <c r="AK38" s="764"/>
      <c r="AL38" s="765">
        <v>100</v>
      </c>
      <c r="AM38" s="751"/>
      <c r="AN38" s="751"/>
      <c r="AO38" s="766"/>
      <c r="AQ38" s="757" t="s">
        <v>342</v>
      </c>
      <c r="AR38" s="758"/>
      <c r="AS38" s="758"/>
      <c r="AT38" s="758"/>
      <c r="AU38" s="758"/>
      <c r="AV38" s="758"/>
      <c r="AW38" s="758"/>
      <c r="AX38" s="758"/>
      <c r="AY38" s="759"/>
      <c r="AZ38" s="680">
        <v>28541</v>
      </c>
      <c r="BA38" s="681"/>
      <c r="BB38" s="681"/>
      <c r="BC38" s="681"/>
      <c r="BD38" s="716"/>
      <c r="BE38" s="716"/>
      <c r="BF38" s="739"/>
      <c r="BG38" s="695" t="s">
        <v>343</v>
      </c>
      <c r="BH38" s="696"/>
      <c r="BI38" s="696"/>
      <c r="BJ38" s="696"/>
      <c r="BK38" s="696"/>
      <c r="BL38" s="696"/>
      <c r="BM38" s="696"/>
      <c r="BN38" s="696"/>
      <c r="BO38" s="696"/>
      <c r="BP38" s="696"/>
      <c r="BQ38" s="696"/>
      <c r="BR38" s="696"/>
      <c r="BS38" s="696"/>
      <c r="BT38" s="696"/>
      <c r="BU38" s="697"/>
      <c r="BV38" s="680">
        <v>3780</v>
      </c>
      <c r="BW38" s="681"/>
      <c r="BX38" s="681"/>
      <c r="BY38" s="681"/>
      <c r="BZ38" s="681"/>
      <c r="CA38" s="681"/>
      <c r="CB38" s="690"/>
      <c r="CD38" s="695" t="s">
        <v>344</v>
      </c>
      <c r="CE38" s="696"/>
      <c r="CF38" s="696"/>
      <c r="CG38" s="696"/>
      <c r="CH38" s="696"/>
      <c r="CI38" s="696"/>
      <c r="CJ38" s="696"/>
      <c r="CK38" s="696"/>
      <c r="CL38" s="696"/>
      <c r="CM38" s="696"/>
      <c r="CN38" s="696"/>
      <c r="CO38" s="696"/>
      <c r="CP38" s="696"/>
      <c r="CQ38" s="697"/>
      <c r="CR38" s="680">
        <v>902306</v>
      </c>
      <c r="CS38" s="681"/>
      <c r="CT38" s="681"/>
      <c r="CU38" s="681"/>
      <c r="CV38" s="681"/>
      <c r="CW38" s="681"/>
      <c r="CX38" s="681"/>
      <c r="CY38" s="682"/>
      <c r="CZ38" s="685">
        <v>13.9</v>
      </c>
      <c r="DA38" s="714"/>
      <c r="DB38" s="714"/>
      <c r="DC38" s="718"/>
      <c r="DD38" s="689">
        <v>788705</v>
      </c>
      <c r="DE38" s="681"/>
      <c r="DF38" s="681"/>
      <c r="DG38" s="681"/>
      <c r="DH38" s="681"/>
      <c r="DI38" s="681"/>
      <c r="DJ38" s="681"/>
      <c r="DK38" s="682"/>
      <c r="DL38" s="689">
        <v>660747</v>
      </c>
      <c r="DM38" s="681"/>
      <c r="DN38" s="681"/>
      <c r="DO38" s="681"/>
      <c r="DP38" s="681"/>
      <c r="DQ38" s="681"/>
      <c r="DR38" s="681"/>
      <c r="DS38" s="681"/>
      <c r="DT38" s="681"/>
      <c r="DU38" s="681"/>
      <c r="DV38" s="682"/>
      <c r="DW38" s="685">
        <v>16</v>
      </c>
      <c r="DX38" s="714"/>
      <c r="DY38" s="714"/>
      <c r="DZ38" s="714"/>
      <c r="EA38" s="714"/>
      <c r="EB38" s="714"/>
      <c r="EC38" s="715"/>
    </row>
    <row r="39" spans="2:133" ht="11.25" customHeight="1" x14ac:dyDescent="0.15">
      <c r="AQ39" s="757" t="s">
        <v>345</v>
      </c>
      <c r="AR39" s="758"/>
      <c r="AS39" s="758"/>
      <c r="AT39" s="758"/>
      <c r="AU39" s="758"/>
      <c r="AV39" s="758"/>
      <c r="AW39" s="758"/>
      <c r="AX39" s="758"/>
      <c r="AY39" s="759"/>
      <c r="AZ39" s="680">
        <v>9000</v>
      </c>
      <c r="BA39" s="681"/>
      <c r="BB39" s="681"/>
      <c r="BC39" s="681"/>
      <c r="BD39" s="716"/>
      <c r="BE39" s="716"/>
      <c r="BF39" s="739"/>
      <c r="BG39" s="771" t="s">
        <v>346</v>
      </c>
      <c r="BH39" s="772"/>
      <c r="BI39" s="772"/>
      <c r="BJ39" s="772"/>
      <c r="BK39" s="772"/>
      <c r="BL39" s="235"/>
      <c r="BM39" s="696" t="s">
        <v>347</v>
      </c>
      <c r="BN39" s="696"/>
      <c r="BO39" s="696"/>
      <c r="BP39" s="696"/>
      <c r="BQ39" s="696"/>
      <c r="BR39" s="696"/>
      <c r="BS39" s="696"/>
      <c r="BT39" s="696"/>
      <c r="BU39" s="697"/>
      <c r="BV39" s="680">
        <v>161</v>
      </c>
      <c r="BW39" s="681"/>
      <c r="BX39" s="681"/>
      <c r="BY39" s="681"/>
      <c r="BZ39" s="681"/>
      <c r="CA39" s="681"/>
      <c r="CB39" s="690"/>
      <c r="CD39" s="695" t="s">
        <v>348</v>
      </c>
      <c r="CE39" s="696"/>
      <c r="CF39" s="696"/>
      <c r="CG39" s="696"/>
      <c r="CH39" s="696"/>
      <c r="CI39" s="696"/>
      <c r="CJ39" s="696"/>
      <c r="CK39" s="696"/>
      <c r="CL39" s="696"/>
      <c r="CM39" s="696"/>
      <c r="CN39" s="696"/>
      <c r="CO39" s="696"/>
      <c r="CP39" s="696"/>
      <c r="CQ39" s="697"/>
      <c r="CR39" s="680">
        <v>61319</v>
      </c>
      <c r="CS39" s="716"/>
      <c r="CT39" s="716"/>
      <c r="CU39" s="716"/>
      <c r="CV39" s="716"/>
      <c r="CW39" s="716"/>
      <c r="CX39" s="716"/>
      <c r="CY39" s="717"/>
      <c r="CZ39" s="685">
        <v>0.9</v>
      </c>
      <c r="DA39" s="714"/>
      <c r="DB39" s="714"/>
      <c r="DC39" s="718"/>
      <c r="DD39" s="689">
        <v>57565</v>
      </c>
      <c r="DE39" s="716"/>
      <c r="DF39" s="716"/>
      <c r="DG39" s="716"/>
      <c r="DH39" s="716"/>
      <c r="DI39" s="716"/>
      <c r="DJ39" s="716"/>
      <c r="DK39" s="717"/>
      <c r="DL39" s="689" t="s">
        <v>129</v>
      </c>
      <c r="DM39" s="716"/>
      <c r="DN39" s="716"/>
      <c r="DO39" s="716"/>
      <c r="DP39" s="716"/>
      <c r="DQ39" s="716"/>
      <c r="DR39" s="716"/>
      <c r="DS39" s="716"/>
      <c r="DT39" s="716"/>
      <c r="DU39" s="716"/>
      <c r="DV39" s="717"/>
      <c r="DW39" s="685" t="s">
        <v>129</v>
      </c>
      <c r="DX39" s="714"/>
      <c r="DY39" s="714"/>
      <c r="DZ39" s="714"/>
      <c r="EA39" s="714"/>
      <c r="EB39" s="714"/>
      <c r="EC39" s="715"/>
    </row>
    <row r="40" spans="2:133" ht="11.25" customHeight="1" x14ac:dyDescent="0.15">
      <c r="AQ40" s="757" t="s">
        <v>349</v>
      </c>
      <c r="AR40" s="758"/>
      <c r="AS40" s="758"/>
      <c r="AT40" s="758"/>
      <c r="AU40" s="758"/>
      <c r="AV40" s="758"/>
      <c r="AW40" s="758"/>
      <c r="AX40" s="758"/>
      <c r="AY40" s="759"/>
      <c r="AZ40" s="680">
        <v>137007</v>
      </c>
      <c r="BA40" s="681"/>
      <c r="BB40" s="681"/>
      <c r="BC40" s="681"/>
      <c r="BD40" s="716"/>
      <c r="BE40" s="716"/>
      <c r="BF40" s="739"/>
      <c r="BG40" s="771"/>
      <c r="BH40" s="772"/>
      <c r="BI40" s="772"/>
      <c r="BJ40" s="772"/>
      <c r="BK40" s="772"/>
      <c r="BL40" s="235"/>
      <c r="BM40" s="696" t="s">
        <v>350</v>
      </c>
      <c r="BN40" s="696"/>
      <c r="BO40" s="696"/>
      <c r="BP40" s="696"/>
      <c r="BQ40" s="696"/>
      <c r="BR40" s="696"/>
      <c r="BS40" s="696"/>
      <c r="BT40" s="696"/>
      <c r="BU40" s="697"/>
      <c r="BV40" s="680" t="s">
        <v>129</v>
      </c>
      <c r="BW40" s="681"/>
      <c r="BX40" s="681"/>
      <c r="BY40" s="681"/>
      <c r="BZ40" s="681"/>
      <c r="CA40" s="681"/>
      <c r="CB40" s="690"/>
      <c r="CD40" s="695" t="s">
        <v>351</v>
      </c>
      <c r="CE40" s="696"/>
      <c r="CF40" s="696"/>
      <c r="CG40" s="696"/>
      <c r="CH40" s="696"/>
      <c r="CI40" s="696"/>
      <c r="CJ40" s="696"/>
      <c r="CK40" s="696"/>
      <c r="CL40" s="696"/>
      <c r="CM40" s="696"/>
      <c r="CN40" s="696"/>
      <c r="CO40" s="696"/>
      <c r="CP40" s="696"/>
      <c r="CQ40" s="697"/>
      <c r="CR40" s="680">
        <v>18850</v>
      </c>
      <c r="CS40" s="681"/>
      <c r="CT40" s="681"/>
      <c r="CU40" s="681"/>
      <c r="CV40" s="681"/>
      <c r="CW40" s="681"/>
      <c r="CX40" s="681"/>
      <c r="CY40" s="682"/>
      <c r="CZ40" s="685">
        <v>0.3</v>
      </c>
      <c r="DA40" s="714"/>
      <c r="DB40" s="714"/>
      <c r="DC40" s="718"/>
      <c r="DD40" s="689">
        <v>600</v>
      </c>
      <c r="DE40" s="681"/>
      <c r="DF40" s="681"/>
      <c r="DG40" s="681"/>
      <c r="DH40" s="681"/>
      <c r="DI40" s="681"/>
      <c r="DJ40" s="681"/>
      <c r="DK40" s="682"/>
      <c r="DL40" s="689" t="s">
        <v>129</v>
      </c>
      <c r="DM40" s="681"/>
      <c r="DN40" s="681"/>
      <c r="DO40" s="681"/>
      <c r="DP40" s="681"/>
      <c r="DQ40" s="681"/>
      <c r="DR40" s="681"/>
      <c r="DS40" s="681"/>
      <c r="DT40" s="681"/>
      <c r="DU40" s="681"/>
      <c r="DV40" s="682"/>
      <c r="DW40" s="685" t="s">
        <v>129</v>
      </c>
      <c r="DX40" s="714"/>
      <c r="DY40" s="714"/>
      <c r="DZ40" s="714"/>
      <c r="EA40" s="714"/>
      <c r="EB40" s="714"/>
      <c r="EC40" s="715"/>
    </row>
    <row r="41" spans="2:133" ht="11.25" customHeight="1" x14ac:dyDescent="0.15">
      <c r="AQ41" s="767" t="s">
        <v>352</v>
      </c>
      <c r="AR41" s="768"/>
      <c r="AS41" s="768"/>
      <c r="AT41" s="768"/>
      <c r="AU41" s="768"/>
      <c r="AV41" s="768"/>
      <c r="AW41" s="768"/>
      <c r="AX41" s="768"/>
      <c r="AY41" s="769"/>
      <c r="AZ41" s="760">
        <v>446128</v>
      </c>
      <c r="BA41" s="761"/>
      <c r="BB41" s="761"/>
      <c r="BC41" s="761"/>
      <c r="BD41" s="750"/>
      <c r="BE41" s="750"/>
      <c r="BF41" s="752"/>
      <c r="BG41" s="773"/>
      <c r="BH41" s="774"/>
      <c r="BI41" s="774"/>
      <c r="BJ41" s="774"/>
      <c r="BK41" s="774"/>
      <c r="BL41" s="236"/>
      <c r="BM41" s="705" t="s">
        <v>353</v>
      </c>
      <c r="BN41" s="705"/>
      <c r="BO41" s="705"/>
      <c r="BP41" s="705"/>
      <c r="BQ41" s="705"/>
      <c r="BR41" s="705"/>
      <c r="BS41" s="705"/>
      <c r="BT41" s="705"/>
      <c r="BU41" s="706"/>
      <c r="BV41" s="760">
        <v>341</v>
      </c>
      <c r="BW41" s="761"/>
      <c r="BX41" s="761"/>
      <c r="BY41" s="761"/>
      <c r="BZ41" s="761"/>
      <c r="CA41" s="761"/>
      <c r="CB41" s="770"/>
      <c r="CD41" s="695" t="s">
        <v>354</v>
      </c>
      <c r="CE41" s="696"/>
      <c r="CF41" s="696"/>
      <c r="CG41" s="696"/>
      <c r="CH41" s="696"/>
      <c r="CI41" s="696"/>
      <c r="CJ41" s="696"/>
      <c r="CK41" s="696"/>
      <c r="CL41" s="696"/>
      <c r="CM41" s="696"/>
      <c r="CN41" s="696"/>
      <c r="CO41" s="696"/>
      <c r="CP41" s="696"/>
      <c r="CQ41" s="697"/>
      <c r="CR41" s="680" t="s">
        <v>129</v>
      </c>
      <c r="CS41" s="716"/>
      <c r="CT41" s="716"/>
      <c r="CU41" s="716"/>
      <c r="CV41" s="716"/>
      <c r="CW41" s="716"/>
      <c r="CX41" s="716"/>
      <c r="CY41" s="717"/>
      <c r="CZ41" s="685" t="s">
        <v>129</v>
      </c>
      <c r="DA41" s="714"/>
      <c r="DB41" s="714"/>
      <c r="DC41" s="718"/>
      <c r="DD41" s="689" t="s">
        <v>129</v>
      </c>
      <c r="DE41" s="716"/>
      <c r="DF41" s="716"/>
      <c r="DG41" s="716"/>
      <c r="DH41" s="716"/>
      <c r="DI41" s="716"/>
      <c r="DJ41" s="716"/>
      <c r="DK41" s="717"/>
      <c r="DL41" s="775"/>
      <c r="DM41" s="776"/>
      <c r="DN41" s="776"/>
      <c r="DO41" s="776"/>
      <c r="DP41" s="776"/>
      <c r="DQ41" s="776"/>
      <c r="DR41" s="776"/>
      <c r="DS41" s="776"/>
      <c r="DT41" s="776"/>
      <c r="DU41" s="776"/>
      <c r="DV41" s="777"/>
      <c r="DW41" s="778"/>
      <c r="DX41" s="779"/>
      <c r="DY41" s="779"/>
      <c r="DZ41" s="779"/>
      <c r="EA41" s="779"/>
      <c r="EB41" s="779"/>
      <c r="EC41" s="780"/>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7" t="s">
        <v>356</v>
      </c>
      <c r="CE42" s="678"/>
      <c r="CF42" s="678"/>
      <c r="CG42" s="678"/>
      <c r="CH42" s="678"/>
      <c r="CI42" s="678"/>
      <c r="CJ42" s="678"/>
      <c r="CK42" s="678"/>
      <c r="CL42" s="678"/>
      <c r="CM42" s="678"/>
      <c r="CN42" s="678"/>
      <c r="CO42" s="678"/>
      <c r="CP42" s="678"/>
      <c r="CQ42" s="679"/>
      <c r="CR42" s="680">
        <v>925123</v>
      </c>
      <c r="CS42" s="681"/>
      <c r="CT42" s="681"/>
      <c r="CU42" s="681"/>
      <c r="CV42" s="681"/>
      <c r="CW42" s="681"/>
      <c r="CX42" s="681"/>
      <c r="CY42" s="682"/>
      <c r="CZ42" s="685">
        <v>14.2</v>
      </c>
      <c r="DA42" s="686"/>
      <c r="DB42" s="686"/>
      <c r="DC42" s="781"/>
      <c r="DD42" s="689">
        <v>192679</v>
      </c>
      <c r="DE42" s="681"/>
      <c r="DF42" s="681"/>
      <c r="DG42" s="681"/>
      <c r="DH42" s="681"/>
      <c r="DI42" s="681"/>
      <c r="DJ42" s="681"/>
      <c r="DK42" s="682"/>
      <c r="DL42" s="775"/>
      <c r="DM42" s="776"/>
      <c r="DN42" s="776"/>
      <c r="DO42" s="776"/>
      <c r="DP42" s="776"/>
      <c r="DQ42" s="776"/>
      <c r="DR42" s="776"/>
      <c r="DS42" s="776"/>
      <c r="DT42" s="776"/>
      <c r="DU42" s="776"/>
      <c r="DV42" s="777"/>
      <c r="DW42" s="778"/>
      <c r="DX42" s="779"/>
      <c r="DY42" s="779"/>
      <c r="DZ42" s="779"/>
      <c r="EA42" s="779"/>
      <c r="EB42" s="779"/>
      <c r="EC42" s="780"/>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7" t="s">
        <v>358</v>
      </c>
      <c r="CE43" s="678"/>
      <c r="CF43" s="678"/>
      <c r="CG43" s="678"/>
      <c r="CH43" s="678"/>
      <c r="CI43" s="678"/>
      <c r="CJ43" s="678"/>
      <c r="CK43" s="678"/>
      <c r="CL43" s="678"/>
      <c r="CM43" s="678"/>
      <c r="CN43" s="678"/>
      <c r="CO43" s="678"/>
      <c r="CP43" s="678"/>
      <c r="CQ43" s="679"/>
      <c r="CR43" s="680">
        <v>54379</v>
      </c>
      <c r="CS43" s="716"/>
      <c r="CT43" s="716"/>
      <c r="CU43" s="716"/>
      <c r="CV43" s="716"/>
      <c r="CW43" s="716"/>
      <c r="CX43" s="716"/>
      <c r="CY43" s="717"/>
      <c r="CZ43" s="685">
        <v>0.8</v>
      </c>
      <c r="DA43" s="714"/>
      <c r="DB43" s="714"/>
      <c r="DC43" s="718"/>
      <c r="DD43" s="689">
        <v>54379</v>
      </c>
      <c r="DE43" s="716"/>
      <c r="DF43" s="716"/>
      <c r="DG43" s="716"/>
      <c r="DH43" s="716"/>
      <c r="DI43" s="716"/>
      <c r="DJ43" s="716"/>
      <c r="DK43" s="717"/>
      <c r="DL43" s="775"/>
      <c r="DM43" s="776"/>
      <c r="DN43" s="776"/>
      <c r="DO43" s="776"/>
      <c r="DP43" s="776"/>
      <c r="DQ43" s="776"/>
      <c r="DR43" s="776"/>
      <c r="DS43" s="776"/>
      <c r="DT43" s="776"/>
      <c r="DU43" s="776"/>
      <c r="DV43" s="777"/>
      <c r="DW43" s="778"/>
      <c r="DX43" s="779"/>
      <c r="DY43" s="779"/>
      <c r="DZ43" s="779"/>
      <c r="EA43" s="779"/>
      <c r="EB43" s="779"/>
      <c r="EC43" s="780"/>
    </row>
    <row r="44" spans="2:133" ht="11.25" customHeight="1" x14ac:dyDescent="0.15">
      <c r="B44" s="240" t="s">
        <v>359</v>
      </c>
      <c r="CD44" s="792" t="s">
        <v>311</v>
      </c>
      <c r="CE44" s="793"/>
      <c r="CF44" s="677" t="s">
        <v>360</v>
      </c>
      <c r="CG44" s="678"/>
      <c r="CH44" s="678"/>
      <c r="CI44" s="678"/>
      <c r="CJ44" s="678"/>
      <c r="CK44" s="678"/>
      <c r="CL44" s="678"/>
      <c r="CM44" s="678"/>
      <c r="CN44" s="678"/>
      <c r="CO44" s="678"/>
      <c r="CP44" s="678"/>
      <c r="CQ44" s="679"/>
      <c r="CR44" s="680">
        <v>925044</v>
      </c>
      <c r="CS44" s="681"/>
      <c r="CT44" s="681"/>
      <c r="CU44" s="681"/>
      <c r="CV44" s="681"/>
      <c r="CW44" s="681"/>
      <c r="CX44" s="681"/>
      <c r="CY44" s="682"/>
      <c r="CZ44" s="685">
        <v>14.2</v>
      </c>
      <c r="DA44" s="686"/>
      <c r="DB44" s="686"/>
      <c r="DC44" s="781"/>
      <c r="DD44" s="689">
        <v>192600</v>
      </c>
      <c r="DE44" s="681"/>
      <c r="DF44" s="681"/>
      <c r="DG44" s="681"/>
      <c r="DH44" s="681"/>
      <c r="DI44" s="681"/>
      <c r="DJ44" s="681"/>
      <c r="DK44" s="682"/>
      <c r="DL44" s="775"/>
      <c r="DM44" s="776"/>
      <c r="DN44" s="776"/>
      <c r="DO44" s="776"/>
      <c r="DP44" s="776"/>
      <c r="DQ44" s="776"/>
      <c r="DR44" s="776"/>
      <c r="DS44" s="776"/>
      <c r="DT44" s="776"/>
      <c r="DU44" s="776"/>
      <c r="DV44" s="777"/>
      <c r="DW44" s="778"/>
      <c r="DX44" s="779"/>
      <c r="DY44" s="779"/>
      <c r="DZ44" s="779"/>
      <c r="EA44" s="779"/>
      <c r="EB44" s="779"/>
      <c r="EC44" s="780"/>
    </row>
    <row r="45" spans="2:133" ht="11.25" customHeight="1" x14ac:dyDescent="0.15">
      <c r="CD45" s="794"/>
      <c r="CE45" s="795"/>
      <c r="CF45" s="677" t="s">
        <v>361</v>
      </c>
      <c r="CG45" s="678"/>
      <c r="CH45" s="678"/>
      <c r="CI45" s="678"/>
      <c r="CJ45" s="678"/>
      <c r="CK45" s="678"/>
      <c r="CL45" s="678"/>
      <c r="CM45" s="678"/>
      <c r="CN45" s="678"/>
      <c r="CO45" s="678"/>
      <c r="CP45" s="678"/>
      <c r="CQ45" s="679"/>
      <c r="CR45" s="680">
        <v>450885</v>
      </c>
      <c r="CS45" s="716"/>
      <c r="CT45" s="716"/>
      <c r="CU45" s="716"/>
      <c r="CV45" s="716"/>
      <c r="CW45" s="716"/>
      <c r="CX45" s="716"/>
      <c r="CY45" s="717"/>
      <c r="CZ45" s="685">
        <v>6.9</v>
      </c>
      <c r="DA45" s="714"/>
      <c r="DB45" s="714"/>
      <c r="DC45" s="718"/>
      <c r="DD45" s="689">
        <v>15081</v>
      </c>
      <c r="DE45" s="716"/>
      <c r="DF45" s="716"/>
      <c r="DG45" s="716"/>
      <c r="DH45" s="716"/>
      <c r="DI45" s="716"/>
      <c r="DJ45" s="716"/>
      <c r="DK45" s="717"/>
      <c r="DL45" s="775"/>
      <c r="DM45" s="776"/>
      <c r="DN45" s="776"/>
      <c r="DO45" s="776"/>
      <c r="DP45" s="776"/>
      <c r="DQ45" s="776"/>
      <c r="DR45" s="776"/>
      <c r="DS45" s="776"/>
      <c r="DT45" s="776"/>
      <c r="DU45" s="776"/>
      <c r="DV45" s="777"/>
      <c r="DW45" s="778"/>
      <c r="DX45" s="779"/>
      <c r="DY45" s="779"/>
      <c r="DZ45" s="779"/>
      <c r="EA45" s="779"/>
      <c r="EB45" s="779"/>
      <c r="EC45" s="780"/>
    </row>
    <row r="46" spans="2:133" ht="11.25" customHeight="1" x14ac:dyDescent="0.15">
      <c r="CD46" s="794"/>
      <c r="CE46" s="795"/>
      <c r="CF46" s="677" t="s">
        <v>362</v>
      </c>
      <c r="CG46" s="678"/>
      <c r="CH46" s="678"/>
      <c r="CI46" s="678"/>
      <c r="CJ46" s="678"/>
      <c r="CK46" s="678"/>
      <c r="CL46" s="678"/>
      <c r="CM46" s="678"/>
      <c r="CN46" s="678"/>
      <c r="CO46" s="678"/>
      <c r="CP46" s="678"/>
      <c r="CQ46" s="679"/>
      <c r="CR46" s="680">
        <v>439605</v>
      </c>
      <c r="CS46" s="681"/>
      <c r="CT46" s="681"/>
      <c r="CU46" s="681"/>
      <c r="CV46" s="681"/>
      <c r="CW46" s="681"/>
      <c r="CX46" s="681"/>
      <c r="CY46" s="682"/>
      <c r="CZ46" s="685">
        <v>6.7</v>
      </c>
      <c r="DA46" s="686"/>
      <c r="DB46" s="686"/>
      <c r="DC46" s="781"/>
      <c r="DD46" s="689">
        <v>166330</v>
      </c>
      <c r="DE46" s="681"/>
      <c r="DF46" s="681"/>
      <c r="DG46" s="681"/>
      <c r="DH46" s="681"/>
      <c r="DI46" s="681"/>
      <c r="DJ46" s="681"/>
      <c r="DK46" s="682"/>
      <c r="DL46" s="775"/>
      <c r="DM46" s="776"/>
      <c r="DN46" s="776"/>
      <c r="DO46" s="776"/>
      <c r="DP46" s="776"/>
      <c r="DQ46" s="776"/>
      <c r="DR46" s="776"/>
      <c r="DS46" s="776"/>
      <c r="DT46" s="776"/>
      <c r="DU46" s="776"/>
      <c r="DV46" s="777"/>
      <c r="DW46" s="778"/>
      <c r="DX46" s="779"/>
      <c r="DY46" s="779"/>
      <c r="DZ46" s="779"/>
      <c r="EA46" s="779"/>
      <c r="EB46" s="779"/>
      <c r="EC46" s="780"/>
    </row>
    <row r="47" spans="2:133" ht="11.25" customHeight="1" x14ac:dyDescent="0.15">
      <c r="CD47" s="794"/>
      <c r="CE47" s="795"/>
      <c r="CF47" s="677" t="s">
        <v>363</v>
      </c>
      <c r="CG47" s="678"/>
      <c r="CH47" s="678"/>
      <c r="CI47" s="678"/>
      <c r="CJ47" s="678"/>
      <c r="CK47" s="678"/>
      <c r="CL47" s="678"/>
      <c r="CM47" s="678"/>
      <c r="CN47" s="678"/>
      <c r="CO47" s="678"/>
      <c r="CP47" s="678"/>
      <c r="CQ47" s="679"/>
      <c r="CR47" s="680">
        <v>79</v>
      </c>
      <c r="CS47" s="716"/>
      <c r="CT47" s="716"/>
      <c r="CU47" s="716"/>
      <c r="CV47" s="716"/>
      <c r="CW47" s="716"/>
      <c r="CX47" s="716"/>
      <c r="CY47" s="717"/>
      <c r="CZ47" s="685">
        <v>0</v>
      </c>
      <c r="DA47" s="714"/>
      <c r="DB47" s="714"/>
      <c r="DC47" s="718"/>
      <c r="DD47" s="689">
        <v>79</v>
      </c>
      <c r="DE47" s="716"/>
      <c r="DF47" s="716"/>
      <c r="DG47" s="716"/>
      <c r="DH47" s="716"/>
      <c r="DI47" s="716"/>
      <c r="DJ47" s="716"/>
      <c r="DK47" s="717"/>
      <c r="DL47" s="775"/>
      <c r="DM47" s="776"/>
      <c r="DN47" s="776"/>
      <c r="DO47" s="776"/>
      <c r="DP47" s="776"/>
      <c r="DQ47" s="776"/>
      <c r="DR47" s="776"/>
      <c r="DS47" s="776"/>
      <c r="DT47" s="776"/>
      <c r="DU47" s="776"/>
      <c r="DV47" s="777"/>
      <c r="DW47" s="778"/>
      <c r="DX47" s="779"/>
      <c r="DY47" s="779"/>
      <c r="DZ47" s="779"/>
      <c r="EA47" s="779"/>
      <c r="EB47" s="779"/>
      <c r="EC47" s="780"/>
    </row>
    <row r="48" spans="2:133" x14ac:dyDescent="0.15">
      <c r="CD48" s="796"/>
      <c r="CE48" s="797"/>
      <c r="CF48" s="677" t="s">
        <v>364</v>
      </c>
      <c r="CG48" s="678"/>
      <c r="CH48" s="678"/>
      <c r="CI48" s="678"/>
      <c r="CJ48" s="678"/>
      <c r="CK48" s="678"/>
      <c r="CL48" s="678"/>
      <c r="CM48" s="678"/>
      <c r="CN48" s="678"/>
      <c r="CO48" s="678"/>
      <c r="CP48" s="678"/>
      <c r="CQ48" s="679"/>
      <c r="CR48" s="680" t="s">
        <v>129</v>
      </c>
      <c r="CS48" s="681"/>
      <c r="CT48" s="681"/>
      <c r="CU48" s="681"/>
      <c r="CV48" s="681"/>
      <c r="CW48" s="681"/>
      <c r="CX48" s="681"/>
      <c r="CY48" s="682"/>
      <c r="CZ48" s="685" t="s">
        <v>129</v>
      </c>
      <c r="DA48" s="686"/>
      <c r="DB48" s="686"/>
      <c r="DC48" s="781"/>
      <c r="DD48" s="689" t="s">
        <v>137</v>
      </c>
      <c r="DE48" s="681"/>
      <c r="DF48" s="681"/>
      <c r="DG48" s="681"/>
      <c r="DH48" s="681"/>
      <c r="DI48" s="681"/>
      <c r="DJ48" s="681"/>
      <c r="DK48" s="682"/>
      <c r="DL48" s="775"/>
      <c r="DM48" s="776"/>
      <c r="DN48" s="776"/>
      <c r="DO48" s="776"/>
      <c r="DP48" s="776"/>
      <c r="DQ48" s="776"/>
      <c r="DR48" s="776"/>
      <c r="DS48" s="776"/>
      <c r="DT48" s="776"/>
      <c r="DU48" s="776"/>
      <c r="DV48" s="777"/>
      <c r="DW48" s="778"/>
      <c r="DX48" s="779"/>
      <c r="DY48" s="779"/>
      <c r="DZ48" s="779"/>
      <c r="EA48" s="779"/>
      <c r="EB48" s="779"/>
      <c r="EC48" s="780"/>
    </row>
    <row r="49" spans="82:133" ht="11.25" customHeight="1" x14ac:dyDescent="0.15">
      <c r="CD49" s="725" t="s">
        <v>365</v>
      </c>
      <c r="CE49" s="726"/>
      <c r="CF49" s="726"/>
      <c r="CG49" s="726"/>
      <c r="CH49" s="726"/>
      <c r="CI49" s="726"/>
      <c r="CJ49" s="726"/>
      <c r="CK49" s="726"/>
      <c r="CL49" s="726"/>
      <c r="CM49" s="726"/>
      <c r="CN49" s="726"/>
      <c r="CO49" s="726"/>
      <c r="CP49" s="726"/>
      <c r="CQ49" s="727"/>
      <c r="CR49" s="760">
        <v>6514163</v>
      </c>
      <c r="CS49" s="750"/>
      <c r="CT49" s="750"/>
      <c r="CU49" s="750"/>
      <c r="CV49" s="750"/>
      <c r="CW49" s="750"/>
      <c r="CX49" s="750"/>
      <c r="CY49" s="782"/>
      <c r="CZ49" s="765">
        <v>100</v>
      </c>
      <c r="DA49" s="783"/>
      <c r="DB49" s="783"/>
      <c r="DC49" s="784"/>
      <c r="DD49" s="785">
        <v>4537304</v>
      </c>
      <c r="DE49" s="750"/>
      <c r="DF49" s="750"/>
      <c r="DG49" s="750"/>
      <c r="DH49" s="750"/>
      <c r="DI49" s="750"/>
      <c r="DJ49" s="750"/>
      <c r="DK49" s="782"/>
      <c r="DL49" s="786"/>
      <c r="DM49" s="787"/>
      <c r="DN49" s="787"/>
      <c r="DO49" s="787"/>
      <c r="DP49" s="787"/>
      <c r="DQ49" s="787"/>
      <c r="DR49" s="787"/>
      <c r="DS49" s="787"/>
      <c r="DT49" s="787"/>
      <c r="DU49" s="787"/>
      <c r="DV49" s="788"/>
      <c r="DW49" s="789"/>
      <c r="DX49" s="790"/>
      <c r="DY49" s="790"/>
      <c r="DZ49" s="790"/>
      <c r="EA49" s="790"/>
      <c r="EB49" s="790"/>
      <c r="EC49" s="791"/>
    </row>
    <row r="50" spans="82:133" hidden="1" x14ac:dyDescent="0.15"/>
    <row r="51" spans="82:133" hidden="1" x14ac:dyDescent="0.15"/>
    <row r="52" spans="82:133" hidden="1" x14ac:dyDescent="0.15"/>
    <row r="53" spans="82:133" hidden="1" x14ac:dyDescent="0.15"/>
  </sheetData>
  <sheetProtection algorithmName="SHA-512" hashValue="QVhk3YHmgeaYWs5dyGQxEHFa0vDjJzCYNJzA5siTimqv6B/GS6vntEUtOdNvja3v4RQQ79zOHzTpVdW9ZbIG9A==" saltValue="7WO59QBeARj0zo+4FKwjW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7" t="s">
        <v>367</v>
      </c>
      <c r="DK2" s="828"/>
      <c r="DL2" s="828"/>
      <c r="DM2" s="828"/>
      <c r="DN2" s="828"/>
      <c r="DO2" s="829"/>
      <c r="DP2" s="249"/>
      <c r="DQ2" s="827" t="s">
        <v>368</v>
      </c>
      <c r="DR2" s="828"/>
      <c r="DS2" s="828"/>
      <c r="DT2" s="828"/>
      <c r="DU2" s="828"/>
      <c r="DV2" s="828"/>
      <c r="DW2" s="828"/>
      <c r="DX2" s="828"/>
      <c r="DY2" s="828"/>
      <c r="DZ2" s="82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0" t="s">
        <v>369</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1" t="s">
        <v>371</v>
      </c>
      <c r="B5" s="822"/>
      <c r="C5" s="822"/>
      <c r="D5" s="822"/>
      <c r="E5" s="822"/>
      <c r="F5" s="822"/>
      <c r="G5" s="822"/>
      <c r="H5" s="822"/>
      <c r="I5" s="822"/>
      <c r="J5" s="822"/>
      <c r="K5" s="822"/>
      <c r="L5" s="822"/>
      <c r="M5" s="822"/>
      <c r="N5" s="822"/>
      <c r="O5" s="822"/>
      <c r="P5" s="823"/>
      <c r="Q5" s="798" t="s">
        <v>372</v>
      </c>
      <c r="R5" s="799"/>
      <c r="S5" s="799"/>
      <c r="T5" s="799"/>
      <c r="U5" s="800"/>
      <c r="V5" s="798" t="s">
        <v>373</v>
      </c>
      <c r="W5" s="799"/>
      <c r="X5" s="799"/>
      <c r="Y5" s="799"/>
      <c r="Z5" s="800"/>
      <c r="AA5" s="798" t="s">
        <v>374</v>
      </c>
      <c r="AB5" s="799"/>
      <c r="AC5" s="799"/>
      <c r="AD5" s="799"/>
      <c r="AE5" s="799"/>
      <c r="AF5" s="831" t="s">
        <v>375</v>
      </c>
      <c r="AG5" s="799"/>
      <c r="AH5" s="799"/>
      <c r="AI5" s="799"/>
      <c r="AJ5" s="810"/>
      <c r="AK5" s="799" t="s">
        <v>376</v>
      </c>
      <c r="AL5" s="799"/>
      <c r="AM5" s="799"/>
      <c r="AN5" s="799"/>
      <c r="AO5" s="800"/>
      <c r="AP5" s="798" t="s">
        <v>377</v>
      </c>
      <c r="AQ5" s="799"/>
      <c r="AR5" s="799"/>
      <c r="AS5" s="799"/>
      <c r="AT5" s="800"/>
      <c r="AU5" s="798" t="s">
        <v>378</v>
      </c>
      <c r="AV5" s="799"/>
      <c r="AW5" s="799"/>
      <c r="AX5" s="799"/>
      <c r="AY5" s="810"/>
      <c r="AZ5" s="256"/>
      <c r="BA5" s="256"/>
      <c r="BB5" s="256"/>
      <c r="BC5" s="256"/>
      <c r="BD5" s="256"/>
      <c r="BE5" s="257"/>
      <c r="BF5" s="257"/>
      <c r="BG5" s="257"/>
      <c r="BH5" s="257"/>
      <c r="BI5" s="257"/>
      <c r="BJ5" s="257"/>
      <c r="BK5" s="257"/>
      <c r="BL5" s="257"/>
      <c r="BM5" s="257"/>
      <c r="BN5" s="257"/>
      <c r="BO5" s="257"/>
      <c r="BP5" s="257"/>
      <c r="BQ5" s="821" t="s">
        <v>379</v>
      </c>
      <c r="BR5" s="822"/>
      <c r="BS5" s="822"/>
      <c r="BT5" s="822"/>
      <c r="BU5" s="822"/>
      <c r="BV5" s="822"/>
      <c r="BW5" s="822"/>
      <c r="BX5" s="822"/>
      <c r="BY5" s="822"/>
      <c r="BZ5" s="822"/>
      <c r="CA5" s="822"/>
      <c r="CB5" s="822"/>
      <c r="CC5" s="822"/>
      <c r="CD5" s="822"/>
      <c r="CE5" s="822"/>
      <c r="CF5" s="822"/>
      <c r="CG5" s="823"/>
      <c r="CH5" s="798" t="s">
        <v>380</v>
      </c>
      <c r="CI5" s="799"/>
      <c r="CJ5" s="799"/>
      <c r="CK5" s="799"/>
      <c r="CL5" s="800"/>
      <c r="CM5" s="798" t="s">
        <v>381</v>
      </c>
      <c r="CN5" s="799"/>
      <c r="CO5" s="799"/>
      <c r="CP5" s="799"/>
      <c r="CQ5" s="800"/>
      <c r="CR5" s="798" t="s">
        <v>382</v>
      </c>
      <c r="CS5" s="799"/>
      <c r="CT5" s="799"/>
      <c r="CU5" s="799"/>
      <c r="CV5" s="800"/>
      <c r="CW5" s="798" t="s">
        <v>383</v>
      </c>
      <c r="CX5" s="799"/>
      <c r="CY5" s="799"/>
      <c r="CZ5" s="799"/>
      <c r="DA5" s="800"/>
      <c r="DB5" s="798" t="s">
        <v>384</v>
      </c>
      <c r="DC5" s="799"/>
      <c r="DD5" s="799"/>
      <c r="DE5" s="799"/>
      <c r="DF5" s="800"/>
      <c r="DG5" s="804" t="s">
        <v>385</v>
      </c>
      <c r="DH5" s="805"/>
      <c r="DI5" s="805"/>
      <c r="DJ5" s="805"/>
      <c r="DK5" s="806"/>
      <c r="DL5" s="804" t="s">
        <v>386</v>
      </c>
      <c r="DM5" s="805"/>
      <c r="DN5" s="805"/>
      <c r="DO5" s="805"/>
      <c r="DP5" s="806"/>
      <c r="DQ5" s="798" t="s">
        <v>387</v>
      </c>
      <c r="DR5" s="799"/>
      <c r="DS5" s="799"/>
      <c r="DT5" s="799"/>
      <c r="DU5" s="800"/>
      <c r="DV5" s="798" t="s">
        <v>378</v>
      </c>
      <c r="DW5" s="799"/>
      <c r="DX5" s="799"/>
      <c r="DY5" s="799"/>
      <c r="DZ5" s="810"/>
      <c r="EA5" s="254"/>
    </row>
    <row r="6" spans="1:131" s="255" customFormat="1" ht="26.25" customHeight="1" thickBot="1" x14ac:dyDescent="0.2">
      <c r="A6" s="824"/>
      <c r="B6" s="825"/>
      <c r="C6" s="825"/>
      <c r="D6" s="825"/>
      <c r="E6" s="825"/>
      <c r="F6" s="825"/>
      <c r="G6" s="825"/>
      <c r="H6" s="825"/>
      <c r="I6" s="825"/>
      <c r="J6" s="825"/>
      <c r="K6" s="825"/>
      <c r="L6" s="825"/>
      <c r="M6" s="825"/>
      <c r="N6" s="825"/>
      <c r="O6" s="825"/>
      <c r="P6" s="826"/>
      <c r="Q6" s="801"/>
      <c r="R6" s="802"/>
      <c r="S6" s="802"/>
      <c r="T6" s="802"/>
      <c r="U6" s="803"/>
      <c r="V6" s="801"/>
      <c r="W6" s="802"/>
      <c r="X6" s="802"/>
      <c r="Y6" s="802"/>
      <c r="Z6" s="803"/>
      <c r="AA6" s="801"/>
      <c r="AB6" s="802"/>
      <c r="AC6" s="802"/>
      <c r="AD6" s="802"/>
      <c r="AE6" s="802"/>
      <c r="AF6" s="832"/>
      <c r="AG6" s="802"/>
      <c r="AH6" s="802"/>
      <c r="AI6" s="802"/>
      <c r="AJ6" s="811"/>
      <c r="AK6" s="802"/>
      <c r="AL6" s="802"/>
      <c r="AM6" s="802"/>
      <c r="AN6" s="802"/>
      <c r="AO6" s="803"/>
      <c r="AP6" s="801"/>
      <c r="AQ6" s="802"/>
      <c r="AR6" s="802"/>
      <c r="AS6" s="802"/>
      <c r="AT6" s="803"/>
      <c r="AU6" s="801"/>
      <c r="AV6" s="802"/>
      <c r="AW6" s="802"/>
      <c r="AX6" s="802"/>
      <c r="AY6" s="811"/>
      <c r="AZ6" s="252"/>
      <c r="BA6" s="252"/>
      <c r="BB6" s="252"/>
      <c r="BC6" s="252"/>
      <c r="BD6" s="252"/>
      <c r="BE6" s="253"/>
      <c r="BF6" s="253"/>
      <c r="BG6" s="253"/>
      <c r="BH6" s="253"/>
      <c r="BI6" s="253"/>
      <c r="BJ6" s="253"/>
      <c r="BK6" s="253"/>
      <c r="BL6" s="253"/>
      <c r="BM6" s="253"/>
      <c r="BN6" s="253"/>
      <c r="BO6" s="253"/>
      <c r="BP6" s="253"/>
      <c r="BQ6" s="824"/>
      <c r="BR6" s="825"/>
      <c r="BS6" s="825"/>
      <c r="BT6" s="825"/>
      <c r="BU6" s="825"/>
      <c r="BV6" s="825"/>
      <c r="BW6" s="825"/>
      <c r="BX6" s="825"/>
      <c r="BY6" s="825"/>
      <c r="BZ6" s="825"/>
      <c r="CA6" s="825"/>
      <c r="CB6" s="825"/>
      <c r="CC6" s="825"/>
      <c r="CD6" s="825"/>
      <c r="CE6" s="825"/>
      <c r="CF6" s="825"/>
      <c r="CG6" s="826"/>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07"/>
      <c r="DH6" s="808"/>
      <c r="DI6" s="808"/>
      <c r="DJ6" s="808"/>
      <c r="DK6" s="809"/>
      <c r="DL6" s="807"/>
      <c r="DM6" s="808"/>
      <c r="DN6" s="808"/>
      <c r="DO6" s="808"/>
      <c r="DP6" s="809"/>
      <c r="DQ6" s="801"/>
      <c r="DR6" s="802"/>
      <c r="DS6" s="802"/>
      <c r="DT6" s="802"/>
      <c r="DU6" s="803"/>
      <c r="DV6" s="801"/>
      <c r="DW6" s="802"/>
      <c r="DX6" s="802"/>
      <c r="DY6" s="802"/>
      <c r="DZ6" s="811"/>
      <c r="EA6" s="254"/>
    </row>
    <row r="7" spans="1:131" s="255" customFormat="1" ht="26.25" customHeight="1" thickTop="1" x14ac:dyDescent="0.15">
      <c r="A7" s="258">
        <v>1</v>
      </c>
      <c r="B7" s="812" t="s">
        <v>388</v>
      </c>
      <c r="C7" s="813"/>
      <c r="D7" s="813"/>
      <c r="E7" s="813"/>
      <c r="F7" s="813"/>
      <c r="G7" s="813"/>
      <c r="H7" s="813"/>
      <c r="I7" s="813"/>
      <c r="J7" s="813"/>
      <c r="K7" s="813"/>
      <c r="L7" s="813"/>
      <c r="M7" s="813"/>
      <c r="N7" s="813"/>
      <c r="O7" s="813"/>
      <c r="P7" s="814"/>
      <c r="Q7" s="815">
        <v>6672</v>
      </c>
      <c r="R7" s="816"/>
      <c r="S7" s="816"/>
      <c r="T7" s="816"/>
      <c r="U7" s="816"/>
      <c r="V7" s="816">
        <v>6514</v>
      </c>
      <c r="W7" s="816"/>
      <c r="X7" s="816"/>
      <c r="Y7" s="816"/>
      <c r="Z7" s="816"/>
      <c r="AA7" s="816">
        <v>158</v>
      </c>
      <c r="AB7" s="816"/>
      <c r="AC7" s="816"/>
      <c r="AD7" s="816"/>
      <c r="AE7" s="817"/>
      <c r="AF7" s="818">
        <v>126</v>
      </c>
      <c r="AG7" s="819"/>
      <c r="AH7" s="819"/>
      <c r="AI7" s="819"/>
      <c r="AJ7" s="820"/>
      <c r="AK7" s="855">
        <v>22</v>
      </c>
      <c r="AL7" s="856"/>
      <c r="AM7" s="856"/>
      <c r="AN7" s="856"/>
      <c r="AO7" s="856"/>
      <c r="AP7" s="856">
        <v>5625</v>
      </c>
      <c r="AQ7" s="856"/>
      <c r="AR7" s="856"/>
      <c r="AS7" s="856"/>
      <c r="AT7" s="856"/>
      <c r="AU7" s="857"/>
      <c r="AV7" s="857"/>
      <c r="AW7" s="857"/>
      <c r="AX7" s="857"/>
      <c r="AY7" s="858"/>
      <c r="AZ7" s="252"/>
      <c r="BA7" s="252"/>
      <c r="BB7" s="252"/>
      <c r="BC7" s="252"/>
      <c r="BD7" s="252"/>
      <c r="BE7" s="253"/>
      <c r="BF7" s="253"/>
      <c r="BG7" s="253"/>
      <c r="BH7" s="253"/>
      <c r="BI7" s="253"/>
      <c r="BJ7" s="253"/>
      <c r="BK7" s="253"/>
      <c r="BL7" s="253"/>
      <c r="BM7" s="253"/>
      <c r="BN7" s="253"/>
      <c r="BO7" s="253"/>
      <c r="BP7" s="253"/>
      <c r="BQ7" s="259">
        <v>1</v>
      </c>
      <c r="BR7" s="260"/>
      <c r="BS7" s="859"/>
      <c r="BT7" s="860"/>
      <c r="BU7" s="860"/>
      <c r="BV7" s="860"/>
      <c r="BW7" s="860"/>
      <c r="BX7" s="860"/>
      <c r="BY7" s="860"/>
      <c r="BZ7" s="860"/>
      <c r="CA7" s="860"/>
      <c r="CB7" s="860"/>
      <c r="CC7" s="860"/>
      <c r="CD7" s="860"/>
      <c r="CE7" s="860"/>
      <c r="CF7" s="860"/>
      <c r="CG7" s="861"/>
      <c r="CH7" s="852"/>
      <c r="CI7" s="853"/>
      <c r="CJ7" s="853"/>
      <c r="CK7" s="853"/>
      <c r="CL7" s="854"/>
      <c r="CM7" s="852"/>
      <c r="CN7" s="853"/>
      <c r="CO7" s="853"/>
      <c r="CP7" s="853"/>
      <c r="CQ7" s="854"/>
      <c r="CR7" s="852"/>
      <c r="CS7" s="853"/>
      <c r="CT7" s="853"/>
      <c r="CU7" s="853"/>
      <c r="CV7" s="854"/>
      <c r="CW7" s="852"/>
      <c r="CX7" s="853"/>
      <c r="CY7" s="853"/>
      <c r="CZ7" s="853"/>
      <c r="DA7" s="854"/>
      <c r="DB7" s="852"/>
      <c r="DC7" s="853"/>
      <c r="DD7" s="853"/>
      <c r="DE7" s="853"/>
      <c r="DF7" s="854"/>
      <c r="DG7" s="852"/>
      <c r="DH7" s="853"/>
      <c r="DI7" s="853"/>
      <c r="DJ7" s="853"/>
      <c r="DK7" s="854"/>
      <c r="DL7" s="852"/>
      <c r="DM7" s="853"/>
      <c r="DN7" s="853"/>
      <c r="DO7" s="853"/>
      <c r="DP7" s="854"/>
      <c r="DQ7" s="852"/>
      <c r="DR7" s="853"/>
      <c r="DS7" s="853"/>
      <c r="DT7" s="853"/>
      <c r="DU7" s="854"/>
      <c r="DV7" s="833"/>
      <c r="DW7" s="834"/>
      <c r="DX7" s="834"/>
      <c r="DY7" s="834"/>
      <c r="DZ7" s="835"/>
      <c r="EA7" s="254"/>
    </row>
    <row r="8" spans="1:131" s="255" customFormat="1" ht="26.25" customHeight="1" x14ac:dyDescent="0.15">
      <c r="A8" s="261">
        <v>2</v>
      </c>
      <c r="B8" s="836"/>
      <c r="C8" s="837"/>
      <c r="D8" s="837"/>
      <c r="E8" s="837"/>
      <c r="F8" s="837"/>
      <c r="G8" s="837"/>
      <c r="H8" s="837"/>
      <c r="I8" s="837"/>
      <c r="J8" s="837"/>
      <c r="K8" s="837"/>
      <c r="L8" s="837"/>
      <c r="M8" s="837"/>
      <c r="N8" s="837"/>
      <c r="O8" s="837"/>
      <c r="P8" s="838"/>
      <c r="Q8" s="839"/>
      <c r="R8" s="840"/>
      <c r="S8" s="840"/>
      <c r="T8" s="840"/>
      <c r="U8" s="840"/>
      <c r="V8" s="840"/>
      <c r="W8" s="840"/>
      <c r="X8" s="840"/>
      <c r="Y8" s="840"/>
      <c r="Z8" s="840"/>
      <c r="AA8" s="840"/>
      <c r="AB8" s="840"/>
      <c r="AC8" s="840"/>
      <c r="AD8" s="840"/>
      <c r="AE8" s="841"/>
      <c r="AF8" s="842"/>
      <c r="AG8" s="843"/>
      <c r="AH8" s="843"/>
      <c r="AI8" s="843"/>
      <c r="AJ8" s="844"/>
      <c r="AK8" s="845"/>
      <c r="AL8" s="846"/>
      <c r="AM8" s="846"/>
      <c r="AN8" s="846"/>
      <c r="AO8" s="846"/>
      <c r="AP8" s="846"/>
      <c r="AQ8" s="846"/>
      <c r="AR8" s="846"/>
      <c r="AS8" s="846"/>
      <c r="AT8" s="846"/>
      <c r="AU8" s="847"/>
      <c r="AV8" s="847"/>
      <c r="AW8" s="847"/>
      <c r="AX8" s="847"/>
      <c r="AY8" s="848"/>
      <c r="AZ8" s="252"/>
      <c r="BA8" s="252"/>
      <c r="BB8" s="252"/>
      <c r="BC8" s="252"/>
      <c r="BD8" s="252"/>
      <c r="BE8" s="253"/>
      <c r="BF8" s="253"/>
      <c r="BG8" s="253"/>
      <c r="BH8" s="253"/>
      <c r="BI8" s="253"/>
      <c r="BJ8" s="253"/>
      <c r="BK8" s="253"/>
      <c r="BL8" s="253"/>
      <c r="BM8" s="253"/>
      <c r="BN8" s="253"/>
      <c r="BO8" s="253"/>
      <c r="BP8" s="253"/>
      <c r="BQ8" s="262">
        <v>2</v>
      </c>
      <c r="BR8" s="263"/>
      <c r="BS8" s="849"/>
      <c r="BT8" s="850"/>
      <c r="BU8" s="850"/>
      <c r="BV8" s="850"/>
      <c r="BW8" s="850"/>
      <c r="BX8" s="850"/>
      <c r="BY8" s="850"/>
      <c r="BZ8" s="850"/>
      <c r="CA8" s="850"/>
      <c r="CB8" s="850"/>
      <c r="CC8" s="850"/>
      <c r="CD8" s="850"/>
      <c r="CE8" s="850"/>
      <c r="CF8" s="850"/>
      <c r="CG8" s="851"/>
      <c r="CH8" s="862"/>
      <c r="CI8" s="863"/>
      <c r="CJ8" s="863"/>
      <c r="CK8" s="863"/>
      <c r="CL8" s="864"/>
      <c r="CM8" s="862"/>
      <c r="CN8" s="863"/>
      <c r="CO8" s="863"/>
      <c r="CP8" s="863"/>
      <c r="CQ8" s="864"/>
      <c r="CR8" s="862"/>
      <c r="CS8" s="863"/>
      <c r="CT8" s="863"/>
      <c r="CU8" s="863"/>
      <c r="CV8" s="864"/>
      <c r="CW8" s="862"/>
      <c r="CX8" s="863"/>
      <c r="CY8" s="863"/>
      <c r="CZ8" s="863"/>
      <c r="DA8" s="864"/>
      <c r="DB8" s="862"/>
      <c r="DC8" s="863"/>
      <c r="DD8" s="863"/>
      <c r="DE8" s="863"/>
      <c r="DF8" s="864"/>
      <c r="DG8" s="862"/>
      <c r="DH8" s="863"/>
      <c r="DI8" s="863"/>
      <c r="DJ8" s="863"/>
      <c r="DK8" s="864"/>
      <c r="DL8" s="862"/>
      <c r="DM8" s="863"/>
      <c r="DN8" s="863"/>
      <c r="DO8" s="863"/>
      <c r="DP8" s="864"/>
      <c r="DQ8" s="862"/>
      <c r="DR8" s="863"/>
      <c r="DS8" s="863"/>
      <c r="DT8" s="863"/>
      <c r="DU8" s="864"/>
      <c r="DV8" s="865"/>
      <c r="DW8" s="866"/>
      <c r="DX8" s="866"/>
      <c r="DY8" s="866"/>
      <c r="DZ8" s="867"/>
      <c r="EA8" s="254"/>
    </row>
    <row r="9" spans="1:131" s="255" customFormat="1" ht="26.25" customHeight="1" x14ac:dyDescent="0.15">
      <c r="A9" s="261">
        <v>3</v>
      </c>
      <c r="B9" s="836"/>
      <c r="C9" s="837"/>
      <c r="D9" s="837"/>
      <c r="E9" s="837"/>
      <c r="F9" s="837"/>
      <c r="G9" s="837"/>
      <c r="H9" s="837"/>
      <c r="I9" s="837"/>
      <c r="J9" s="837"/>
      <c r="K9" s="837"/>
      <c r="L9" s="837"/>
      <c r="M9" s="837"/>
      <c r="N9" s="837"/>
      <c r="O9" s="837"/>
      <c r="P9" s="838"/>
      <c r="Q9" s="839"/>
      <c r="R9" s="840"/>
      <c r="S9" s="840"/>
      <c r="T9" s="840"/>
      <c r="U9" s="840"/>
      <c r="V9" s="840"/>
      <c r="W9" s="840"/>
      <c r="X9" s="840"/>
      <c r="Y9" s="840"/>
      <c r="Z9" s="840"/>
      <c r="AA9" s="840"/>
      <c r="AB9" s="840"/>
      <c r="AC9" s="840"/>
      <c r="AD9" s="840"/>
      <c r="AE9" s="841"/>
      <c r="AF9" s="842"/>
      <c r="AG9" s="843"/>
      <c r="AH9" s="843"/>
      <c r="AI9" s="843"/>
      <c r="AJ9" s="844"/>
      <c r="AK9" s="845"/>
      <c r="AL9" s="846"/>
      <c r="AM9" s="846"/>
      <c r="AN9" s="846"/>
      <c r="AO9" s="846"/>
      <c r="AP9" s="846"/>
      <c r="AQ9" s="846"/>
      <c r="AR9" s="846"/>
      <c r="AS9" s="846"/>
      <c r="AT9" s="846"/>
      <c r="AU9" s="847"/>
      <c r="AV9" s="847"/>
      <c r="AW9" s="847"/>
      <c r="AX9" s="847"/>
      <c r="AY9" s="848"/>
      <c r="AZ9" s="252"/>
      <c r="BA9" s="252"/>
      <c r="BB9" s="252"/>
      <c r="BC9" s="252"/>
      <c r="BD9" s="252"/>
      <c r="BE9" s="253"/>
      <c r="BF9" s="253"/>
      <c r="BG9" s="253"/>
      <c r="BH9" s="253"/>
      <c r="BI9" s="253"/>
      <c r="BJ9" s="253"/>
      <c r="BK9" s="253"/>
      <c r="BL9" s="253"/>
      <c r="BM9" s="253"/>
      <c r="BN9" s="253"/>
      <c r="BO9" s="253"/>
      <c r="BP9" s="253"/>
      <c r="BQ9" s="262">
        <v>3</v>
      </c>
      <c r="BR9" s="263"/>
      <c r="BS9" s="849"/>
      <c r="BT9" s="850"/>
      <c r="BU9" s="850"/>
      <c r="BV9" s="850"/>
      <c r="BW9" s="850"/>
      <c r="BX9" s="850"/>
      <c r="BY9" s="850"/>
      <c r="BZ9" s="850"/>
      <c r="CA9" s="850"/>
      <c r="CB9" s="850"/>
      <c r="CC9" s="850"/>
      <c r="CD9" s="850"/>
      <c r="CE9" s="850"/>
      <c r="CF9" s="850"/>
      <c r="CG9" s="851"/>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54"/>
    </row>
    <row r="10" spans="1:131" s="255" customFormat="1" ht="26.25" customHeight="1" x14ac:dyDescent="0.15">
      <c r="A10" s="261">
        <v>4</v>
      </c>
      <c r="B10" s="836"/>
      <c r="C10" s="837"/>
      <c r="D10" s="837"/>
      <c r="E10" s="837"/>
      <c r="F10" s="837"/>
      <c r="G10" s="837"/>
      <c r="H10" s="837"/>
      <c r="I10" s="837"/>
      <c r="J10" s="837"/>
      <c r="K10" s="837"/>
      <c r="L10" s="837"/>
      <c r="M10" s="837"/>
      <c r="N10" s="837"/>
      <c r="O10" s="837"/>
      <c r="P10" s="838"/>
      <c r="Q10" s="839"/>
      <c r="R10" s="840"/>
      <c r="S10" s="840"/>
      <c r="T10" s="840"/>
      <c r="U10" s="840"/>
      <c r="V10" s="840"/>
      <c r="W10" s="840"/>
      <c r="X10" s="840"/>
      <c r="Y10" s="840"/>
      <c r="Z10" s="840"/>
      <c r="AA10" s="840"/>
      <c r="AB10" s="840"/>
      <c r="AC10" s="840"/>
      <c r="AD10" s="840"/>
      <c r="AE10" s="841"/>
      <c r="AF10" s="842"/>
      <c r="AG10" s="843"/>
      <c r="AH10" s="843"/>
      <c r="AI10" s="843"/>
      <c r="AJ10" s="844"/>
      <c r="AK10" s="845"/>
      <c r="AL10" s="846"/>
      <c r="AM10" s="846"/>
      <c r="AN10" s="846"/>
      <c r="AO10" s="846"/>
      <c r="AP10" s="846"/>
      <c r="AQ10" s="846"/>
      <c r="AR10" s="846"/>
      <c r="AS10" s="846"/>
      <c r="AT10" s="846"/>
      <c r="AU10" s="847"/>
      <c r="AV10" s="847"/>
      <c r="AW10" s="847"/>
      <c r="AX10" s="847"/>
      <c r="AY10" s="848"/>
      <c r="AZ10" s="252"/>
      <c r="BA10" s="252"/>
      <c r="BB10" s="252"/>
      <c r="BC10" s="252"/>
      <c r="BD10" s="252"/>
      <c r="BE10" s="253"/>
      <c r="BF10" s="253"/>
      <c r="BG10" s="253"/>
      <c r="BH10" s="253"/>
      <c r="BI10" s="253"/>
      <c r="BJ10" s="253"/>
      <c r="BK10" s="253"/>
      <c r="BL10" s="253"/>
      <c r="BM10" s="253"/>
      <c r="BN10" s="253"/>
      <c r="BO10" s="253"/>
      <c r="BP10" s="253"/>
      <c r="BQ10" s="262">
        <v>4</v>
      </c>
      <c r="BR10" s="263"/>
      <c r="BS10" s="849"/>
      <c r="BT10" s="850"/>
      <c r="BU10" s="850"/>
      <c r="BV10" s="850"/>
      <c r="BW10" s="850"/>
      <c r="BX10" s="850"/>
      <c r="BY10" s="850"/>
      <c r="BZ10" s="850"/>
      <c r="CA10" s="850"/>
      <c r="CB10" s="850"/>
      <c r="CC10" s="850"/>
      <c r="CD10" s="850"/>
      <c r="CE10" s="850"/>
      <c r="CF10" s="850"/>
      <c r="CG10" s="851"/>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54"/>
    </row>
    <row r="11" spans="1:131" s="255" customFormat="1" ht="26.25" customHeight="1" x14ac:dyDescent="0.15">
      <c r="A11" s="261">
        <v>5</v>
      </c>
      <c r="B11" s="836"/>
      <c r="C11" s="837"/>
      <c r="D11" s="837"/>
      <c r="E11" s="837"/>
      <c r="F11" s="837"/>
      <c r="G11" s="837"/>
      <c r="H11" s="837"/>
      <c r="I11" s="837"/>
      <c r="J11" s="837"/>
      <c r="K11" s="837"/>
      <c r="L11" s="837"/>
      <c r="M11" s="837"/>
      <c r="N11" s="837"/>
      <c r="O11" s="837"/>
      <c r="P11" s="838"/>
      <c r="Q11" s="839"/>
      <c r="R11" s="840"/>
      <c r="S11" s="840"/>
      <c r="T11" s="840"/>
      <c r="U11" s="840"/>
      <c r="V11" s="840"/>
      <c r="W11" s="840"/>
      <c r="X11" s="840"/>
      <c r="Y11" s="840"/>
      <c r="Z11" s="840"/>
      <c r="AA11" s="840"/>
      <c r="AB11" s="840"/>
      <c r="AC11" s="840"/>
      <c r="AD11" s="840"/>
      <c r="AE11" s="841"/>
      <c r="AF11" s="842"/>
      <c r="AG11" s="843"/>
      <c r="AH11" s="843"/>
      <c r="AI11" s="843"/>
      <c r="AJ11" s="844"/>
      <c r="AK11" s="845"/>
      <c r="AL11" s="846"/>
      <c r="AM11" s="846"/>
      <c r="AN11" s="846"/>
      <c r="AO11" s="846"/>
      <c r="AP11" s="846"/>
      <c r="AQ11" s="846"/>
      <c r="AR11" s="846"/>
      <c r="AS11" s="846"/>
      <c r="AT11" s="846"/>
      <c r="AU11" s="847"/>
      <c r="AV11" s="847"/>
      <c r="AW11" s="847"/>
      <c r="AX11" s="847"/>
      <c r="AY11" s="848"/>
      <c r="AZ11" s="252"/>
      <c r="BA11" s="252"/>
      <c r="BB11" s="252"/>
      <c r="BC11" s="252"/>
      <c r="BD11" s="252"/>
      <c r="BE11" s="253"/>
      <c r="BF11" s="253"/>
      <c r="BG11" s="253"/>
      <c r="BH11" s="253"/>
      <c r="BI11" s="253"/>
      <c r="BJ11" s="253"/>
      <c r="BK11" s="253"/>
      <c r="BL11" s="253"/>
      <c r="BM11" s="253"/>
      <c r="BN11" s="253"/>
      <c r="BO11" s="253"/>
      <c r="BP11" s="253"/>
      <c r="BQ11" s="262">
        <v>5</v>
      </c>
      <c r="BR11" s="263"/>
      <c r="BS11" s="849"/>
      <c r="BT11" s="850"/>
      <c r="BU11" s="850"/>
      <c r="BV11" s="850"/>
      <c r="BW11" s="850"/>
      <c r="BX11" s="850"/>
      <c r="BY11" s="850"/>
      <c r="BZ11" s="850"/>
      <c r="CA11" s="850"/>
      <c r="CB11" s="850"/>
      <c r="CC11" s="850"/>
      <c r="CD11" s="850"/>
      <c r="CE11" s="850"/>
      <c r="CF11" s="850"/>
      <c r="CG11" s="851"/>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4"/>
    </row>
    <row r="12" spans="1:131" s="255" customFormat="1" ht="26.25" customHeight="1" x14ac:dyDescent="0.15">
      <c r="A12" s="261">
        <v>6</v>
      </c>
      <c r="B12" s="836"/>
      <c r="C12" s="837"/>
      <c r="D12" s="837"/>
      <c r="E12" s="837"/>
      <c r="F12" s="837"/>
      <c r="G12" s="837"/>
      <c r="H12" s="837"/>
      <c r="I12" s="837"/>
      <c r="J12" s="837"/>
      <c r="K12" s="837"/>
      <c r="L12" s="837"/>
      <c r="M12" s="837"/>
      <c r="N12" s="837"/>
      <c r="O12" s="837"/>
      <c r="P12" s="838"/>
      <c r="Q12" s="839"/>
      <c r="R12" s="840"/>
      <c r="S12" s="840"/>
      <c r="T12" s="840"/>
      <c r="U12" s="840"/>
      <c r="V12" s="840"/>
      <c r="W12" s="840"/>
      <c r="X12" s="840"/>
      <c r="Y12" s="840"/>
      <c r="Z12" s="840"/>
      <c r="AA12" s="840"/>
      <c r="AB12" s="840"/>
      <c r="AC12" s="840"/>
      <c r="AD12" s="840"/>
      <c r="AE12" s="841"/>
      <c r="AF12" s="842"/>
      <c r="AG12" s="843"/>
      <c r="AH12" s="843"/>
      <c r="AI12" s="843"/>
      <c r="AJ12" s="844"/>
      <c r="AK12" s="845"/>
      <c r="AL12" s="846"/>
      <c r="AM12" s="846"/>
      <c r="AN12" s="846"/>
      <c r="AO12" s="846"/>
      <c r="AP12" s="846"/>
      <c r="AQ12" s="846"/>
      <c r="AR12" s="846"/>
      <c r="AS12" s="846"/>
      <c r="AT12" s="846"/>
      <c r="AU12" s="847"/>
      <c r="AV12" s="847"/>
      <c r="AW12" s="847"/>
      <c r="AX12" s="847"/>
      <c r="AY12" s="848"/>
      <c r="AZ12" s="252"/>
      <c r="BA12" s="252"/>
      <c r="BB12" s="252"/>
      <c r="BC12" s="252"/>
      <c r="BD12" s="252"/>
      <c r="BE12" s="253"/>
      <c r="BF12" s="253"/>
      <c r="BG12" s="253"/>
      <c r="BH12" s="253"/>
      <c r="BI12" s="253"/>
      <c r="BJ12" s="253"/>
      <c r="BK12" s="253"/>
      <c r="BL12" s="253"/>
      <c r="BM12" s="253"/>
      <c r="BN12" s="253"/>
      <c r="BO12" s="253"/>
      <c r="BP12" s="253"/>
      <c r="BQ12" s="262">
        <v>6</v>
      </c>
      <c r="BR12" s="263"/>
      <c r="BS12" s="849"/>
      <c r="BT12" s="850"/>
      <c r="BU12" s="850"/>
      <c r="BV12" s="850"/>
      <c r="BW12" s="850"/>
      <c r="BX12" s="850"/>
      <c r="BY12" s="850"/>
      <c r="BZ12" s="850"/>
      <c r="CA12" s="850"/>
      <c r="CB12" s="850"/>
      <c r="CC12" s="850"/>
      <c r="CD12" s="850"/>
      <c r="CE12" s="850"/>
      <c r="CF12" s="850"/>
      <c r="CG12" s="851"/>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4"/>
    </row>
    <row r="13" spans="1:131" s="255" customFormat="1" ht="26.25" customHeight="1" x14ac:dyDescent="0.15">
      <c r="A13" s="261">
        <v>7</v>
      </c>
      <c r="B13" s="836"/>
      <c r="C13" s="837"/>
      <c r="D13" s="837"/>
      <c r="E13" s="837"/>
      <c r="F13" s="837"/>
      <c r="G13" s="837"/>
      <c r="H13" s="837"/>
      <c r="I13" s="837"/>
      <c r="J13" s="837"/>
      <c r="K13" s="837"/>
      <c r="L13" s="837"/>
      <c r="M13" s="837"/>
      <c r="N13" s="837"/>
      <c r="O13" s="837"/>
      <c r="P13" s="838"/>
      <c r="Q13" s="839"/>
      <c r="R13" s="840"/>
      <c r="S13" s="840"/>
      <c r="T13" s="840"/>
      <c r="U13" s="840"/>
      <c r="V13" s="840"/>
      <c r="W13" s="840"/>
      <c r="X13" s="840"/>
      <c r="Y13" s="840"/>
      <c r="Z13" s="840"/>
      <c r="AA13" s="840"/>
      <c r="AB13" s="840"/>
      <c r="AC13" s="840"/>
      <c r="AD13" s="840"/>
      <c r="AE13" s="841"/>
      <c r="AF13" s="842"/>
      <c r="AG13" s="843"/>
      <c r="AH13" s="843"/>
      <c r="AI13" s="843"/>
      <c r="AJ13" s="844"/>
      <c r="AK13" s="845"/>
      <c r="AL13" s="846"/>
      <c r="AM13" s="846"/>
      <c r="AN13" s="846"/>
      <c r="AO13" s="846"/>
      <c r="AP13" s="846"/>
      <c r="AQ13" s="846"/>
      <c r="AR13" s="846"/>
      <c r="AS13" s="846"/>
      <c r="AT13" s="846"/>
      <c r="AU13" s="847"/>
      <c r="AV13" s="847"/>
      <c r="AW13" s="847"/>
      <c r="AX13" s="847"/>
      <c r="AY13" s="848"/>
      <c r="AZ13" s="252"/>
      <c r="BA13" s="252"/>
      <c r="BB13" s="252"/>
      <c r="BC13" s="252"/>
      <c r="BD13" s="252"/>
      <c r="BE13" s="253"/>
      <c r="BF13" s="253"/>
      <c r="BG13" s="253"/>
      <c r="BH13" s="253"/>
      <c r="BI13" s="253"/>
      <c r="BJ13" s="253"/>
      <c r="BK13" s="253"/>
      <c r="BL13" s="253"/>
      <c r="BM13" s="253"/>
      <c r="BN13" s="253"/>
      <c r="BO13" s="253"/>
      <c r="BP13" s="253"/>
      <c r="BQ13" s="262">
        <v>7</v>
      </c>
      <c r="BR13" s="263"/>
      <c r="BS13" s="849"/>
      <c r="BT13" s="850"/>
      <c r="BU13" s="850"/>
      <c r="BV13" s="850"/>
      <c r="BW13" s="850"/>
      <c r="BX13" s="850"/>
      <c r="BY13" s="850"/>
      <c r="BZ13" s="850"/>
      <c r="CA13" s="850"/>
      <c r="CB13" s="850"/>
      <c r="CC13" s="850"/>
      <c r="CD13" s="850"/>
      <c r="CE13" s="850"/>
      <c r="CF13" s="850"/>
      <c r="CG13" s="851"/>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4"/>
    </row>
    <row r="14" spans="1:131" s="255" customFormat="1" ht="26.25" customHeight="1" x14ac:dyDescent="0.15">
      <c r="A14" s="261">
        <v>8</v>
      </c>
      <c r="B14" s="836"/>
      <c r="C14" s="837"/>
      <c r="D14" s="837"/>
      <c r="E14" s="837"/>
      <c r="F14" s="837"/>
      <c r="G14" s="837"/>
      <c r="H14" s="837"/>
      <c r="I14" s="837"/>
      <c r="J14" s="837"/>
      <c r="K14" s="837"/>
      <c r="L14" s="837"/>
      <c r="M14" s="837"/>
      <c r="N14" s="837"/>
      <c r="O14" s="837"/>
      <c r="P14" s="838"/>
      <c r="Q14" s="839"/>
      <c r="R14" s="840"/>
      <c r="S14" s="840"/>
      <c r="T14" s="840"/>
      <c r="U14" s="840"/>
      <c r="V14" s="840"/>
      <c r="W14" s="840"/>
      <c r="X14" s="840"/>
      <c r="Y14" s="840"/>
      <c r="Z14" s="840"/>
      <c r="AA14" s="840"/>
      <c r="AB14" s="840"/>
      <c r="AC14" s="840"/>
      <c r="AD14" s="840"/>
      <c r="AE14" s="841"/>
      <c r="AF14" s="842"/>
      <c r="AG14" s="843"/>
      <c r="AH14" s="843"/>
      <c r="AI14" s="843"/>
      <c r="AJ14" s="844"/>
      <c r="AK14" s="845"/>
      <c r="AL14" s="846"/>
      <c r="AM14" s="846"/>
      <c r="AN14" s="846"/>
      <c r="AO14" s="846"/>
      <c r="AP14" s="846"/>
      <c r="AQ14" s="846"/>
      <c r="AR14" s="846"/>
      <c r="AS14" s="846"/>
      <c r="AT14" s="846"/>
      <c r="AU14" s="847"/>
      <c r="AV14" s="847"/>
      <c r="AW14" s="847"/>
      <c r="AX14" s="847"/>
      <c r="AY14" s="848"/>
      <c r="AZ14" s="252"/>
      <c r="BA14" s="252"/>
      <c r="BB14" s="252"/>
      <c r="BC14" s="252"/>
      <c r="BD14" s="252"/>
      <c r="BE14" s="253"/>
      <c r="BF14" s="253"/>
      <c r="BG14" s="253"/>
      <c r="BH14" s="253"/>
      <c r="BI14" s="253"/>
      <c r="BJ14" s="253"/>
      <c r="BK14" s="253"/>
      <c r="BL14" s="253"/>
      <c r="BM14" s="253"/>
      <c r="BN14" s="253"/>
      <c r="BO14" s="253"/>
      <c r="BP14" s="253"/>
      <c r="BQ14" s="262">
        <v>8</v>
      </c>
      <c r="BR14" s="263"/>
      <c r="BS14" s="849"/>
      <c r="BT14" s="850"/>
      <c r="BU14" s="850"/>
      <c r="BV14" s="850"/>
      <c r="BW14" s="850"/>
      <c r="BX14" s="850"/>
      <c r="BY14" s="850"/>
      <c r="BZ14" s="850"/>
      <c r="CA14" s="850"/>
      <c r="CB14" s="850"/>
      <c r="CC14" s="850"/>
      <c r="CD14" s="850"/>
      <c r="CE14" s="850"/>
      <c r="CF14" s="850"/>
      <c r="CG14" s="851"/>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4"/>
    </row>
    <row r="15" spans="1:131" s="255" customFormat="1" ht="26.25" customHeight="1" x14ac:dyDescent="0.15">
      <c r="A15" s="261">
        <v>9</v>
      </c>
      <c r="B15" s="836"/>
      <c r="C15" s="837"/>
      <c r="D15" s="837"/>
      <c r="E15" s="837"/>
      <c r="F15" s="837"/>
      <c r="G15" s="837"/>
      <c r="H15" s="837"/>
      <c r="I15" s="837"/>
      <c r="J15" s="837"/>
      <c r="K15" s="837"/>
      <c r="L15" s="837"/>
      <c r="M15" s="837"/>
      <c r="N15" s="837"/>
      <c r="O15" s="837"/>
      <c r="P15" s="838"/>
      <c r="Q15" s="839"/>
      <c r="R15" s="840"/>
      <c r="S15" s="840"/>
      <c r="T15" s="840"/>
      <c r="U15" s="840"/>
      <c r="V15" s="840"/>
      <c r="W15" s="840"/>
      <c r="X15" s="840"/>
      <c r="Y15" s="840"/>
      <c r="Z15" s="840"/>
      <c r="AA15" s="840"/>
      <c r="AB15" s="840"/>
      <c r="AC15" s="840"/>
      <c r="AD15" s="840"/>
      <c r="AE15" s="841"/>
      <c r="AF15" s="842"/>
      <c r="AG15" s="843"/>
      <c r="AH15" s="843"/>
      <c r="AI15" s="843"/>
      <c r="AJ15" s="844"/>
      <c r="AK15" s="845"/>
      <c r="AL15" s="846"/>
      <c r="AM15" s="846"/>
      <c r="AN15" s="846"/>
      <c r="AO15" s="846"/>
      <c r="AP15" s="846"/>
      <c r="AQ15" s="846"/>
      <c r="AR15" s="846"/>
      <c r="AS15" s="846"/>
      <c r="AT15" s="846"/>
      <c r="AU15" s="847"/>
      <c r="AV15" s="847"/>
      <c r="AW15" s="847"/>
      <c r="AX15" s="847"/>
      <c r="AY15" s="848"/>
      <c r="AZ15" s="252"/>
      <c r="BA15" s="252"/>
      <c r="BB15" s="252"/>
      <c r="BC15" s="252"/>
      <c r="BD15" s="252"/>
      <c r="BE15" s="253"/>
      <c r="BF15" s="253"/>
      <c r="BG15" s="253"/>
      <c r="BH15" s="253"/>
      <c r="BI15" s="253"/>
      <c r="BJ15" s="253"/>
      <c r="BK15" s="253"/>
      <c r="BL15" s="253"/>
      <c r="BM15" s="253"/>
      <c r="BN15" s="253"/>
      <c r="BO15" s="253"/>
      <c r="BP15" s="253"/>
      <c r="BQ15" s="262">
        <v>9</v>
      </c>
      <c r="BR15" s="263"/>
      <c r="BS15" s="849"/>
      <c r="BT15" s="850"/>
      <c r="BU15" s="850"/>
      <c r="BV15" s="850"/>
      <c r="BW15" s="850"/>
      <c r="BX15" s="850"/>
      <c r="BY15" s="850"/>
      <c r="BZ15" s="850"/>
      <c r="CA15" s="850"/>
      <c r="CB15" s="850"/>
      <c r="CC15" s="850"/>
      <c r="CD15" s="850"/>
      <c r="CE15" s="850"/>
      <c r="CF15" s="850"/>
      <c r="CG15" s="851"/>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4"/>
    </row>
    <row r="16" spans="1:131" s="255" customFormat="1" ht="26.25" customHeight="1" x14ac:dyDescent="0.15">
      <c r="A16" s="261">
        <v>10</v>
      </c>
      <c r="B16" s="836"/>
      <c r="C16" s="837"/>
      <c r="D16" s="837"/>
      <c r="E16" s="837"/>
      <c r="F16" s="837"/>
      <c r="G16" s="837"/>
      <c r="H16" s="837"/>
      <c r="I16" s="837"/>
      <c r="J16" s="837"/>
      <c r="K16" s="837"/>
      <c r="L16" s="837"/>
      <c r="M16" s="837"/>
      <c r="N16" s="837"/>
      <c r="O16" s="837"/>
      <c r="P16" s="838"/>
      <c r="Q16" s="839"/>
      <c r="R16" s="840"/>
      <c r="S16" s="840"/>
      <c r="T16" s="840"/>
      <c r="U16" s="840"/>
      <c r="V16" s="840"/>
      <c r="W16" s="840"/>
      <c r="X16" s="840"/>
      <c r="Y16" s="840"/>
      <c r="Z16" s="840"/>
      <c r="AA16" s="840"/>
      <c r="AB16" s="840"/>
      <c r="AC16" s="840"/>
      <c r="AD16" s="840"/>
      <c r="AE16" s="841"/>
      <c r="AF16" s="842"/>
      <c r="AG16" s="843"/>
      <c r="AH16" s="843"/>
      <c r="AI16" s="843"/>
      <c r="AJ16" s="844"/>
      <c r="AK16" s="845"/>
      <c r="AL16" s="846"/>
      <c r="AM16" s="846"/>
      <c r="AN16" s="846"/>
      <c r="AO16" s="846"/>
      <c r="AP16" s="846"/>
      <c r="AQ16" s="846"/>
      <c r="AR16" s="846"/>
      <c r="AS16" s="846"/>
      <c r="AT16" s="846"/>
      <c r="AU16" s="847"/>
      <c r="AV16" s="847"/>
      <c r="AW16" s="847"/>
      <c r="AX16" s="847"/>
      <c r="AY16" s="848"/>
      <c r="AZ16" s="252"/>
      <c r="BA16" s="252"/>
      <c r="BB16" s="252"/>
      <c r="BC16" s="252"/>
      <c r="BD16" s="252"/>
      <c r="BE16" s="253"/>
      <c r="BF16" s="253"/>
      <c r="BG16" s="253"/>
      <c r="BH16" s="253"/>
      <c r="BI16" s="253"/>
      <c r="BJ16" s="253"/>
      <c r="BK16" s="253"/>
      <c r="BL16" s="253"/>
      <c r="BM16" s="253"/>
      <c r="BN16" s="253"/>
      <c r="BO16" s="253"/>
      <c r="BP16" s="253"/>
      <c r="BQ16" s="262">
        <v>10</v>
      </c>
      <c r="BR16" s="263"/>
      <c r="BS16" s="849"/>
      <c r="BT16" s="850"/>
      <c r="BU16" s="850"/>
      <c r="BV16" s="850"/>
      <c r="BW16" s="850"/>
      <c r="BX16" s="850"/>
      <c r="BY16" s="850"/>
      <c r="BZ16" s="850"/>
      <c r="CA16" s="850"/>
      <c r="CB16" s="850"/>
      <c r="CC16" s="850"/>
      <c r="CD16" s="850"/>
      <c r="CE16" s="850"/>
      <c r="CF16" s="850"/>
      <c r="CG16" s="851"/>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4"/>
    </row>
    <row r="17" spans="1:131" s="255" customFormat="1" ht="26.25" customHeight="1" x14ac:dyDescent="0.15">
      <c r="A17" s="261">
        <v>11</v>
      </c>
      <c r="B17" s="836"/>
      <c r="C17" s="837"/>
      <c r="D17" s="837"/>
      <c r="E17" s="837"/>
      <c r="F17" s="837"/>
      <c r="G17" s="837"/>
      <c r="H17" s="837"/>
      <c r="I17" s="837"/>
      <c r="J17" s="837"/>
      <c r="K17" s="837"/>
      <c r="L17" s="837"/>
      <c r="M17" s="837"/>
      <c r="N17" s="837"/>
      <c r="O17" s="837"/>
      <c r="P17" s="838"/>
      <c r="Q17" s="839"/>
      <c r="R17" s="840"/>
      <c r="S17" s="840"/>
      <c r="T17" s="840"/>
      <c r="U17" s="840"/>
      <c r="V17" s="840"/>
      <c r="W17" s="840"/>
      <c r="X17" s="840"/>
      <c r="Y17" s="840"/>
      <c r="Z17" s="840"/>
      <c r="AA17" s="840"/>
      <c r="AB17" s="840"/>
      <c r="AC17" s="840"/>
      <c r="AD17" s="840"/>
      <c r="AE17" s="841"/>
      <c r="AF17" s="842"/>
      <c r="AG17" s="843"/>
      <c r="AH17" s="843"/>
      <c r="AI17" s="843"/>
      <c r="AJ17" s="844"/>
      <c r="AK17" s="845"/>
      <c r="AL17" s="846"/>
      <c r="AM17" s="846"/>
      <c r="AN17" s="846"/>
      <c r="AO17" s="846"/>
      <c r="AP17" s="846"/>
      <c r="AQ17" s="846"/>
      <c r="AR17" s="846"/>
      <c r="AS17" s="846"/>
      <c r="AT17" s="846"/>
      <c r="AU17" s="847"/>
      <c r="AV17" s="847"/>
      <c r="AW17" s="847"/>
      <c r="AX17" s="847"/>
      <c r="AY17" s="848"/>
      <c r="AZ17" s="252"/>
      <c r="BA17" s="252"/>
      <c r="BB17" s="252"/>
      <c r="BC17" s="252"/>
      <c r="BD17" s="252"/>
      <c r="BE17" s="253"/>
      <c r="BF17" s="253"/>
      <c r="BG17" s="253"/>
      <c r="BH17" s="253"/>
      <c r="BI17" s="253"/>
      <c r="BJ17" s="253"/>
      <c r="BK17" s="253"/>
      <c r="BL17" s="253"/>
      <c r="BM17" s="253"/>
      <c r="BN17" s="253"/>
      <c r="BO17" s="253"/>
      <c r="BP17" s="253"/>
      <c r="BQ17" s="262">
        <v>11</v>
      </c>
      <c r="BR17" s="263"/>
      <c r="BS17" s="849"/>
      <c r="BT17" s="850"/>
      <c r="BU17" s="850"/>
      <c r="BV17" s="850"/>
      <c r="BW17" s="850"/>
      <c r="BX17" s="850"/>
      <c r="BY17" s="850"/>
      <c r="BZ17" s="850"/>
      <c r="CA17" s="850"/>
      <c r="CB17" s="850"/>
      <c r="CC17" s="850"/>
      <c r="CD17" s="850"/>
      <c r="CE17" s="850"/>
      <c r="CF17" s="850"/>
      <c r="CG17" s="851"/>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4"/>
    </row>
    <row r="18" spans="1:131" s="255" customFormat="1" ht="26.25" customHeight="1" x14ac:dyDescent="0.15">
      <c r="A18" s="261">
        <v>12</v>
      </c>
      <c r="B18" s="836"/>
      <c r="C18" s="837"/>
      <c r="D18" s="837"/>
      <c r="E18" s="837"/>
      <c r="F18" s="837"/>
      <c r="G18" s="837"/>
      <c r="H18" s="837"/>
      <c r="I18" s="837"/>
      <c r="J18" s="837"/>
      <c r="K18" s="837"/>
      <c r="L18" s="837"/>
      <c r="M18" s="837"/>
      <c r="N18" s="837"/>
      <c r="O18" s="837"/>
      <c r="P18" s="838"/>
      <c r="Q18" s="839"/>
      <c r="R18" s="840"/>
      <c r="S18" s="840"/>
      <c r="T18" s="840"/>
      <c r="U18" s="840"/>
      <c r="V18" s="840"/>
      <c r="W18" s="840"/>
      <c r="X18" s="840"/>
      <c r="Y18" s="840"/>
      <c r="Z18" s="840"/>
      <c r="AA18" s="840"/>
      <c r="AB18" s="840"/>
      <c r="AC18" s="840"/>
      <c r="AD18" s="840"/>
      <c r="AE18" s="841"/>
      <c r="AF18" s="842"/>
      <c r="AG18" s="843"/>
      <c r="AH18" s="843"/>
      <c r="AI18" s="843"/>
      <c r="AJ18" s="844"/>
      <c r="AK18" s="845"/>
      <c r="AL18" s="846"/>
      <c r="AM18" s="846"/>
      <c r="AN18" s="846"/>
      <c r="AO18" s="846"/>
      <c r="AP18" s="846"/>
      <c r="AQ18" s="846"/>
      <c r="AR18" s="846"/>
      <c r="AS18" s="846"/>
      <c r="AT18" s="846"/>
      <c r="AU18" s="847"/>
      <c r="AV18" s="847"/>
      <c r="AW18" s="847"/>
      <c r="AX18" s="847"/>
      <c r="AY18" s="848"/>
      <c r="AZ18" s="252"/>
      <c r="BA18" s="252"/>
      <c r="BB18" s="252"/>
      <c r="BC18" s="252"/>
      <c r="BD18" s="252"/>
      <c r="BE18" s="253"/>
      <c r="BF18" s="253"/>
      <c r="BG18" s="253"/>
      <c r="BH18" s="253"/>
      <c r="BI18" s="253"/>
      <c r="BJ18" s="253"/>
      <c r="BK18" s="253"/>
      <c r="BL18" s="253"/>
      <c r="BM18" s="253"/>
      <c r="BN18" s="253"/>
      <c r="BO18" s="253"/>
      <c r="BP18" s="253"/>
      <c r="BQ18" s="262">
        <v>12</v>
      </c>
      <c r="BR18" s="263"/>
      <c r="BS18" s="849"/>
      <c r="BT18" s="850"/>
      <c r="BU18" s="850"/>
      <c r="BV18" s="850"/>
      <c r="BW18" s="850"/>
      <c r="BX18" s="850"/>
      <c r="BY18" s="850"/>
      <c r="BZ18" s="850"/>
      <c r="CA18" s="850"/>
      <c r="CB18" s="850"/>
      <c r="CC18" s="850"/>
      <c r="CD18" s="850"/>
      <c r="CE18" s="850"/>
      <c r="CF18" s="850"/>
      <c r="CG18" s="851"/>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4"/>
    </row>
    <row r="19" spans="1:131" s="255" customFormat="1" ht="26.25" customHeight="1" x14ac:dyDescent="0.15">
      <c r="A19" s="261">
        <v>13</v>
      </c>
      <c r="B19" s="836"/>
      <c r="C19" s="837"/>
      <c r="D19" s="837"/>
      <c r="E19" s="837"/>
      <c r="F19" s="837"/>
      <c r="G19" s="837"/>
      <c r="H19" s="837"/>
      <c r="I19" s="837"/>
      <c r="J19" s="837"/>
      <c r="K19" s="837"/>
      <c r="L19" s="837"/>
      <c r="M19" s="837"/>
      <c r="N19" s="837"/>
      <c r="O19" s="837"/>
      <c r="P19" s="838"/>
      <c r="Q19" s="839"/>
      <c r="R19" s="840"/>
      <c r="S19" s="840"/>
      <c r="T19" s="840"/>
      <c r="U19" s="840"/>
      <c r="V19" s="840"/>
      <c r="W19" s="840"/>
      <c r="X19" s="840"/>
      <c r="Y19" s="840"/>
      <c r="Z19" s="840"/>
      <c r="AA19" s="840"/>
      <c r="AB19" s="840"/>
      <c r="AC19" s="840"/>
      <c r="AD19" s="840"/>
      <c r="AE19" s="841"/>
      <c r="AF19" s="842"/>
      <c r="AG19" s="843"/>
      <c r="AH19" s="843"/>
      <c r="AI19" s="843"/>
      <c r="AJ19" s="844"/>
      <c r="AK19" s="845"/>
      <c r="AL19" s="846"/>
      <c r="AM19" s="846"/>
      <c r="AN19" s="846"/>
      <c r="AO19" s="846"/>
      <c r="AP19" s="846"/>
      <c r="AQ19" s="846"/>
      <c r="AR19" s="846"/>
      <c r="AS19" s="846"/>
      <c r="AT19" s="846"/>
      <c r="AU19" s="847"/>
      <c r="AV19" s="847"/>
      <c r="AW19" s="847"/>
      <c r="AX19" s="847"/>
      <c r="AY19" s="848"/>
      <c r="AZ19" s="252"/>
      <c r="BA19" s="252"/>
      <c r="BB19" s="252"/>
      <c r="BC19" s="252"/>
      <c r="BD19" s="252"/>
      <c r="BE19" s="253"/>
      <c r="BF19" s="253"/>
      <c r="BG19" s="253"/>
      <c r="BH19" s="253"/>
      <c r="BI19" s="253"/>
      <c r="BJ19" s="253"/>
      <c r="BK19" s="253"/>
      <c r="BL19" s="253"/>
      <c r="BM19" s="253"/>
      <c r="BN19" s="253"/>
      <c r="BO19" s="253"/>
      <c r="BP19" s="253"/>
      <c r="BQ19" s="262">
        <v>13</v>
      </c>
      <c r="BR19" s="263"/>
      <c r="BS19" s="849"/>
      <c r="BT19" s="850"/>
      <c r="BU19" s="850"/>
      <c r="BV19" s="850"/>
      <c r="BW19" s="850"/>
      <c r="BX19" s="850"/>
      <c r="BY19" s="850"/>
      <c r="BZ19" s="850"/>
      <c r="CA19" s="850"/>
      <c r="CB19" s="850"/>
      <c r="CC19" s="850"/>
      <c r="CD19" s="850"/>
      <c r="CE19" s="850"/>
      <c r="CF19" s="850"/>
      <c r="CG19" s="851"/>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4"/>
    </row>
    <row r="20" spans="1:131" s="255" customFormat="1" ht="26.25" customHeight="1" x14ac:dyDescent="0.15">
      <c r="A20" s="261">
        <v>14</v>
      </c>
      <c r="B20" s="836"/>
      <c r="C20" s="837"/>
      <c r="D20" s="837"/>
      <c r="E20" s="837"/>
      <c r="F20" s="837"/>
      <c r="G20" s="837"/>
      <c r="H20" s="837"/>
      <c r="I20" s="837"/>
      <c r="J20" s="837"/>
      <c r="K20" s="837"/>
      <c r="L20" s="837"/>
      <c r="M20" s="837"/>
      <c r="N20" s="837"/>
      <c r="O20" s="837"/>
      <c r="P20" s="838"/>
      <c r="Q20" s="839"/>
      <c r="R20" s="840"/>
      <c r="S20" s="840"/>
      <c r="T20" s="840"/>
      <c r="U20" s="840"/>
      <c r="V20" s="840"/>
      <c r="W20" s="840"/>
      <c r="X20" s="840"/>
      <c r="Y20" s="840"/>
      <c r="Z20" s="840"/>
      <c r="AA20" s="840"/>
      <c r="AB20" s="840"/>
      <c r="AC20" s="840"/>
      <c r="AD20" s="840"/>
      <c r="AE20" s="841"/>
      <c r="AF20" s="842"/>
      <c r="AG20" s="843"/>
      <c r="AH20" s="843"/>
      <c r="AI20" s="843"/>
      <c r="AJ20" s="844"/>
      <c r="AK20" s="845"/>
      <c r="AL20" s="846"/>
      <c r="AM20" s="846"/>
      <c r="AN20" s="846"/>
      <c r="AO20" s="846"/>
      <c r="AP20" s="846"/>
      <c r="AQ20" s="846"/>
      <c r="AR20" s="846"/>
      <c r="AS20" s="846"/>
      <c r="AT20" s="846"/>
      <c r="AU20" s="847"/>
      <c r="AV20" s="847"/>
      <c r="AW20" s="847"/>
      <c r="AX20" s="847"/>
      <c r="AY20" s="848"/>
      <c r="AZ20" s="252"/>
      <c r="BA20" s="252"/>
      <c r="BB20" s="252"/>
      <c r="BC20" s="252"/>
      <c r="BD20" s="252"/>
      <c r="BE20" s="253"/>
      <c r="BF20" s="253"/>
      <c r="BG20" s="253"/>
      <c r="BH20" s="253"/>
      <c r="BI20" s="253"/>
      <c r="BJ20" s="253"/>
      <c r="BK20" s="253"/>
      <c r="BL20" s="253"/>
      <c r="BM20" s="253"/>
      <c r="BN20" s="253"/>
      <c r="BO20" s="253"/>
      <c r="BP20" s="253"/>
      <c r="BQ20" s="262">
        <v>14</v>
      </c>
      <c r="BR20" s="263"/>
      <c r="BS20" s="849"/>
      <c r="BT20" s="850"/>
      <c r="BU20" s="850"/>
      <c r="BV20" s="850"/>
      <c r="BW20" s="850"/>
      <c r="BX20" s="850"/>
      <c r="BY20" s="850"/>
      <c r="BZ20" s="850"/>
      <c r="CA20" s="850"/>
      <c r="CB20" s="850"/>
      <c r="CC20" s="850"/>
      <c r="CD20" s="850"/>
      <c r="CE20" s="850"/>
      <c r="CF20" s="850"/>
      <c r="CG20" s="851"/>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4"/>
    </row>
    <row r="21" spans="1:131" s="255" customFormat="1" ht="26.25" customHeight="1" thickBot="1" x14ac:dyDescent="0.2">
      <c r="A21" s="261">
        <v>15</v>
      </c>
      <c r="B21" s="836"/>
      <c r="C21" s="837"/>
      <c r="D21" s="837"/>
      <c r="E21" s="837"/>
      <c r="F21" s="837"/>
      <c r="G21" s="837"/>
      <c r="H21" s="837"/>
      <c r="I21" s="837"/>
      <c r="J21" s="837"/>
      <c r="K21" s="837"/>
      <c r="L21" s="837"/>
      <c r="M21" s="837"/>
      <c r="N21" s="837"/>
      <c r="O21" s="837"/>
      <c r="P21" s="838"/>
      <c r="Q21" s="839"/>
      <c r="R21" s="840"/>
      <c r="S21" s="840"/>
      <c r="T21" s="840"/>
      <c r="U21" s="840"/>
      <c r="V21" s="840"/>
      <c r="W21" s="840"/>
      <c r="X21" s="840"/>
      <c r="Y21" s="840"/>
      <c r="Z21" s="840"/>
      <c r="AA21" s="840"/>
      <c r="AB21" s="840"/>
      <c r="AC21" s="840"/>
      <c r="AD21" s="840"/>
      <c r="AE21" s="841"/>
      <c r="AF21" s="842"/>
      <c r="AG21" s="843"/>
      <c r="AH21" s="843"/>
      <c r="AI21" s="843"/>
      <c r="AJ21" s="844"/>
      <c r="AK21" s="845"/>
      <c r="AL21" s="846"/>
      <c r="AM21" s="846"/>
      <c r="AN21" s="846"/>
      <c r="AO21" s="846"/>
      <c r="AP21" s="846"/>
      <c r="AQ21" s="846"/>
      <c r="AR21" s="846"/>
      <c r="AS21" s="846"/>
      <c r="AT21" s="846"/>
      <c r="AU21" s="847"/>
      <c r="AV21" s="847"/>
      <c r="AW21" s="847"/>
      <c r="AX21" s="847"/>
      <c r="AY21" s="848"/>
      <c r="AZ21" s="252"/>
      <c r="BA21" s="252"/>
      <c r="BB21" s="252"/>
      <c r="BC21" s="252"/>
      <c r="BD21" s="252"/>
      <c r="BE21" s="253"/>
      <c r="BF21" s="253"/>
      <c r="BG21" s="253"/>
      <c r="BH21" s="253"/>
      <c r="BI21" s="253"/>
      <c r="BJ21" s="253"/>
      <c r="BK21" s="253"/>
      <c r="BL21" s="253"/>
      <c r="BM21" s="253"/>
      <c r="BN21" s="253"/>
      <c r="BO21" s="253"/>
      <c r="BP21" s="253"/>
      <c r="BQ21" s="262">
        <v>15</v>
      </c>
      <c r="BR21" s="263"/>
      <c r="BS21" s="849"/>
      <c r="BT21" s="850"/>
      <c r="BU21" s="850"/>
      <c r="BV21" s="850"/>
      <c r="BW21" s="850"/>
      <c r="BX21" s="850"/>
      <c r="BY21" s="850"/>
      <c r="BZ21" s="850"/>
      <c r="CA21" s="850"/>
      <c r="CB21" s="850"/>
      <c r="CC21" s="850"/>
      <c r="CD21" s="850"/>
      <c r="CE21" s="850"/>
      <c r="CF21" s="850"/>
      <c r="CG21" s="851"/>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4"/>
    </row>
    <row r="22" spans="1:131" s="255" customFormat="1" ht="26.25" customHeight="1" x14ac:dyDescent="0.15">
      <c r="A22" s="261">
        <v>16</v>
      </c>
      <c r="B22" s="836"/>
      <c r="C22" s="837"/>
      <c r="D22" s="837"/>
      <c r="E22" s="837"/>
      <c r="F22" s="837"/>
      <c r="G22" s="837"/>
      <c r="H22" s="837"/>
      <c r="I22" s="837"/>
      <c r="J22" s="837"/>
      <c r="K22" s="837"/>
      <c r="L22" s="837"/>
      <c r="M22" s="837"/>
      <c r="N22" s="837"/>
      <c r="O22" s="837"/>
      <c r="P22" s="838"/>
      <c r="Q22" s="868"/>
      <c r="R22" s="869"/>
      <c r="S22" s="869"/>
      <c r="T22" s="869"/>
      <c r="U22" s="869"/>
      <c r="V22" s="869"/>
      <c r="W22" s="869"/>
      <c r="X22" s="869"/>
      <c r="Y22" s="869"/>
      <c r="Z22" s="869"/>
      <c r="AA22" s="869"/>
      <c r="AB22" s="869"/>
      <c r="AC22" s="869"/>
      <c r="AD22" s="869"/>
      <c r="AE22" s="870"/>
      <c r="AF22" s="842"/>
      <c r="AG22" s="843"/>
      <c r="AH22" s="843"/>
      <c r="AI22" s="843"/>
      <c r="AJ22" s="844"/>
      <c r="AK22" s="883"/>
      <c r="AL22" s="884"/>
      <c r="AM22" s="884"/>
      <c r="AN22" s="884"/>
      <c r="AO22" s="884"/>
      <c r="AP22" s="884"/>
      <c r="AQ22" s="884"/>
      <c r="AR22" s="884"/>
      <c r="AS22" s="884"/>
      <c r="AT22" s="884"/>
      <c r="AU22" s="885"/>
      <c r="AV22" s="885"/>
      <c r="AW22" s="885"/>
      <c r="AX22" s="885"/>
      <c r="AY22" s="886"/>
      <c r="AZ22" s="887" t="s">
        <v>389</v>
      </c>
      <c r="BA22" s="887"/>
      <c r="BB22" s="887"/>
      <c r="BC22" s="887"/>
      <c r="BD22" s="888"/>
      <c r="BE22" s="253"/>
      <c r="BF22" s="253"/>
      <c r="BG22" s="253"/>
      <c r="BH22" s="253"/>
      <c r="BI22" s="253"/>
      <c r="BJ22" s="253"/>
      <c r="BK22" s="253"/>
      <c r="BL22" s="253"/>
      <c r="BM22" s="253"/>
      <c r="BN22" s="253"/>
      <c r="BO22" s="253"/>
      <c r="BP22" s="253"/>
      <c r="BQ22" s="262">
        <v>16</v>
      </c>
      <c r="BR22" s="263"/>
      <c r="BS22" s="849"/>
      <c r="BT22" s="850"/>
      <c r="BU22" s="850"/>
      <c r="BV22" s="850"/>
      <c r="BW22" s="850"/>
      <c r="BX22" s="850"/>
      <c r="BY22" s="850"/>
      <c r="BZ22" s="850"/>
      <c r="CA22" s="850"/>
      <c r="CB22" s="850"/>
      <c r="CC22" s="850"/>
      <c r="CD22" s="850"/>
      <c r="CE22" s="850"/>
      <c r="CF22" s="850"/>
      <c r="CG22" s="851"/>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4"/>
    </row>
    <row r="23" spans="1:131" s="255" customFormat="1" ht="26.25" customHeight="1" thickBot="1" x14ac:dyDescent="0.2">
      <c r="A23" s="264" t="s">
        <v>390</v>
      </c>
      <c r="B23" s="871" t="s">
        <v>391</v>
      </c>
      <c r="C23" s="872"/>
      <c r="D23" s="872"/>
      <c r="E23" s="872"/>
      <c r="F23" s="872"/>
      <c r="G23" s="872"/>
      <c r="H23" s="872"/>
      <c r="I23" s="872"/>
      <c r="J23" s="872"/>
      <c r="K23" s="872"/>
      <c r="L23" s="872"/>
      <c r="M23" s="872"/>
      <c r="N23" s="872"/>
      <c r="O23" s="872"/>
      <c r="P23" s="873"/>
      <c r="Q23" s="874">
        <v>6672</v>
      </c>
      <c r="R23" s="875"/>
      <c r="S23" s="875"/>
      <c r="T23" s="875"/>
      <c r="U23" s="875"/>
      <c r="V23" s="875">
        <v>6514</v>
      </c>
      <c r="W23" s="875"/>
      <c r="X23" s="875"/>
      <c r="Y23" s="875"/>
      <c r="Z23" s="875"/>
      <c r="AA23" s="875">
        <v>158</v>
      </c>
      <c r="AB23" s="875"/>
      <c r="AC23" s="875"/>
      <c r="AD23" s="875"/>
      <c r="AE23" s="876"/>
      <c r="AF23" s="877">
        <v>126</v>
      </c>
      <c r="AG23" s="875"/>
      <c r="AH23" s="875"/>
      <c r="AI23" s="875"/>
      <c r="AJ23" s="878"/>
      <c r="AK23" s="879"/>
      <c r="AL23" s="880"/>
      <c r="AM23" s="880"/>
      <c r="AN23" s="880"/>
      <c r="AO23" s="880"/>
      <c r="AP23" s="875">
        <v>5625</v>
      </c>
      <c r="AQ23" s="875"/>
      <c r="AR23" s="875"/>
      <c r="AS23" s="875"/>
      <c r="AT23" s="875"/>
      <c r="AU23" s="881"/>
      <c r="AV23" s="881"/>
      <c r="AW23" s="881"/>
      <c r="AX23" s="881"/>
      <c r="AY23" s="882"/>
      <c r="AZ23" s="890" t="s">
        <v>392</v>
      </c>
      <c r="BA23" s="891"/>
      <c r="BB23" s="891"/>
      <c r="BC23" s="891"/>
      <c r="BD23" s="892"/>
      <c r="BE23" s="253"/>
      <c r="BF23" s="253"/>
      <c r="BG23" s="253"/>
      <c r="BH23" s="253"/>
      <c r="BI23" s="253"/>
      <c r="BJ23" s="253"/>
      <c r="BK23" s="253"/>
      <c r="BL23" s="253"/>
      <c r="BM23" s="253"/>
      <c r="BN23" s="253"/>
      <c r="BO23" s="253"/>
      <c r="BP23" s="253"/>
      <c r="BQ23" s="262">
        <v>17</v>
      </c>
      <c r="BR23" s="263"/>
      <c r="BS23" s="849"/>
      <c r="BT23" s="850"/>
      <c r="BU23" s="850"/>
      <c r="BV23" s="850"/>
      <c r="BW23" s="850"/>
      <c r="BX23" s="850"/>
      <c r="BY23" s="850"/>
      <c r="BZ23" s="850"/>
      <c r="CA23" s="850"/>
      <c r="CB23" s="850"/>
      <c r="CC23" s="850"/>
      <c r="CD23" s="850"/>
      <c r="CE23" s="850"/>
      <c r="CF23" s="850"/>
      <c r="CG23" s="851"/>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4"/>
    </row>
    <row r="24" spans="1:131" s="255" customFormat="1" ht="26.25" customHeight="1" x14ac:dyDescent="0.15">
      <c r="A24" s="889" t="s">
        <v>393</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9"/>
      <c r="BT24" s="850"/>
      <c r="BU24" s="850"/>
      <c r="BV24" s="850"/>
      <c r="BW24" s="850"/>
      <c r="BX24" s="850"/>
      <c r="BY24" s="850"/>
      <c r="BZ24" s="850"/>
      <c r="CA24" s="850"/>
      <c r="CB24" s="850"/>
      <c r="CC24" s="850"/>
      <c r="CD24" s="850"/>
      <c r="CE24" s="850"/>
      <c r="CF24" s="850"/>
      <c r="CG24" s="851"/>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4"/>
    </row>
    <row r="25" spans="1:131" s="247" customFormat="1" ht="26.25" customHeight="1" thickBot="1" x14ac:dyDescent="0.2">
      <c r="A25" s="830" t="s">
        <v>394</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52"/>
      <c r="BK25" s="252"/>
      <c r="BL25" s="252"/>
      <c r="BM25" s="252"/>
      <c r="BN25" s="252"/>
      <c r="BO25" s="265"/>
      <c r="BP25" s="265"/>
      <c r="BQ25" s="262">
        <v>19</v>
      </c>
      <c r="BR25" s="263"/>
      <c r="BS25" s="849"/>
      <c r="BT25" s="850"/>
      <c r="BU25" s="850"/>
      <c r="BV25" s="850"/>
      <c r="BW25" s="850"/>
      <c r="BX25" s="850"/>
      <c r="BY25" s="850"/>
      <c r="BZ25" s="850"/>
      <c r="CA25" s="850"/>
      <c r="CB25" s="850"/>
      <c r="CC25" s="850"/>
      <c r="CD25" s="850"/>
      <c r="CE25" s="850"/>
      <c r="CF25" s="850"/>
      <c r="CG25" s="851"/>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6"/>
    </row>
    <row r="26" spans="1:131" s="247" customFormat="1" ht="26.25" customHeight="1" x14ac:dyDescent="0.15">
      <c r="A26" s="821" t="s">
        <v>371</v>
      </c>
      <c r="B26" s="822"/>
      <c r="C26" s="822"/>
      <c r="D26" s="822"/>
      <c r="E26" s="822"/>
      <c r="F26" s="822"/>
      <c r="G26" s="822"/>
      <c r="H26" s="822"/>
      <c r="I26" s="822"/>
      <c r="J26" s="822"/>
      <c r="K26" s="822"/>
      <c r="L26" s="822"/>
      <c r="M26" s="822"/>
      <c r="N26" s="822"/>
      <c r="O26" s="822"/>
      <c r="P26" s="823"/>
      <c r="Q26" s="798" t="s">
        <v>395</v>
      </c>
      <c r="R26" s="799"/>
      <c r="S26" s="799"/>
      <c r="T26" s="799"/>
      <c r="U26" s="800"/>
      <c r="V26" s="798" t="s">
        <v>396</v>
      </c>
      <c r="W26" s="799"/>
      <c r="X26" s="799"/>
      <c r="Y26" s="799"/>
      <c r="Z26" s="800"/>
      <c r="AA26" s="798" t="s">
        <v>397</v>
      </c>
      <c r="AB26" s="799"/>
      <c r="AC26" s="799"/>
      <c r="AD26" s="799"/>
      <c r="AE26" s="799"/>
      <c r="AF26" s="893" t="s">
        <v>398</v>
      </c>
      <c r="AG26" s="894"/>
      <c r="AH26" s="894"/>
      <c r="AI26" s="894"/>
      <c r="AJ26" s="895"/>
      <c r="AK26" s="799" t="s">
        <v>399</v>
      </c>
      <c r="AL26" s="799"/>
      <c r="AM26" s="799"/>
      <c r="AN26" s="799"/>
      <c r="AO26" s="800"/>
      <c r="AP26" s="798" t="s">
        <v>400</v>
      </c>
      <c r="AQ26" s="799"/>
      <c r="AR26" s="799"/>
      <c r="AS26" s="799"/>
      <c r="AT26" s="800"/>
      <c r="AU26" s="798" t="s">
        <v>401</v>
      </c>
      <c r="AV26" s="799"/>
      <c r="AW26" s="799"/>
      <c r="AX26" s="799"/>
      <c r="AY26" s="800"/>
      <c r="AZ26" s="798" t="s">
        <v>402</v>
      </c>
      <c r="BA26" s="799"/>
      <c r="BB26" s="799"/>
      <c r="BC26" s="799"/>
      <c r="BD26" s="800"/>
      <c r="BE26" s="798" t="s">
        <v>378</v>
      </c>
      <c r="BF26" s="799"/>
      <c r="BG26" s="799"/>
      <c r="BH26" s="799"/>
      <c r="BI26" s="810"/>
      <c r="BJ26" s="252"/>
      <c r="BK26" s="252"/>
      <c r="BL26" s="252"/>
      <c r="BM26" s="252"/>
      <c r="BN26" s="252"/>
      <c r="BO26" s="265"/>
      <c r="BP26" s="265"/>
      <c r="BQ26" s="262">
        <v>20</v>
      </c>
      <c r="BR26" s="263"/>
      <c r="BS26" s="849"/>
      <c r="BT26" s="850"/>
      <c r="BU26" s="850"/>
      <c r="BV26" s="850"/>
      <c r="BW26" s="850"/>
      <c r="BX26" s="850"/>
      <c r="BY26" s="850"/>
      <c r="BZ26" s="850"/>
      <c r="CA26" s="850"/>
      <c r="CB26" s="850"/>
      <c r="CC26" s="850"/>
      <c r="CD26" s="850"/>
      <c r="CE26" s="850"/>
      <c r="CF26" s="850"/>
      <c r="CG26" s="851"/>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6"/>
    </row>
    <row r="27" spans="1:131" s="247" customFormat="1" ht="26.25" customHeight="1" thickBot="1" x14ac:dyDescent="0.2">
      <c r="A27" s="824"/>
      <c r="B27" s="825"/>
      <c r="C27" s="825"/>
      <c r="D27" s="825"/>
      <c r="E27" s="825"/>
      <c r="F27" s="825"/>
      <c r="G27" s="825"/>
      <c r="H27" s="825"/>
      <c r="I27" s="825"/>
      <c r="J27" s="825"/>
      <c r="K27" s="825"/>
      <c r="L27" s="825"/>
      <c r="M27" s="825"/>
      <c r="N27" s="825"/>
      <c r="O27" s="825"/>
      <c r="P27" s="826"/>
      <c r="Q27" s="801"/>
      <c r="R27" s="802"/>
      <c r="S27" s="802"/>
      <c r="T27" s="802"/>
      <c r="U27" s="803"/>
      <c r="V27" s="801"/>
      <c r="W27" s="802"/>
      <c r="X27" s="802"/>
      <c r="Y27" s="802"/>
      <c r="Z27" s="803"/>
      <c r="AA27" s="801"/>
      <c r="AB27" s="802"/>
      <c r="AC27" s="802"/>
      <c r="AD27" s="802"/>
      <c r="AE27" s="802"/>
      <c r="AF27" s="896"/>
      <c r="AG27" s="897"/>
      <c r="AH27" s="897"/>
      <c r="AI27" s="897"/>
      <c r="AJ27" s="898"/>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11"/>
      <c r="BJ27" s="252"/>
      <c r="BK27" s="252"/>
      <c r="BL27" s="252"/>
      <c r="BM27" s="252"/>
      <c r="BN27" s="252"/>
      <c r="BO27" s="265"/>
      <c r="BP27" s="265"/>
      <c r="BQ27" s="262">
        <v>21</v>
      </c>
      <c r="BR27" s="263"/>
      <c r="BS27" s="849"/>
      <c r="BT27" s="850"/>
      <c r="BU27" s="850"/>
      <c r="BV27" s="850"/>
      <c r="BW27" s="850"/>
      <c r="BX27" s="850"/>
      <c r="BY27" s="850"/>
      <c r="BZ27" s="850"/>
      <c r="CA27" s="850"/>
      <c r="CB27" s="850"/>
      <c r="CC27" s="850"/>
      <c r="CD27" s="850"/>
      <c r="CE27" s="850"/>
      <c r="CF27" s="850"/>
      <c r="CG27" s="851"/>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6"/>
    </row>
    <row r="28" spans="1:131" s="247" customFormat="1" ht="26.25" customHeight="1" thickTop="1" x14ac:dyDescent="0.15">
      <c r="A28" s="266">
        <v>1</v>
      </c>
      <c r="B28" s="812" t="s">
        <v>403</v>
      </c>
      <c r="C28" s="813"/>
      <c r="D28" s="813"/>
      <c r="E28" s="813"/>
      <c r="F28" s="813"/>
      <c r="G28" s="813"/>
      <c r="H28" s="813"/>
      <c r="I28" s="813"/>
      <c r="J28" s="813"/>
      <c r="K28" s="813"/>
      <c r="L28" s="813"/>
      <c r="M28" s="813"/>
      <c r="N28" s="813"/>
      <c r="O28" s="813"/>
      <c r="P28" s="814"/>
      <c r="Q28" s="903">
        <v>2222</v>
      </c>
      <c r="R28" s="904"/>
      <c r="S28" s="904"/>
      <c r="T28" s="904"/>
      <c r="U28" s="904"/>
      <c r="V28" s="904">
        <v>2133</v>
      </c>
      <c r="W28" s="904"/>
      <c r="X28" s="904"/>
      <c r="Y28" s="904"/>
      <c r="Z28" s="904"/>
      <c r="AA28" s="904">
        <v>89</v>
      </c>
      <c r="AB28" s="904"/>
      <c r="AC28" s="904"/>
      <c r="AD28" s="904"/>
      <c r="AE28" s="905"/>
      <c r="AF28" s="906">
        <v>89</v>
      </c>
      <c r="AG28" s="904"/>
      <c r="AH28" s="904"/>
      <c r="AI28" s="904"/>
      <c r="AJ28" s="907"/>
      <c r="AK28" s="908">
        <v>137</v>
      </c>
      <c r="AL28" s="899"/>
      <c r="AM28" s="899"/>
      <c r="AN28" s="899"/>
      <c r="AO28" s="899"/>
      <c r="AP28" s="899" t="s">
        <v>593</v>
      </c>
      <c r="AQ28" s="899"/>
      <c r="AR28" s="899"/>
      <c r="AS28" s="899"/>
      <c r="AT28" s="899"/>
      <c r="AU28" s="899" t="s">
        <v>593</v>
      </c>
      <c r="AV28" s="899"/>
      <c r="AW28" s="899"/>
      <c r="AX28" s="899"/>
      <c r="AY28" s="899"/>
      <c r="AZ28" s="900" t="s">
        <v>593</v>
      </c>
      <c r="BA28" s="900"/>
      <c r="BB28" s="900"/>
      <c r="BC28" s="900"/>
      <c r="BD28" s="900"/>
      <c r="BE28" s="901"/>
      <c r="BF28" s="901"/>
      <c r="BG28" s="901"/>
      <c r="BH28" s="901"/>
      <c r="BI28" s="902"/>
      <c r="BJ28" s="252"/>
      <c r="BK28" s="252"/>
      <c r="BL28" s="252"/>
      <c r="BM28" s="252"/>
      <c r="BN28" s="252"/>
      <c r="BO28" s="265"/>
      <c r="BP28" s="265"/>
      <c r="BQ28" s="262">
        <v>22</v>
      </c>
      <c r="BR28" s="263"/>
      <c r="BS28" s="849"/>
      <c r="BT28" s="850"/>
      <c r="BU28" s="850"/>
      <c r="BV28" s="850"/>
      <c r="BW28" s="850"/>
      <c r="BX28" s="850"/>
      <c r="BY28" s="850"/>
      <c r="BZ28" s="850"/>
      <c r="CA28" s="850"/>
      <c r="CB28" s="850"/>
      <c r="CC28" s="850"/>
      <c r="CD28" s="850"/>
      <c r="CE28" s="850"/>
      <c r="CF28" s="850"/>
      <c r="CG28" s="851"/>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6"/>
    </row>
    <row r="29" spans="1:131" s="247" customFormat="1" ht="26.25" customHeight="1" x14ac:dyDescent="0.15">
      <c r="A29" s="266">
        <v>2</v>
      </c>
      <c r="B29" s="836" t="s">
        <v>404</v>
      </c>
      <c r="C29" s="837"/>
      <c r="D29" s="837"/>
      <c r="E29" s="837"/>
      <c r="F29" s="837"/>
      <c r="G29" s="837"/>
      <c r="H29" s="837"/>
      <c r="I29" s="837"/>
      <c r="J29" s="837"/>
      <c r="K29" s="837"/>
      <c r="L29" s="837"/>
      <c r="M29" s="837"/>
      <c r="N29" s="837"/>
      <c r="O29" s="837"/>
      <c r="P29" s="838"/>
      <c r="Q29" s="839">
        <v>1287</v>
      </c>
      <c r="R29" s="840"/>
      <c r="S29" s="840"/>
      <c r="T29" s="840"/>
      <c r="U29" s="840"/>
      <c r="V29" s="840">
        <v>1253</v>
      </c>
      <c r="W29" s="840"/>
      <c r="X29" s="840"/>
      <c r="Y29" s="840"/>
      <c r="Z29" s="840"/>
      <c r="AA29" s="840">
        <v>34</v>
      </c>
      <c r="AB29" s="840"/>
      <c r="AC29" s="840"/>
      <c r="AD29" s="840"/>
      <c r="AE29" s="841"/>
      <c r="AF29" s="842">
        <v>34</v>
      </c>
      <c r="AG29" s="843"/>
      <c r="AH29" s="843"/>
      <c r="AI29" s="843"/>
      <c r="AJ29" s="844"/>
      <c r="AK29" s="911">
        <v>215</v>
      </c>
      <c r="AL29" s="912"/>
      <c r="AM29" s="912"/>
      <c r="AN29" s="912"/>
      <c r="AO29" s="912"/>
      <c r="AP29" s="912" t="s">
        <v>593</v>
      </c>
      <c r="AQ29" s="912"/>
      <c r="AR29" s="912"/>
      <c r="AS29" s="912"/>
      <c r="AT29" s="912"/>
      <c r="AU29" s="912" t="s">
        <v>593</v>
      </c>
      <c r="AV29" s="912"/>
      <c r="AW29" s="912"/>
      <c r="AX29" s="912"/>
      <c r="AY29" s="912"/>
      <c r="AZ29" s="913" t="s">
        <v>593</v>
      </c>
      <c r="BA29" s="913"/>
      <c r="BB29" s="913"/>
      <c r="BC29" s="913"/>
      <c r="BD29" s="913"/>
      <c r="BE29" s="909"/>
      <c r="BF29" s="909"/>
      <c r="BG29" s="909"/>
      <c r="BH29" s="909"/>
      <c r="BI29" s="910"/>
      <c r="BJ29" s="252"/>
      <c r="BK29" s="252"/>
      <c r="BL29" s="252"/>
      <c r="BM29" s="252"/>
      <c r="BN29" s="252"/>
      <c r="BO29" s="265"/>
      <c r="BP29" s="265"/>
      <c r="BQ29" s="262">
        <v>23</v>
      </c>
      <c r="BR29" s="263"/>
      <c r="BS29" s="849"/>
      <c r="BT29" s="850"/>
      <c r="BU29" s="850"/>
      <c r="BV29" s="850"/>
      <c r="BW29" s="850"/>
      <c r="BX29" s="850"/>
      <c r="BY29" s="850"/>
      <c r="BZ29" s="850"/>
      <c r="CA29" s="850"/>
      <c r="CB29" s="850"/>
      <c r="CC29" s="850"/>
      <c r="CD29" s="850"/>
      <c r="CE29" s="850"/>
      <c r="CF29" s="850"/>
      <c r="CG29" s="851"/>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6"/>
    </row>
    <row r="30" spans="1:131" s="247" customFormat="1" ht="26.25" customHeight="1" x14ac:dyDescent="0.15">
      <c r="A30" s="266">
        <v>3</v>
      </c>
      <c r="B30" s="836" t="s">
        <v>405</v>
      </c>
      <c r="C30" s="837"/>
      <c r="D30" s="837"/>
      <c r="E30" s="837"/>
      <c r="F30" s="837"/>
      <c r="G30" s="837"/>
      <c r="H30" s="837"/>
      <c r="I30" s="837"/>
      <c r="J30" s="837"/>
      <c r="K30" s="837"/>
      <c r="L30" s="837"/>
      <c r="M30" s="837"/>
      <c r="N30" s="837"/>
      <c r="O30" s="837"/>
      <c r="P30" s="838"/>
      <c r="Q30" s="839">
        <v>316</v>
      </c>
      <c r="R30" s="840"/>
      <c r="S30" s="840"/>
      <c r="T30" s="840"/>
      <c r="U30" s="840"/>
      <c r="V30" s="840">
        <v>315</v>
      </c>
      <c r="W30" s="840"/>
      <c r="X30" s="840"/>
      <c r="Y30" s="840"/>
      <c r="Z30" s="840"/>
      <c r="AA30" s="840">
        <v>1</v>
      </c>
      <c r="AB30" s="840"/>
      <c r="AC30" s="840"/>
      <c r="AD30" s="840"/>
      <c r="AE30" s="841"/>
      <c r="AF30" s="842">
        <v>1</v>
      </c>
      <c r="AG30" s="843"/>
      <c r="AH30" s="843"/>
      <c r="AI30" s="843"/>
      <c r="AJ30" s="844"/>
      <c r="AK30" s="911">
        <v>217</v>
      </c>
      <c r="AL30" s="912"/>
      <c r="AM30" s="912"/>
      <c r="AN30" s="912"/>
      <c r="AO30" s="912"/>
      <c r="AP30" s="912" t="s">
        <v>593</v>
      </c>
      <c r="AQ30" s="912"/>
      <c r="AR30" s="912"/>
      <c r="AS30" s="912"/>
      <c r="AT30" s="912"/>
      <c r="AU30" s="912" t="s">
        <v>593</v>
      </c>
      <c r="AV30" s="912"/>
      <c r="AW30" s="912"/>
      <c r="AX30" s="912"/>
      <c r="AY30" s="912"/>
      <c r="AZ30" s="913" t="s">
        <v>593</v>
      </c>
      <c r="BA30" s="913"/>
      <c r="BB30" s="913"/>
      <c r="BC30" s="913"/>
      <c r="BD30" s="913"/>
      <c r="BE30" s="909"/>
      <c r="BF30" s="909"/>
      <c r="BG30" s="909"/>
      <c r="BH30" s="909"/>
      <c r="BI30" s="910"/>
      <c r="BJ30" s="252"/>
      <c r="BK30" s="252"/>
      <c r="BL30" s="252"/>
      <c r="BM30" s="252"/>
      <c r="BN30" s="252"/>
      <c r="BO30" s="265"/>
      <c r="BP30" s="265"/>
      <c r="BQ30" s="262">
        <v>24</v>
      </c>
      <c r="BR30" s="263"/>
      <c r="BS30" s="849"/>
      <c r="BT30" s="850"/>
      <c r="BU30" s="850"/>
      <c r="BV30" s="850"/>
      <c r="BW30" s="850"/>
      <c r="BX30" s="850"/>
      <c r="BY30" s="850"/>
      <c r="BZ30" s="850"/>
      <c r="CA30" s="850"/>
      <c r="CB30" s="850"/>
      <c r="CC30" s="850"/>
      <c r="CD30" s="850"/>
      <c r="CE30" s="850"/>
      <c r="CF30" s="850"/>
      <c r="CG30" s="851"/>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6"/>
    </row>
    <row r="31" spans="1:131" s="247" customFormat="1" ht="26.25" customHeight="1" x14ac:dyDescent="0.15">
      <c r="A31" s="266">
        <v>4</v>
      </c>
      <c r="B31" s="836" t="s">
        <v>406</v>
      </c>
      <c r="C31" s="837"/>
      <c r="D31" s="837"/>
      <c r="E31" s="837"/>
      <c r="F31" s="837"/>
      <c r="G31" s="837"/>
      <c r="H31" s="837"/>
      <c r="I31" s="837"/>
      <c r="J31" s="837"/>
      <c r="K31" s="837"/>
      <c r="L31" s="837"/>
      <c r="M31" s="837"/>
      <c r="N31" s="837"/>
      <c r="O31" s="837"/>
      <c r="P31" s="838"/>
      <c r="Q31" s="839">
        <v>298</v>
      </c>
      <c r="R31" s="840"/>
      <c r="S31" s="840"/>
      <c r="T31" s="840"/>
      <c r="U31" s="840"/>
      <c r="V31" s="840">
        <v>232</v>
      </c>
      <c r="W31" s="840"/>
      <c r="X31" s="840"/>
      <c r="Y31" s="840"/>
      <c r="Z31" s="840"/>
      <c r="AA31" s="840">
        <v>66</v>
      </c>
      <c r="AB31" s="840"/>
      <c r="AC31" s="840"/>
      <c r="AD31" s="840"/>
      <c r="AE31" s="841"/>
      <c r="AF31" s="842">
        <v>93</v>
      </c>
      <c r="AG31" s="843"/>
      <c r="AH31" s="843"/>
      <c r="AI31" s="843"/>
      <c r="AJ31" s="844"/>
      <c r="AK31" s="911">
        <v>9</v>
      </c>
      <c r="AL31" s="912"/>
      <c r="AM31" s="912"/>
      <c r="AN31" s="912"/>
      <c r="AO31" s="912"/>
      <c r="AP31" s="912">
        <v>1475</v>
      </c>
      <c r="AQ31" s="912"/>
      <c r="AR31" s="912"/>
      <c r="AS31" s="912"/>
      <c r="AT31" s="912"/>
      <c r="AU31" s="912">
        <v>49</v>
      </c>
      <c r="AV31" s="912"/>
      <c r="AW31" s="912"/>
      <c r="AX31" s="912"/>
      <c r="AY31" s="912"/>
      <c r="AZ31" s="913" t="s">
        <v>593</v>
      </c>
      <c r="BA31" s="913"/>
      <c r="BB31" s="913"/>
      <c r="BC31" s="913"/>
      <c r="BD31" s="913"/>
      <c r="BE31" s="909" t="s">
        <v>407</v>
      </c>
      <c r="BF31" s="909"/>
      <c r="BG31" s="909"/>
      <c r="BH31" s="909"/>
      <c r="BI31" s="910"/>
      <c r="BJ31" s="252"/>
      <c r="BK31" s="252"/>
      <c r="BL31" s="252"/>
      <c r="BM31" s="252"/>
      <c r="BN31" s="252"/>
      <c r="BO31" s="265"/>
      <c r="BP31" s="265"/>
      <c r="BQ31" s="262">
        <v>25</v>
      </c>
      <c r="BR31" s="263"/>
      <c r="BS31" s="849"/>
      <c r="BT31" s="850"/>
      <c r="BU31" s="850"/>
      <c r="BV31" s="850"/>
      <c r="BW31" s="850"/>
      <c r="BX31" s="850"/>
      <c r="BY31" s="850"/>
      <c r="BZ31" s="850"/>
      <c r="CA31" s="850"/>
      <c r="CB31" s="850"/>
      <c r="CC31" s="850"/>
      <c r="CD31" s="850"/>
      <c r="CE31" s="850"/>
      <c r="CF31" s="850"/>
      <c r="CG31" s="851"/>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6"/>
    </row>
    <row r="32" spans="1:131" s="247" customFormat="1" ht="26.25" customHeight="1" x14ac:dyDescent="0.15">
      <c r="A32" s="266">
        <v>5</v>
      </c>
      <c r="B32" s="836" t="s">
        <v>408</v>
      </c>
      <c r="C32" s="837"/>
      <c r="D32" s="837"/>
      <c r="E32" s="837"/>
      <c r="F32" s="837"/>
      <c r="G32" s="837"/>
      <c r="H32" s="837"/>
      <c r="I32" s="837"/>
      <c r="J32" s="837"/>
      <c r="K32" s="837"/>
      <c r="L32" s="837"/>
      <c r="M32" s="837"/>
      <c r="N32" s="837"/>
      <c r="O32" s="837"/>
      <c r="P32" s="838"/>
      <c r="Q32" s="839">
        <v>1419</v>
      </c>
      <c r="R32" s="840"/>
      <c r="S32" s="840"/>
      <c r="T32" s="840"/>
      <c r="U32" s="840"/>
      <c r="V32" s="840">
        <v>1381</v>
      </c>
      <c r="W32" s="840"/>
      <c r="X32" s="840"/>
      <c r="Y32" s="840"/>
      <c r="Z32" s="840"/>
      <c r="AA32" s="840">
        <v>38</v>
      </c>
      <c r="AB32" s="840"/>
      <c r="AC32" s="840"/>
      <c r="AD32" s="840"/>
      <c r="AE32" s="841"/>
      <c r="AF32" s="842">
        <v>148</v>
      </c>
      <c r="AG32" s="843"/>
      <c r="AH32" s="843"/>
      <c r="AI32" s="843"/>
      <c r="AJ32" s="844"/>
      <c r="AK32" s="911">
        <v>485</v>
      </c>
      <c r="AL32" s="912"/>
      <c r="AM32" s="912"/>
      <c r="AN32" s="912"/>
      <c r="AO32" s="912"/>
      <c r="AP32" s="912">
        <v>1381</v>
      </c>
      <c r="AQ32" s="912"/>
      <c r="AR32" s="912"/>
      <c r="AS32" s="912"/>
      <c r="AT32" s="912"/>
      <c r="AU32" s="912">
        <v>984</v>
      </c>
      <c r="AV32" s="912"/>
      <c r="AW32" s="912"/>
      <c r="AX32" s="912"/>
      <c r="AY32" s="912"/>
      <c r="AZ32" s="913" t="s">
        <v>593</v>
      </c>
      <c r="BA32" s="913"/>
      <c r="BB32" s="913"/>
      <c r="BC32" s="913"/>
      <c r="BD32" s="913"/>
      <c r="BE32" s="909" t="s">
        <v>407</v>
      </c>
      <c r="BF32" s="909"/>
      <c r="BG32" s="909"/>
      <c r="BH32" s="909"/>
      <c r="BI32" s="910"/>
      <c r="BJ32" s="252"/>
      <c r="BK32" s="252"/>
      <c r="BL32" s="252"/>
      <c r="BM32" s="252"/>
      <c r="BN32" s="252"/>
      <c r="BO32" s="265"/>
      <c r="BP32" s="265"/>
      <c r="BQ32" s="262">
        <v>26</v>
      </c>
      <c r="BR32" s="263"/>
      <c r="BS32" s="849"/>
      <c r="BT32" s="850"/>
      <c r="BU32" s="850"/>
      <c r="BV32" s="850"/>
      <c r="BW32" s="850"/>
      <c r="BX32" s="850"/>
      <c r="BY32" s="850"/>
      <c r="BZ32" s="850"/>
      <c r="CA32" s="850"/>
      <c r="CB32" s="850"/>
      <c r="CC32" s="850"/>
      <c r="CD32" s="850"/>
      <c r="CE32" s="850"/>
      <c r="CF32" s="850"/>
      <c r="CG32" s="851"/>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6"/>
    </row>
    <row r="33" spans="1:131" s="247" customFormat="1" ht="26.25" customHeight="1" x14ac:dyDescent="0.15">
      <c r="A33" s="266">
        <v>6</v>
      </c>
      <c r="B33" s="836" t="s">
        <v>409</v>
      </c>
      <c r="C33" s="837"/>
      <c r="D33" s="837"/>
      <c r="E33" s="837"/>
      <c r="F33" s="837"/>
      <c r="G33" s="837"/>
      <c r="H33" s="837"/>
      <c r="I33" s="837"/>
      <c r="J33" s="837"/>
      <c r="K33" s="837"/>
      <c r="L33" s="837"/>
      <c r="M33" s="837"/>
      <c r="N33" s="837"/>
      <c r="O33" s="837"/>
      <c r="P33" s="838"/>
      <c r="Q33" s="839">
        <v>373</v>
      </c>
      <c r="R33" s="840"/>
      <c r="S33" s="840"/>
      <c r="T33" s="840"/>
      <c r="U33" s="840"/>
      <c r="V33" s="840">
        <v>372</v>
      </c>
      <c r="W33" s="840"/>
      <c r="X33" s="840"/>
      <c r="Y33" s="840"/>
      <c r="Z33" s="840"/>
      <c r="AA33" s="840">
        <v>1</v>
      </c>
      <c r="AB33" s="840"/>
      <c r="AC33" s="840"/>
      <c r="AD33" s="840"/>
      <c r="AE33" s="841"/>
      <c r="AF33" s="842">
        <v>1</v>
      </c>
      <c r="AG33" s="843"/>
      <c r="AH33" s="843"/>
      <c r="AI33" s="843"/>
      <c r="AJ33" s="844"/>
      <c r="AK33" s="911">
        <v>115</v>
      </c>
      <c r="AL33" s="912"/>
      <c r="AM33" s="912"/>
      <c r="AN33" s="912"/>
      <c r="AO33" s="912"/>
      <c r="AP33" s="912">
        <v>2211</v>
      </c>
      <c r="AQ33" s="912"/>
      <c r="AR33" s="912"/>
      <c r="AS33" s="912"/>
      <c r="AT33" s="912"/>
      <c r="AU33" s="912">
        <v>2138</v>
      </c>
      <c r="AV33" s="912"/>
      <c r="AW33" s="912"/>
      <c r="AX33" s="912"/>
      <c r="AY33" s="912"/>
      <c r="AZ33" s="913" t="s">
        <v>593</v>
      </c>
      <c r="BA33" s="913"/>
      <c r="BB33" s="913"/>
      <c r="BC33" s="913"/>
      <c r="BD33" s="913"/>
      <c r="BE33" s="909" t="s">
        <v>410</v>
      </c>
      <c r="BF33" s="909"/>
      <c r="BG33" s="909"/>
      <c r="BH33" s="909"/>
      <c r="BI33" s="910"/>
      <c r="BJ33" s="252"/>
      <c r="BK33" s="252"/>
      <c r="BL33" s="252"/>
      <c r="BM33" s="252"/>
      <c r="BN33" s="252"/>
      <c r="BO33" s="265"/>
      <c r="BP33" s="265"/>
      <c r="BQ33" s="262">
        <v>27</v>
      </c>
      <c r="BR33" s="263"/>
      <c r="BS33" s="849"/>
      <c r="BT33" s="850"/>
      <c r="BU33" s="850"/>
      <c r="BV33" s="850"/>
      <c r="BW33" s="850"/>
      <c r="BX33" s="850"/>
      <c r="BY33" s="850"/>
      <c r="BZ33" s="850"/>
      <c r="CA33" s="850"/>
      <c r="CB33" s="850"/>
      <c r="CC33" s="850"/>
      <c r="CD33" s="850"/>
      <c r="CE33" s="850"/>
      <c r="CF33" s="850"/>
      <c r="CG33" s="851"/>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6"/>
    </row>
    <row r="34" spans="1:131" s="247" customFormat="1" ht="26.25" customHeight="1" x14ac:dyDescent="0.15">
      <c r="A34" s="266">
        <v>7</v>
      </c>
      <c r="B34" s="836" t="s">
        <v>411</v>
      </c>
      <c r="C34" s="837"/>
      <c r="D34" s="837"/>
      <c r="E34" s="837"/>
      <c r="F34" s="837"/>
      <c r="G34" s="837"/>
      <c r="H34" s="837"/>
      <c r="I34" s="837"/>
      <c r="J34" s="837"/>
      <c r="K34" s="837"/>
      <c r="L34" s="837"/>
      <c r="M34" s="837"/>
      <c r="N34" s="837"/>
      <c r="O34" s="837"/>
      <c r="P34" s="838"/>
      <c r="Q34" s="839">
        <v>148</v>
      </c>
      <c r="R34" s="840"/>
      <c r="S34" s="840"/>
      <c r="T34" s="840"/>
      <c r="U34" s="840"/>
      <c r="V34" s="840">
        <v>147</v>
      </c>
      <c r="W34" s="840"/>
      <c r="X34" s="840"/>
      <c r="Y34" s="840"/>
      <c r="Z34" s="840"/>
      <c r="AA34" s="840">
        <v>1</v>
      </c>
      <c r="AB34" s="840"/>
      <c r="AC34" s="840"/>
      <c r="AD34" s="840"/>
      <c r="AE34" s="841"/>
      <c r="AF34" s="842">
        <v>1</v>
      </c>
      <c r="AG34" s="843"/>
      <c r="AH34" s="843"/>
      <c r="AI34" s="843"/>
      <c r="AJ34" s="844"/>
      <c r="AK34" s="911">
        <v>105</v>
      </c>
      <c r="AL34" s="912"/>
      <c r="AM34" s="912"/>
      <c r="AN34" s="912"/>
      <c r="AO34" s="912"/>
      <c r="AP34" s="912">
        <v>724</v>
      </c>
      <c r="AQ34" s="912"/>
      <c r="AR34" s="912"/>
      <c r="AS34" s="912"/>
      <c r="AT34" s="912"/>
      <c r="AU34" s="912">
        <v>698</v>
      </c>
      <c r="AV34" s="912"/>
      <c r="AW34" s="912"/>
      <c r="AX34" s="912"/>
      <c r="AY34" s="912"/>
      <c r="AZ34" s="913" t="s">
        <v>593</v>
      </c>
      <c r="BA34" s="913"/>
      <c r="BB34" s="913"/>
      <c r="BC34" s="913"/>
      <c r="BD34" s="913"/>
      <c r="BE34" s="909" t="s">
        <v>412</v>
      </c>
      <c r="BF34" s="909"/>
      <c r="BG34" s="909"/>
      <c r="BH34" s="909"/>
      <c r="BI34" s="910"/>
      <c r="BJ34" s="252"/>
      <c r="BK34" s="252"/>
      <c r="BL34" s="252"/>
      <c r="BM34" s="252"/>
      <c r="BN34" s="252"/>
      <c r="BO34" s="265"/>
      <c r="BP34" s="265"/>
      <c r="BQ34" s="262">
        <v>28</v>
      </c>
      <c r="BR34" s="263"/>
      <c r="BS34" s="849"/>
      <c r="BT34" s="850"/>
      <c r="BU34" s="850"/>
      <c r="BV34" s="850"/>
      <c r="BW34" s="850"/>
      <c r="BX34" s="850"/>
      <c r="BY34" s="850"/>
      <c r="BZ34" s="850"/>
      <c r="CA34" s="850"/>
      <c r="CB34" s="850"/>
      <c r="CC34" s="850"/>
      <c r="CD34" s="850"/>
      <c r="CE34" s="850"/>
      <c r="CF34" s="850"/>
      <c r="CG34" s="851"/>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6"/>
    </row>
    <row r="35" spans="1:131" s="247" customFormat="1" ht="26.25" customHeight="1" x14ac:dyDescent="0.15">
      <c r="A35" s="266">
        <v>8</v>
      </c>
      <c r="B35" s="836" t="s">
        <v>413</v>
      </c>
      <c r="C35" s="837"/>
      <c r="D35" s="837"/>
      <c r="E35" s="837"/>
      <c r="F35" s="837"/>
      <c r="G35" s="837"/>
      <c r="H35" s="837"/>
      <c r="I35" s="837"/>
      <c r="J35" s="837"/>
      <c r="K35" s="837"/>
      <c r="L35" s="837"/>
      <c r="M35" s="837"/>
      <c r="N35" s="837"/>
      <c r="O35" s="837"/>
      <c r="P35" s="838"/>
      <c r="Q35" s="839">
        <v>169</v>
      </c>
      <c r="R35" s="840"/>
      <c r="S35" s="840"/>
      <c r="T35" s="840"/>
      <c r="U35" s="840"/>
      <c r="V35" s="840">
        <v>169</v>
      </c>
      <c r="W35" s="840"/>
      <c r="X35" s="840"/>
      <c r="Y35" s="840"/>
      <c r="Z35" s="840"/>
      <c r="AA35" s="840">
        <v>0</v>
      </c>
      <c r="AB35" s="840"/>
      <c r="AC35" s="840"/>
      <c r="AD35" s="840"/>
      <c r="AE35" s="841"/>
      <c r="AF35" s="842">
        <v>0</v>
      </c>
      <c r="AG35" s="843"/>
      <c r="AH35" s="843"/>
      <c r="AI35" s="843"/>
      <c r="AJ35" s="844"/>
      <c r="AK35" s="911">
        <v>70</v>
      </c>
      <c r="AL35" s="912"/>
      <c r="AM35" s="912"/>
      <c r="AN35" s="912"/>
      <c r="AO35" s="912"/>
      <c r="AP35" s="912">
        <v>842</v>
      </c>
      <c r="AQ35" s="912"/>
      <c r="AR35" s="912"/>
      <c r="AS35" s="912"/>
      <c r="AT35" s="912"/>
      <c r="AU35" s="912">
        <v>813</v>
      </c>
      <c r="AV35" s="912"/>
      <c r="AW35" s="912"/>
      <c r="AX35" s="912"/>
      <c r="AY35" s="912"/>
      <c r="AZ35" s="913" t="s">
        <v>593</v>
      </c>
      <c r="BA35" s="913"/>
      <c r="BB35" s="913"/>
      <c r="BC35" s="913"/>
      <c r="BD35" s="913"/>
      <c r="BE35" s="909" t="s">
        <v>412</v>
      </c>
      <c r="BF35" s="909"/>
      <c r="BG35" s="909"/>
      <c r="BH35" s="909"/>
      <c r="BI35" s="910"/>
      <c r="BJ35" s="252"/>
      <c r="BK35" s="252"/>
      <c r="BL35" s="252"/>
      <c r="BM35" s="252"/>
      <c r="BN35" s="252"/>
      <c r="BO35" s="265"/>
      <c r="BP35" s="265"/>
      <c r="BQ35" s="262">
        <v>29</v>
      </c>
      <c r="BR35" s="263"/>
      <c r="BS35" s="849"/>
      <c r="BT35" s="850"/>
      <c r="BU35" s="850"/>
      <c r="BV35" s="850"/>
      <c r="BW35" s="850"/>
      <c r="BX35" s="850"/>
      <c r="BY35" s="850"/>
      <c r="BZ35" s="850"/>
      <c r="CA35" s="850"/>
      <c r="CB35" s="850"/>
      <c r="CC35" s="850"/>
      <c r="CD35" s="850"/>
      <c r="CE35" s="850"/>
      <c r="CF35" s="850"/>
      <c r="CG35" s="851"/>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6"/>
    </row>
    <row r="36" spans="1:131" s="247" customFormat="1" ht="26.25" customHeight="1" x14ac:dyDescent="0.15">
      <c r="A36" s="266">
        <v>9</v>
      </c>
      <c r="B36" s="836" t="s">
        <v>414</v>
      </c>
      <c r="C36" s="837"/>
      <c r="D36" s="837"/>
      <c r="E36" s="837"/>
      <c r="F36" s="837"/>
      <c r="G36" s="837"/>
      <c r="H36" s="837"/>
      <c r="I36" s="837"/>
      <c r="J36" s="837"/>
      <c r="K36" s="837"/>
      <c r="L36" s="837"/>
      <c r="M36" s="837"/>
      <c r="N36" s="837"/>
      <c r="O36" s="837"/>
      <c r="P36" s="838"/>
      <c r="Q36" s="839">
        <v>29</v>
      </c>
      <c r="R36" s="840"/>
      <c r="S36" s="840"/>
      <c r="T36" s="840"/>
      <c r="U36" s="840"/>
      <c r="V36" s="840">
        <v>26</v>
      </c>
      <c r="W36" s="840"/>
      <c r="X36" s="840"/>
      <c r="Y36" s="840"/>
      <c r="Z36" s="840"/>
      <c r="AA36" s="840">
        <v>3</v>
      </c>
      <c r="AB36" s="840"/>
      <c r="AC36" s="840"/>
      <c r="AD36" s="840"/>
      <c r="AE36" s="841"/>
      <c r="AF36" s="842">
        <v>3</v>
      </c>
      <c r="AG36" s="843"/>
      <c r="AH36" s="843"/>
      <c r="AI36" s="843"/>
      <c r="AJ36" s="844"/>
      <c r="AK36" s="911">
        <v>28</v>
      </c>
      <c r="AL36" s="912"/>
      <c r="AM36" s="912"/>
      <c r="AN36" s="912"/>
      <c r="AO36" s="912"/>
      <c r="AP36" s="912" t="s">
        <v>593</v>
      </c>
      <c r="AQ36" s="912"/>
      <c r="AR36" s="912"/>
      <c r="AS36" s="912"/>
      <c r="AT36" s="912"/>
      <c r="AU36" s="912" t="s">
        <v>593</v>
      </c>
      <c r="AV36" s="912"/>
      <c r="AW36" s="912"/>
      <c r="AX36" s="912"/>
      <c r="AY36" s="912"/>
      <c r="AZ36" s="913" t="s">
        <v>593</v>
      </c>
      <c r="BA36" s="913"/>
      <c r="BB36" s="913"/>
      <c r="BC36" s="913"/>
      <c r="BD36" s="913"/>
      <c r="BE36" s="909" t="s">
        <v>412</v>
      </c>
      <c r="BF36" s="909"/>
      <c r="BG36" s="909"/>
      <c r="BH36" s="909"/>
      <c r="BI36" s="910"/>
      <c r="BJ36" s="252"/>
      <c r="BK36" s="252"/>
      <c r="BL36" s="252"/>
      <c r="BM36" s="252"/>
      <c r="BN36" s="252"/>
      <c r="BO36" s="265"/>
      <c r="BP36" s="265"/>
      <c r="BQ36" s="262">
        <v>30</v>
      </c>
      <c r="BR36" s="263"/>
      <c r="BS36" s="849"/>
      <c r="BT36" s="850"/>
      <c r="BU36" s="850"/>
      <c r="BV36" s="850"/>
      <c r="BW36" s="850"/>
      <c r="BX36" s="850"/>
      <c r="BY36" s="850"/>
      <c r="BZ36" s="850"/>
      <c r="CA36" s="850"/>
      <c r="CB36" s="850"/>
      <c r="CC36" s="850"/>
      <c r="CD36" s="850"/>
      <c r="CE36" s="850"/>
      <c r="CF36" s="850"/>
      <c r="CG36" s="851"/>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6"/>
    </row>
    <row r="37" spans="1:131" s="247" customFormat="1" ht="26.25" customHeight="1" x14ac:dyDescent="0.15">
      <c r="A37" s="266">
        <v>10</v>
      </c>
      <c r="B37" s="836"/>
      <c r="C37" s="837"/>
      <c r="D37" s="837"/>
      <c r="E37" s="837"/>
      <c r="F37" s="837"/>
      <c r="G37" s="837"/>
      <c r="H37" s="837"/>
      <c r="I37" s="837"/>
      <c r="J37" s="837"/>
      <c r="K37" s="837"/>
      <c r="L37" s="837"/>
      <c r="M37" s="837"/>
      <c r="N37" s="837"/>
      <c r="O37" s="837"/>
      <c r="P37" s="838"/>
      <c r="Q37" s="839"/>
      <c r="R37" s="840"/>
      <c r="S37" s="840"/>
      <c r="T37" s="840"/>
      <c r="U37" s="840"/>
      <c r="V37" s="840"/>
      <c r="W37" s="840"/>
      <c r="X37" s="840"/>
      <c r="Y37" s="840"/>
      <c r="Z37" s="840"/>
      <c r="AA37" s="840"/>
      <c r="AB37" s="840"/>
      <c r="AC37" s="840"/>
      <c r="AD37" s="840"/>
      <c r="AE37" s="841"/>
      <c r="AF37" s="842"/>
      <c r="AG37" s="843"/>
      <c r="AH37" s="843"/>
      <c r="AI37" s="843"/>
      <c r="AJ37" s="844"/>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9"/>
      <c r="BT37" s="850"/>
      <c r="BU37" s="850"/>
      <c r="BV37" s="850"/>
      <c r="BW37" s="850"/>
      <c r="BX37" s="850"/>
      <c r="BY37" s="850"/>
      <c r="BZ37" s="850"/>
      <c r="CA37" s="850"/>
      <c r="CB37" s="850"/>
      <c r="CC37" s="850"/>
      <c r="CD37" s="850"/>
      <c r="CE37" s="850"/>
      <c r="CF37" s="850"/>
      <c r="CG37" s="851"/>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6"/>
    </row>
    <row r="38" spans="1:131" s="247" customFormat="1" ht="26.25" customHeight="1" x14ac:dyDescent="0.15">
      <c r="A38" s="266">
        <v>11</v>
      </c>
      <c r="B38" s="836"/>
      <c r="C38" s="837"/>
      <c r="D38" s="837"/>
      <c r="E38" s="837"/>
      <c r="F38" s="837"/>
      <c r="G38" s="837"/>
      <c r="H38" s="837"/>
      <c r="I38" s="837"/>
      <c r="J38" s="837"/>
      <c r="K38" s="837"/>
      <c r="L38" s="837"/>
      <c r="M38" s="837"/>
      <c r="N38" s="837"/>
      <c r="O38" s="837"/>
      <c r="P38" s="838"/>
      <c r="Q38" s="839"/>
      <c r="R38" s="840"/>
      <c r="S38" s="840"/>
      <c r="T38" s="840"/>
      <c r="U38" s="840"/>
      <c r="V38" s="840"/>
      <c r="W38" s="840"/>
      <c r="X38" s="840"/>
      <c r="Y38" s="840"/>
      <c r="Z38" s="840"/>
      <c r="AA38" s="840"/>
      <c r="AB38" s="840"/>
      <c r="AC38" s="840"/>
      <c r="AD38" s="840"/>
      <c r="AE38" s="841"/>
      <c r="AF38" s="842"/>
      <c r="AG38" s="843"/>
      <c r="AH38" s="843"/>
      <c r="AI38" s="843"/>
      <c r="AJ38" s="844"/>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9"/>
      <c r="BT38" s="850"/>
      <c r="BU38" s="850"/>
      <c r="BV38" s="850"/>
      <c r="BW38" s="850"/>
      <c r="BX38" s="850"/>
      <c r="BY38" s="850"/>
      <c r="BZ38" s="850"/>
      <c r="CA38" s="850"/>
      <c r="CB38" s="850"/>
      <c r="CC38" s="850"/>
      <c r="CD38" s="850"/>
      <c r="CE38" s="850"/>
      <c r="CF38" s="850"/>
      <c r="CG38" s="851"/>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6"/>
    </row>
    <row r="39" spans="1:131" s="247" customFormat="1" ht="26.25" customHeight="1" x14ac:dyDescent="0.15">
      <c r="A39" s="266">
        <v>12</v>
      </c>
      <c r="B39" s="836"/>
      <c r="C39" s="837"/>
      <c r="D39" s="837"/>
      <c r="E39" s="837"/>
      <c r="F39" s="837"/>
      <c r="G39" s="837"/>
      <c r="H39" s="837"/>
      <c r="I39" s="837"/>
      <c r="J39" s="837"/>
      <c r="K39" s="837"/>
      <c r="L39" s="837"/>
      <c r="M39" s="837"/>
      <c r="N39" s="837"/>
      <c r="O39" s="837"/>
      <c r="P39" s="838"/>
      <c r="Q39" s="839"/>
      <c r="R39" s="840"/>
      <c r="S39" s="840"/>
      <c r="T39" s="840"/>
      <c r="U39" s="840"/>
      <c r="V39" s="840"/>
      <c r="W39" s="840"/>
      <c r="X39" s="840"/>
      <c r="Y39" s="840"/>
      <c r="Z39" s="840"/>
      <c r="AA39" s="840"/>
      <c r="AB39" s="840"/>
      <c r="AC39" s="840"/>
      <c r="AD39" s="840"/>
      <c r="AE39" s="841"/>
      <c r="AF39" s="842"/>
      <c r="AG39" s="843"/>
      <c r="AH39" s="843"/>
      <c r="AI39" s="843"/>
      <c r="AJ39" s="844"/>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9"/>
      <c r="BT39" s="850"/>
      <c r="BU39" s="850"/>
      <c r="BV39" s="850"/>
      <c r="BW39" s="850"/>
      <c r="BX39" s="850"/>
      <c r="BY39" s="850"/>
      <c r="BZ39" s="850"/>
      <c r="CA39" s="850"/>
      <c r="CB39" s="850"/>
      <c r="CC39" s="850"/>
      <c r="CD39" s="850"/>
      <c r="CE39" s="850"/>
      <c r="CF39" s="850"/>
      <c r="CG39" s="851"/>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6"/>
    </row>
    <row r="40" spans="1:131" s="247" customFormat="1" ht="26.25" customHeight="1" x14ac:dyDescent="0.15">
      <c r="A40" s="261">
        <v>13</v>
      </c>
      <c r="B40" s="836"/>
      <c r="C40" s="837"/>
      <c r="D40" s="837"/>
      <c r="E40" s="837"/>
      <c r="F40" s="837"/>
      <c r="G40" s="837"/>
      <c r="H40" s="837"/>
      <c r="I40" s="837"/>
      <c r="J40" s="837"/>
      <c r="K40" s="837"/>
      <c r="L40" s="837"/>
      <c r="M40" s="837"/>
      <c r="N40" s="837"/>
      <c r="O40" s="837"/>
      <c r="P40" s="838"/>
      <c r="Q40" s="839"/>
      <c r="R40" s="840"/>
      <c r="S40" s="840"/>
      <c r="T40" s="840"/>
      <c r="U40" s="840"/>
      <c r="V40" s="840"/>
      <c r="W40" s="840"/>
      <c r="X40" s="840"/>
      <c r="Y40" s="840"/>
      <c r="Z40" s="840"/>
      <c r="AA40" s="840"/>
      <c r="AB40" s="840"/>
      <c r="AC40" s="840"/>
      <c r="AD40" s="840"/>
      <c r="AE40" s="841"/>
      <c r="AF40" s="842"/>
      <c r="AG40" s="843"/>
      <c r="AH40" s="843"/>
      <c r="AI40" s="843"/>
      <c r="AJ40" s="844"/>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9"/>
      <c r="BT40" s="850"/>
      <c r="BU40" s="850"/>
      <c r="BV40" s="850"/>
      <c r="BW40" s="850"/>
      <c r="BX40" s="850"/>
      <c r="BY40" s="850"/>
      <c r="BZ40" s="850"/>
      <c r="CA40" s="850"/>
      <c r="CB40" s="850"/>
      <c r="CC40" s="850"/>
      <c r="CD40" s="850"/>
      <c r="CE40" s="850"/>
      <c r="CF40" s="850"/>
      <c r="CG40" s="851"/>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6"/>
    </row>
    <row r="41" spans="1:131" s="247" customFormat="1" ht="26.25" customHeight="1" x14ac:dyDescent="0.15">
      <c r="A41" s="261">
        <v>14</v>
      </c>
      <c r="B41" s="836"/>
      <c r="C41" s="837"/>
      <c r="D41" s="837"/>
      <c r="E41" s="837"/>
      <c r="F41" s="837"/>
      <c r="G41" s="837"/>
      <c r="H41" s="837"/>
      <c r="I41" s="837"/>
      <c r="J41" s="837"/>
      <c r="K41" s="837"/>
      <c r="L41" s="837"/>
      <c r="M41" s="837"/>
      <c r="N41" s="837"/>
      <c r="O41" s="837"/>
      <c r="P41" s="838"/>
      <c r="Q41" s="839"/>
      <c r="R41" s="840"/>
      <c r="S41" s="840"/>
      <c r="T41" s="840"/>
      <c r="U41" s="840"/>
      <c r="V41" s="840"/>
      <c r="W41" s="840"/>
      <c r="X41" s="840"/>
      <c r="Y41" s="840"/>
      <c r="Z41" s="840"/>
      <c r="AA41" s="840"/>
      <c r="AB41" s="840"/>
      <c r="AC41" s="840"/>
      <c r="AD41" s="840"/>
      <c r="AE41" s="841"/>
      <c r="AF41" s="842"/>
      <c r="AG41" s="843"/>
      <c r="AH41" s="843"/>
      <c r="AI41" s="843"/>
      <c r="AJ41" s="844"/>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9"/>
      <c r="BT41" s="850"/>
      <c r="BU41" s="850"/>
      <c r="BV41" s="850"/>
      <c r="BW41" s="850"/>
      <c r="BX41" s="850"/>
      <c r="BY41" s="850"/>
      <c r="BZ41" s="850"/>
      <c r="CA41" s="850"/>
      <c r="CB41" s="850"/>
      <c r="CC41" s="850"/>
      <c r="CD41" s="850"/>
      <c r="CE41" s="850"/>
      <c r="CF41" s="850"/>
      <c r="CG41" s="851"/>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6"/>
    </row>
    <row r="42" spans="1:131" s="247" customFormat="1" ht="26.25" customHeight="1" x14ac:dyDescent="0.15">
      <c r="A42" s="261">
        <v>15</v>
      </c>
      <c r="B42" s="836"/>
      <c r="C42" s="837"/>
      <c r="D42" s="837"/>
      <c r="E42" s="837"/>
      <c r="F42" s="837"/>
      <c r="G42" s="837"/>
      <c r="H42" s="837"/>
      <c r="I42" s="837"/>
      <c r="J42" s="837"/>
      <c r="K42" s="837"/>
      <c r="L42" s="837"/>
      <c r="M42" s="837"/>
      <c r="N42" s="837"/>
      <c r="O42" s="837"/>
      <c r="P42" s="838"/>
      <c r="Q42" s="839"/>
      <c r="R42" s="840"/>
      <c r="S42" s="840"/>
      <c r="T42" s="840"/>
      <c r="U42" s="840"/>
      <c r="V42" s="840"/>
      <c r="W42" s="840"/>
      <c r="X42" s="840"/>
      <c r="Y42" s="840"/>
      <c r="Z42" s="840"/>
      <c r="AA42" s="840"/>
      <c r="AB42" s="840"/>
      <c r="AC42" s="840"/>
      <c r="AD42" s="840"/>
      <c r="AE42" s="841"/>
      <c r="AF42" s="842"/>
      <c r="AG42" s="843"/>
      <c r="AH42" s="843"/>
      <c r="AI42" s="843"/>
      <c r="AJ42" s="844"/>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9"/>
      <c r="BT42" s="850"/>
      <c r="BU42" s="850"/>
      <c r="BV42" s="850"/>
      <c r="BW42" s="850"/>
      <c r="BX42" s="850"/>
      <c r="BY42" s="850"/>
      <c r="BZ42" s="850"/>
      <c r="CA42" s="850"/>
      <c r="CB42" s="850"/>
      <c r="CC42" s="850"/>
      <c r="CD42" s="850"/>
      <c r="CE42" s="850"/>
      <c r="CF42" s="850"/>
      <c r="CG42" s="851"/>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6"/>
    </row>
    <row r="43" spans="1:131" s="247" customFormat="1" ht="26.25" customHeight="1" x14ac:dyDescent="0.15">
      <c r="A43" s="261">
        <v>16</v>
      </c>
      <c r="B43" s="836"/>
      <c r="C43" s="837"/>
      <c r="D43" s="837"/>
      <c r="E43" s="837"/>
      <c r="F43" s="837"/>
      <c r="G43" s="837"/>
      <c r="H43" s="837"/>
      <c r="I43" s="837"/>
      <c r="J43" s="837"/>
      <c r="K43" s="837"/>
      <c r="L43" s="837"/>
      <c r="M43" s="837"/>
      <c r="N43" s="837"/>
      <c r="O43" s="837"/>
      <c r="P43" s="838"/>
      <c r="Q43" s="839"/>
      <c r="R43" s="840"/>
      <c r="S43" s="840"/>
      <c r="T43" s="840"/>
      <c r="U43" s="840"/>
      <c r="V43" s="840"/>
      <c r="W43" s="840"/>
      <c r="X43" s="840"/>
      <c r="Y43" s="840"/>
      <c r="Z43" s="840"/>
      <c r="AA43" s="840"/>
      <c r="AB43" s="840"/>
      <c r="AC43" s="840"/>
      <c r="AD43" s="840"/>
      <c r="AE43" s="841"/>
      <c r="AF43" s="842"/>
      <c r="AG43" s="843"/>
      <c r="AH43" s="843"/>
      <c r="AI43" s="843"/>
      <c r="AJ43" s="844"/>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9"/>
      <c r="BT43" s="850"/>
      <c r="BU43" s="850"/>
      <c r="BV43" s="850"/>
      <c r="BW43" s="850"/>
      <c r="BX43" s="850"/>
      <c r="BY43" s="850"/>
      <c r="BZ43" s="850"/>
      <c r="CA43" s="850"/>
      <c r="CB43" s="850"/>
      <c r="CC43" s="850"/>
      <c r="CD43" s="850"/>
      <c r="CE43" s="850"/>
      <c r="CF43" s="850"/>
      <c r="CG43" s="851"/>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6"/>
    </row>
    <row r="44" spans="1:131" s="247" customFormat="1" ht="26.25" customHeight="1" x14ac:dyDescent="0.15">
      <c r="A44" s="261">
        <v>17</v>
      </c>
      <c r="B44" s="836"/>
      <c r="C44" s="837"/>
      <c r="D44" s="837"/>
      <c r="E44" s="837"/>
      <c r="F44" s="837"/>
      <c r="G44" s="837"/>
      <c r="H44" s="837"/>
      <c r="I44" s="837"/>
      <c r="J44" s="837"/>
      <c r="K44" s="837"/>
      <c r="L44" s="837"/>
      <c r="M44" s="837"/>
      <c r="N44" s="837"/>
      <c r="O44" s="837"/>
      <c r="P44" s="838"/>
      <c r="Q44" s="839"/>
      <c r="R44" s="840"/>
      <c r="S44" s="840"/>
      <c r="T44" s="840"/>
      <c r="U44" s="840"/>
      <c r="V44" s="840"/>
      <c r="W44" s="840"/>
      <c r="X44" s="840"/>
      <c r="Y44" s="840"/>
      <c r="Z44" s="840"/>
      <c r="AA44" s="840"/>
      <c r="AB44" s="840"/>
      <c r="AC44" s="840"/>
      <c r="AD44" s="840"/>
      <c r="AE44" s="841"/>
      <c r="AF44" s="842"/>
      <c r="AG44" s="843"/>
      <c r="AH44" s="843"/>
      <c r="AI44" s="843"/>
      <c r="AJ44" s="844"/>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9"/>
      <c r="BT44" s="850"/>
      <c r="BU44" s="850"/>
      <c r="BV44" s="850"/>
      <c r="BW44" s="850"/>
      <c r="BX44" s="850"/>
      <c r="BY44" s="850"/>
      <c r="BZ44" s="850"/>
      <c r="CA44" s="850"/>
      <c r="CB44" s="850"/>
      <c r="CC44" s="850"/>
      <c r="CD44" s="850"/>
      <c r="CE44" s="850"/>
      <c r="CF44" s="850"/>
      <c r="CG44" s="851"/>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6"/>
    </row>
    <row r="45" spans="1:131" s="247" customFormat="1" ht="26.25" customHeight="1" x14ac:dyDescent="0.15">
      <c r="A45" s="261">
        <v>18</v>
      </c>
      <c r="B45" s="836"/>
      <c r="C45" s="837"/>
      <c r="D45" s="837"/>
      <c r="E45" s="837"/>
      <c r="F45" s="837"/>
      <c r="G45" s="837"/>
      <c r="H45" s="837"/>
      <c r="I45" s="837"/>
      <c r="J45" s="837"/>
      <c r="K45" s="837"/>
      <c r="L45" s="837"/>
      <c r="M45" s="837"/>
      <c r="N45" s="837"/>
      <c r="O45" s="837"/>
      <c r="P45" s="838"/>
      <c r="Q45" s="839"/>
      <c r="R45" s="840"/>
      <c r="S45" s="840"/>
      <c r="T45" s="840"/>
      <c r="U45" s="840"/>
      <c r="V45" s="840"/>
      <c r="W45" s="840"/>
      <c r="X45" s="840"/>
      <c r="Y45" s="840"/>
      <c r="Z45" s="840"/>
      <c r="AA45" s="840"/>
      <c r="AB45" s="840"/>
      <c r="AC45" s="840"/>
      <c r="AD45" s="840"/>
      <c r="AE45" s="841"/>
      <c r="AF45" s="842"/>
      <c r="AG45" s="843"/>
      <c r="AH45" s="843"/>
      <c r="AI45" s="843"/>
      <c r="AJ45" s="844"/>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9"/>
      <c r="BT45" s="850"/>
      <c r="BU45" s="850"/>
      <c r="BV45" s="850"/>
      <c r="BW45" s="850"/>
      <c r="BX45" s="850"/>
      <c r="BY45" s="850"/>
      <c r="BZ45" s="850"/>
      <c r="CA45" s="850"/>
      <c r="CB45" s="850"/>
      <c r="CC45" s="850"/>
      <c r="CD45" s="850"/>
      <c r="CE45" s="850"/>
      <c r="CF45" s="850"/>
      <c r="CG45" s="851"/>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6"/>
    </row>
    <row r="46" spans="1:131" s="247" customFormat="1" ht="26.25" customHeight="1" x14ac:dyDescent="0.15">
      <c r="A46" s="261">
        <v>19</v>
      </c>
      <c r="B46" s="836"/>
      <c r="C46" s="837"/>
      <c r="D46" s="837"/>
      <c r="E46" s="837"/>
      <c r="F46" s="837"/>
      <c r="G46" s="837"/>
      <c r="H46" s="837"/>
      <c r="I46" s="837"/>
      <c r="J46" s="837"/>
      <c r="K46" s="837"/>
      <c r="L46" s="837"/>
      <c r="M46" s="837"/>
      <c r="N46" s="837"/>
      <c r="O46" s="837"/>
      <c r="P46" s="838"/>
      <c r="Q46" s="839"/>
      <c r="R46" s="840"/>
      <c r="S46" s="840"/>
      <c r="T46" s="840"/>
      <c r="U46" s="840"/>
      <c r="V46" s="840"/>
      <c r="W46" s="840"/>
      <c r="X46" s="840"/>
      <c r="Y46" s="840"/>
      <c r="Z46" s="840"/>
      <c r="AA46" s="840"/>
      <c r="AB46" s="840"/>
      <c r="AC46" s="840"/>
      <c r="AD46" s="840"/>
      <c r="AE46" s="841"/>
      <c r="AF46" s="842"/>
      <c r="AG46" s="843"/>
      <c r="AH46" s="843"/>
      <c r="AI46" s="843"/>
      <c r="AJ46" s="844"/>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9"/>
      <c r="BT46" s="850"/>
      <c r="BU46" s="850"/>
      <c r="BV46" s="850"/>
      <c r="BW46" s="850"/>
      <c r="BX46" s="850"/>
      <c r="BY46" s="850"/>
      <c r="BZ46" s="850"/>
      <c r="CA46" s="850"/>
      <c r="CB46" s="850"/>
      <c r="CC46" s="850"/>
      <c r="CD46" s="850"/>
      <c r="CE46" s="850"/>
      <c r="CF46" s="850"/>
      <c r="CG46" s="851"/>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6"/>
    </row>
    <row r="47" spans="1:131" s="247" customFormat="1" ht="26.25" customHeight="1" x14ac:dyDescent="0.15">
      <c r="A47" s="261">
        <v>20</v>
      </c>
      <c r="B47" s="836"/>
      <c r="C47" s="837"/>
      <c r="D47" s="837"/>
      <c r="E47" s="837"/>
      <c r="F47" s="837"/>
      <c r="G47" s="837"/>
      <c r="H47" s="837"/>
      <c r="I47" s="837"/>
      <c r="J47" s="837"/>
      <c r="K47" s="837"/>
      <c r="L47" s="837"/>
      <c r="M47" s="837"/>
      <c r="N47" s="837"/>
      <c r="O47" s="837"/>
      <c r="P47" s="838"/>
      <c r="Q47" s="839"/>
      <c r="R47" s="840"/>
      <c r="S47" s="840"/>
      <c r="T47" s="840"/>
      <c r="U47" s="840"/>
      <c r="V47" s="840"/>
      <c r="W47" s="840"/>
      <c r="X47" s="840"/>
      <c r="Y47" s="840"/>
      <c r="Z47" s="840"/>
      <c r="AA47" s="840"/>
      <c r="AB47" s="840"/>
      <c r="AC47" s="840"/>
      <c r="AD47" s="840"/>
      <c r="AE47" s="841"/>
      <c r="AF47" s="842"/>
      <c r="AG47" s="843"/>
      <c r="AH47" s="843"/>
      <c r="AI47" s="843"/>
      <c r="AJ47" s="844"/>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9"/>
      <c r="BT47" s="850"/>
      <c r="BU47" s="850"/>
      <c r="BV47" s="850"/>
      <c r="BW47" s="850"/>
      <c r="BX47" s="850"/>
      <c r="BY47" s="850"/>
      <c r="BZ47" s="850"/>
      <c r="CA47" s="850"/>
      <c r="CB47" s="850"/>
      <c r="CC47" s="850"/>
      <c r="CD47" s="850"/>
      <c r="CE47" s="850"/>
      <c r="CF47" s="850"/>
      <c r="CG47" s="851"/>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6"/>
    </row>
    <row r="48" spans="1:131" s="247" customFormat="1" ht="26.25" customHeight="1" x14ac:dyDescent="0.15">
      <c r="A48" s="261">
        <v>21</v>
      </c>
      <c r="B48" s="836"/>
      <c r="C48" s="837"/>
      <c r="D48" s="837"/>
      <c r="E48" s="837"/>
      <c r="F48" s="837"/>
      <c r="G48" s="837"/>
      <c r="H48" s="837"/>
      <c r="I48" s="837"/>
      <c r="J48" s="837"/>
      <c r="K48" s="837"/>
      <c r="L48" s="837"/>
      <c r="M48" s="837"/>
      <c r="N48" s="837"/>
      <c r="O48" s="837"/>
      <c r="P48" s="838"/>
      <c r="Q48" s="839"/>
      <c r="R48" s="840"/>
      <c r="S48" s="840"/>
      <c r="T48" s="840"/>
      <c r="U48" s="840"/>
      <c r="V48" s="840"/>
      <c r="W48" s="840"/>
      <c r="X48" s="840"/>
      <c r="Y48" s="840"/>
      <c r="Z48" s="840"/>
      <c r="AA48" s="840"/>
      <c r="AB48" s="840"/>
      <c r="AC48" s="840"/>
      <c r="AD48" s="840"/>
      <c r="AE48" s="841"/>
      <c r="AF48" s="842"/>
      <c r="AG48" s="843"/>
      <c r="AH48" s="843"/>
      <c r="AI48" s="843"/>
      <c r="AJ48" s="844"/>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9"/>
      <c r="BT48" s="850"/>
      <c r="BU48" s="850"/>
      <c r="BV48" s="850"/>
      <c r="BW48" s="850"/>
      <c r="BX48" s="850"/>
      <c r="BY48" s="850"/>
      <c r="BZ48" s="850"/>
      <c r="CA48" s="850"/>
      <c r="CB48" s="850"/>
      <c r="CC48" s="850"/>
      <c r="CD48" s="850"/>
      <c r="CE48" s="850"/>
      <c r="CF48" s="850"/>
      <c r="CG48" s="851"/>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6"/>
    </row>
    <row r="49" spans="1:131" s="247" customFormat="1" ht="26.25" customHeight="1" x14ac:dyDescent="0.15">
      <c r="A49" s="261">
        <v>22</v>
      </c>
      <c r="B49" s="836"/>
      <c r="C49" s="837"/>
      <c r="D49" s="837"/>
      <c r="E49" s="837"/>
      <c r="F49" s="837"/>
      <c r="G49" s="837"/>
      <c r="H49" s="837"/>
      <c r="I49" s="837"/>
      <c r="J49" s="837"/>
      <c r="K49" s="837"/>
      <c r="L49" s="837"/>
      <c r="M49" s="837"/>
      <c r="N49" s="837"/>
      <c r="O49" s="837"/>
      <c r="P49" s="838"/>
      <c r="Q49" s="839"/>
      <c r="R49" s="840"/>
      <c r="S49" s="840"/>
      <c r="T49" s="840"/>
      <c r="U49" s="840"/>
      <c r="V49" s="840"/>
      <c r="W49" s="840"/>
      <c r="X49" s="840"/>
      <c r="Y49" s="840"/>
      <c r="Z49" s="840"/>
      <c r="AA49" s="840"/>
      <c r="AB49" s="840"/>
      <c r="AC49" s="840"/>
      <c r="AD49" s="840"/>
      <c r="AE49" s="841"/>
      <c r="AF49" s="842"/>
      <c r="AG49" s="843"/>
      <c r="AH49" s="843"/>
      <c r="AI49" s="843"/>
      <c r="AJ49" s="844"/>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9"/>
      <c r="BT49" s="850"/>
      <c r="BU49" s="850"/>
      <c r="BV49" s="850"/>
      <c r="BW49" s="850"/>
      <c r="BX49" s="850"/>
      <c r="BY49" s="850"/>
      <c r="BZ49" s="850"/>
      <c r="CA49" s="850"/>
      <c r="CB49" s="850"/>
      <c r="CC49" s="850"/>
      <c r="CD49" s="850"/>
      <c r="CE49" s="850"/>
      <c r="CF49" s="850"/>
      <c r="CG49" s="851"/>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6"/>
    </row>
    <row r="50" spans="1:131" s="247" customFormat="1" ht="26.25" customHeight="1" x14ac:dyDescent="0.15">
      <c r="A50" s="261">
        <v>23</v>
      </c>
      <c r="B50" s="836"/>
      <c r="C50" s="837"/>
      <c r="D50" s="837"/>
      <c r="E50" s="837"/>
      <c r="F50" s="837"/>
      <c r="G50" s="837"/>
      <c r="H50" s="837"/>
      <c r="I50" s="837"/>
      <c r="J50" s="837"/>
      <c r="K50" s="837"/>
      <c r="L50" s="837"/>
      <c r="M50" s="837"/>
      <c r="N50" s="837"/>
      <c r="O50" s="837"/>
      <c r="P50" s="838"/>
      <c r="Q50" s="914"/>
      <c r="R50" s="915"/>
      <c r="S50" s="915"/>
      <c r="T50" s="915"/>
      <c r="U50" s="915"/>
      <c r="V50" s="915"/>
      <c r="W50" s="915"/>
      <c r="X50" s="915"/>
      <c r="Y50" s="915"/>
      <c r="Z50" s="915"/>
      <c r="AA50" s="915"/>
      <c r="AB50" s="915"/>
      <c r="AC50" s="915"/>
      <c r="AD50" s="915"/>
      <c r="AE50" s="916"/>
      <c r="AF50" s="842"/>
      <c r="AG50" s="843"/>
      <c r="AH50" s="843"/>
      <c r="AI50" s="843"/>
      <c r="AJ50" s="844"/>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9"/>
      <c r="BT50" s="850"/>
      <c r="BU50" s="850"/>
      <c r="BV50" s="850"/>
      <c r="BW50" s="850"/>
      <c r="BX50" s="850"/>
      <c r="BY50" s="850"/>
      <c r="BZ50" s="850"/>
      <c r="CA50" s="850"/>
      <c r="CB50" s="850"/>
      <c r="CC50" s="850"/>
      <c r="CD50" s="850"/>
      <c r="CE50" s="850"/>
      <c r="CF50" s="850"/>
      <c r="CG50" s="851"/>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6"/>
    </row>
    <row r="51" spans="1:131" s="247" customFormat="1" ht="26.25" customHeight="1" x14ac:dyDescent="0.15">
      <c r="A51" s="261">
        <v>24</v>
      </c>
      <c r="B51" s="836"/>
      <c r="C51" s="837"/>
      <c r="D51" s="837"/>
      <c r="E51" s="837"/>
      <c r="F51" s="837"/>
      <c r="G51" s="837"/>
      <c r="H51" s="837"/>
      <c r="I51" s="837"/>
      <c r="J51" s="837"/>
      <c r="K51" s="837"/>
      <c r="L51" s="837"/>
      <c r="M51" s="837"/>
      <c r="N51" s="837"/>
      <c r="O51" s="837"/>
      <c r="P51" s="838"/>
      <c r="Q51" s="914"/>
      <c r="R51" s="915"/>
      <c r="S51" s="915"/>
      <c r="T51" s="915"/>
      <c r="U51" s="915"/>
      <c r="V51" s="915"/>
      <c r="W51" s="915"/>
      <c r="X51" s="915"/>
      <c r="Y51" s="915"/>
      <c r="Z51" s="915"/>
      <c r="AA51" s="915"/>
      <c r="AB51" s="915"/>
      <c r="AC51" s="915"/>
      <c r="AD51" s="915"/>
      <c r="AE51" s="916"/>
      <c r="AF51" s="842"/>
      <c r="AG51" s="843"/>
      <c r="AH51" s="843"/>
      <c r="AI51" s="843"/>
      <c r="AJ51" s="844"/>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9"/>
      <c r="BT51" s="850"/>
      <c r="BU51" s="850"/>
      <c r="BV51" s="850"/>
      <c r="BW51" s="850"/>
      <c r="BX51" s="850"/>
      <c r="BY51" s="850"/>
      <c r="BZ51" s="850"/>
      <c r="CA51" s="850"/>
      <c r="CB51" s="850"/>
      <c r="CC51" s="850"/>
      <c r="CD51" s="850"/>
      <c r="CE51" s="850"/>
      <c r="CF51" s="850"/>
      <c r="CG51" s="851"/>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6"/>
    </row>
    <row r="52" spans="1:131" s="247" customFormat="1" ht="26.25" customHeight="1" x14ac:dyDescent="0.15">
      <c r="A52" s="261">
        <v>25</v>
      </c>
      <c r="B52" s="836"/>
      <c r="C52" s="837"/>
      <c r="D52" s="837"/>
      <c r="E52" s="837"/>
      <c r="F52" s="837"/>
      <c r="G52" s="837"/>
      <c r="H52" s="837"/>
      <c r="I52" s="837"/>
      <c r="J52" s="837"/>
      <c r="K52" s="837"/>
      <c r="L52" s="837"/>
      <c r="M52" s="837"/>
      <c r="N52" s="837"/>
      <c r="O52" s="837"/>
      <c r="P52" s="838"/>
      <c r="Q52" s="914"/>
      <c r="R52" s="915"/>
      <c r="S52" s="915"/>
      <c r="T52" s="915"/>
      <c r="U52" s="915"/>
      <c r="V52" s="915"/>
      <c r="W52" s="915"/>
      <c r="X52" s="915"/>
      <c r="Y52" s="915"/>
      <c r="Z52" s="915"/>
      <c r="AA52" s="915"/>
      <c r="AB52" s="915"/>
      <c r="AC52" s="915"/>
      <c r="AD52" s="915"/>
      <c r="AE52" s="916"/>
      <c r="AF52" s="842"/>
      <c r="AG52" s="843"/>
      <c r="AH52" s="843"/>
      <c r="AI52" s="843"/>
      <c r="AJ52" s="844"/>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9"/>
      <c r="BT52" s="850"/>
      <c r="BU52" s="850"/>
      <c r="BV52" s="850"/>
      <c r="BW52" s="850"/>
      <c r="BX52" s="850"/>
      <c r="BY52" s="850"/>
      <c r="BZ52" s="850"/>
      <c r="CA52" s="850"/>
      <c r="CB52" s="850"/>
      <c r="CC52" s="850"/>
      <c r="CD52" s="850"/>
      <c r="CE52" s="850"/>
      <c r="CF52" s="850"/>
      <c r="CG52" s="851"/>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6"/>
    </row>
    <row r="53" spans="1:131" s="247" customFormat="1" ht="26.25" customHeight="1" x14ac:dyDescent="0.15">
      <c r="A53" s="261">
        <v>26</v>
      </c>
      <c r="B53" s="836"/>
      <c r="C53" s="837"/>
      <c r="D53" s="837"/>
      <c r="E53" s="837"/>
      <c r="F53" s="837"/>
      <c r="G53" s="837"/>
      <c r="H53" s="837"/>
      <c r="I53" s="837"/>
      <c r="J53" s="837"/>
      <c r="K53" s="837"/>
      <c r="L53" s="837"/>
      <c r="M53" s="837"/>
      <c r="N53" s="837"/>
      <c r="O53" s="837"/>
      <c r="P53" s="838"/>
      <c r="Q53" s="914"/>
      <c r="R53" s="915"/>
      <c r="S53" s="915"/>
      <c r="T53" s="915"/>
      <c r="U53" s="915"/>
      <c r="V53" s="915"/>
      <c r="W53" s="915"/>
      <c r="X53" s="915"/>
      <c r="Y53" s="915"/>
      <c r="Z53" s="915"/>
      <c r="AA53" s="915"/>
      <c r="AB53" s="915"/>
      <c r="AC53" s="915"/>
      <c r="AD53" s="915"/>
      <c r="AE53" s="916"/>
      <c r="AF53" s="842"/>
      <c r="AG53" s="843"/>
      <c r="AH53" s="843"/>
      <c r="AI53" s="843"/>
      <c r="AJ53" s="844"/>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9"/>
      <c r="BT53" s="850"/>
      <c r="BU53" s="850"/>
      <c r="BV53" s="850"/>
      <c r="BW53" s="850"/>
      <c r="BX53" s="850"/>
      <c r="BY53" s="850"/>
      <c r="BZ53" s="850"/>
      <c r="CA53" s="850"/>
      <c r="CB53" s="850"/>
      <c r="CC53" s="850"/>
      <c r="CD53" s="850"/>
      <c r="CE53" s="850"/>
      <c r="CF53" s="850"/>
      <c r="CG53" s="851"/>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6"/>
    </row>
    <row r="54" spans="1:131" s="247" customFormat="1" ht="26.25" customHeight="1" x14ac:dyDescent="0.15">
      <c r="A54" s="261">
        <v>27</v>
      </c>
      <c r="B54" s="836"/>
      <c r="C54" s="837"/>
      <c r="D54" s="837"/>
      <c r="E54" s="837"/>
      <c r="F54" s="837"/>
      <c r="G54" s="837"/>
      <c r="H54" s="837"/>
      <c r="I54" s="837"/>
      <c r="J54" s="837"/>
      <c r="K54" s="837"/>
      <c r="L54" s="837"/>
      <c r="M54" s="837"/>
      <c r="N54" s="837"/>
      <c r="O54" s="837"/>
      <c r="P54" s="838"/>
      <c r="Q54" s="914"/>
      <c r="R54" s="915"/>
      <c r="S54" s="915"/>
      <c r="T54" s="915"/>
      <c r="U54" s="915"/>
      <c r="V54" s="915"/>
      <c r="W54" s="915"/>
      <c r="X54" s="915"/>
      <c r="Y54" s="915"/>
      <c r="Z54" s="915"/>
      <c r="AA54" s="915"/>
      <c r="AB54" s="915"/>
      <c r="AC54" s="915"/>
      <c r="AD54" s="915"/>
      <c r="AE54" s="916"/>
      <c r="AF54" s="842"/>
      <c r="AG54" s="843"/>
      <c r="AH54" s="843"/>
      <c r="AI54" s="843"/>
      <c r="AJ54" s="844"/>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9"/>
      <c r="BT54" s="850"/>
      <c r="BU54" s="850"/>
      <c r="BV54" s="850"/>
      <c r="BW54" s="850"/>
      <c r="BX54" s="850"/>
      <c r="BY54" s="850"/>
      <c r="BZ54" s="850"/>
      <c r="CA54" s="850"/>
      <c r="CB54" s="850"/>
      <c r="CC54" s="850"/>
      <c r="CD54" s="850"/>
      <c r="CE54" s="850"/>
      <c r="CF54" s="850"/>
      <c r="CG54" s="851"/>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6"/>
    </row>
    <row r="55" spans="1:131" s="247" customFormat="1" ht="26.25" customHeight="1" x14ac:dyDescent="0.15">
      <c r="A55" s="261">
        <v>28</v>
      </c>
      <c r="B55" s="836"/>
      <c r="C55" s="837"/>
      <c r="D55" s="837"/>
      <c r="E55" s="837"/>
      <c r="F55" s="837"/>
      <c r="G55" s="837"/>
      <c r="H55" s="837"/>
      <c r="I55" s="837"/>
      <c r="J55" s="837"/>
      <c r="K55" s="837"/>
      <c r="L55" s="837"/>
      <c r="M55" s="837"/>
      <c r="N55" s="837"/>
      <c r="O55" s="837"/>
      <c r="P55" s="838"/>
      <c r="Q55" s="914"/>
      <c r="R55" s="915"/>
      <c r="S55" s="915"/>
      <c r="T55" s="915"/>
      <c r="U55" s="915"/>
      <c r="V55" s="915"/>
      <c r="W55" s="915"/>
      <c r="X55" s="915"/>
      <c r="Y55" s="915"/>
      <c r="Z55" s="915"/>
      <c r="AA55" s="915"/>
      <c r="AB55" s="915"/>
      <c r="AC55" s="915"/>
      <c r="AD55" s="915"/>
      <c r="AE55" s="916"/>
      <c r="AF55" s="842"/>
      <c r="AG55" s="843"/>
      <c r="AH55" s="843"/>
      <c r="AI55" s="843"/>
      <c r="AJ55" s="844"/>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9"/>
      <c r="BT55" s="850"/>
      <c r="BU55" s="850"/>
      <c r="BV55" s="850"/>
      <c r="BW55" s="850"/>
      <c r="BX55" s="850"/>
      <c r="BY55" s="850"/>
      <c r="BZ55" s="850"/>
      <c r="CA55" s="850"/>
      <c r="CB55" s="850"/>
      <c r="CC55" s="850"/>
      <c r="CD55" s="850"/>
      <c r="CE55" s="850"/>
      <c r="CF55" s="850"/>
      <c r="CG55" s="851"/>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6"/>
    </row>
    <row r="56" spans="1:131" s="247" customFormat="1" ht="26.25" customHeight="1" x14ac:dyDescent="0.15">
      <c r="A56" s="261">
        <v>29</v>
      </c>
      <c r="B56" s="836"/>
      <c r="C56" s="837"/>
      <c r="D56" s="837"/>
      <c r="E56" s="837"/>
      <c r="F56" s="837"/>
      <c r="G56" s="837"/>
      <c r="H56" s="837"/>
      <c r="I56" s="837"/>
      <c r="J56" s="837"/>
      <c r="K56" s="837"/>
      <c r="L56" s="837"/>
      <c r="M56" s="837"/>
      <c r="N56" s="837"/>
      <c r="O56" s="837"/>
      <c r="P56" s="838"/>
      <c r="Q56" s="914"/>
      <c r="R56" s="915"/>
      <c r="S56" s="915"/>
      <c r="T56" s="915"/>
      <c r="U56" s="915"/>
      <c r="V56" s="915"/>
      <c r="W56" s="915"/>
      <c r="X56" s="915"/>
      <c r="Y56" s="915"/>
      <c r="Z56" s="915"/>
      <c r="AA56" s="915"/>
      <c r="AB56" s="915"/>
      <c r="AC56" s="915"/>
      <c r="AD56" s="915"/>
      <c r="AE56" s="916"/>
      <c r="AF56" s="842"/>
      <c r="AG56" s="843"/>
      <c r="AH56" s="843"/>
      <c r="AI56" s="843"/>
      <c r="AJ56" s="844"/>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9"/>
      <c r="BT56" s="850"/>
      <c r="BU56" s="850"/>
      <c r="BV56" s="850"/>
      <c r="BW56" s="850"/>
      <c r="BX56" s="850"/>
      <c r="BY56" s="850"/>
      <c r="BZ56" s="850"/>
      <c r="CA56" s="850"/>
      <c r="CB56" s="850"/>
      <c r="CC56" s="850"/>
      <c r="CD56" s="850"/>
      <c r="CE56" s="850"/>
      <c r="CF56" s="850"/>
      <c r="CG56" s="851"/>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6"/>
    </row>
    <row r="57" spans="1:131" s="247" customFormat="1" ht="26.25" customHeight="1" x14ac:dyDescent="0.15">
      <c r="A57" s="261">
        <v>30</v>
      </c>
      <c r="B57" s="836"/>
      <c r="C57" s="837"/>
      <c r="D57" s="837"/>
      <c r="E57" s="837"/>
      <c r="F57" s="837"/>
      <c r="G57" s="837"/>
      <c r="H57" s="837"/>
      <c r="I57" s="837"/>
      <c r="J57" s="837"/>
      <c r="K57" s="837"/>
      <c r="L57" s="837"/>
      <c r="M57" s="837"/>
      <c r="N57" s="837"/>
      <c r="O57" s="837"/>
      <c r="P57" s="838"/>
      <c r="Q57" s="914"/>
      <c r="R57" s="915"/>
      <c r="S57" s="915"/>
      <c r="T57" s="915"/>
      <c r="U57" s="915"/>
      <c r="V57" s="915"/>
      <c r="W57" s="915"/>
      <c r="X57" s="915"/>
      <c r="Y57" s="915"/>
      <c r="Z57" s="915"/>
      <c r="AA57" s="915"/>
      <c r="AB57" s="915"/>
      <c r="AC57" s="915"/>
      <c r="AD57" s="915"/>
      <c r="AE57" s="916"/>
      <c r="AF57" s="842"/>
      <c r="AG57" s="843"/>
      <c r="AH57" s="843"/>
      <c r="AI57" s="843"/>
      <c r="AJ57" s="844"/>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9"/>
      <c r="BT57" s="850"/>
      <c r="BU57" s="850"/>
      <c r="BV57" s="850"/>
      <c r="BW57" s="850"/>
      <c r="BX57" s="850"/>
      <c r="BY57" s="850"/>
      <c r="BZ57" s="850"/>
      <c r="CA57" s="850"/>
      <c r="CB57" s="850"/>
      <c r="CC57" s="850"/>
      <c r="CD57" s="850"/>
      <c r="CE57" s="850"/>
      <c r="CF57" s="850"/>
      <c r="CG57" s="851"/>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6"/>
    </row>
    <row r="58" spans="1:131" s="247" customFormat="1" ht="26.25" customHeight="1" x14ac:dyDescent="0.15">
      <c r="A58" s="261">
        <v>31</v>
      </c>
      <c r="B58" s="836"/>
      <c r="C58" s="837"/>
      <c r="D58" s="837"/>
      <c r="E58" s="837"/>
      <c r="F58" s="837"/>
      <c r="G58" s="837"/>
      <c r="H58" s="837"/>
      <c r="I58" s="837"/>
      <c r="J58" s="837"/>
      <c r="K58" s="837"/>
      <c r="L58" s="837"/>
      <c r="M58" s="837"/>
      <c r="N58" s="837"/>
      <c r="O58" s="837"/>
      <c r="P58" s="838"/>
      <c r="Q58" s="914"/>
      <c r="R58" s="915"/>
      <c r="S58" s="915"/>
      <c r="T58" s="915"/>
      <c r="U58" s="915"/>
      <c r="V58" s="915"/>
      <c r="W58" s="915"/>
      <c r="X58" s="915"/>
      <c r="Y58" s="915"/>
      <c r="Z58" s="915"/>
      <c r="AA58" s="915"/>
      <c r="AB58" s="915"/>
      <c r="AC58" s="915"/>
      <c r="AD58" s="915"/>
      <c r="AE58" s="916"/>
      <c r="AF58" s="842"/>
      <c r="AG58" s="843"/>
      <c r="AH58" s="843"/>
      <c r="AI58" s="843"/>
      <c r="AJ58" s="844"/>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9"/>
      <c r="BT58" s="850"/>
      <c r="BU58" s="850"/>
      <c r="BV58" s="850"/>
      <c r="BW58" s="850"/>
      <c r="BX58" s="850"/>
      <c r="BY58" s="850"/>
      <c r="BZ58" s="850"/>
      <c r="CA58" s="850"/>
      <c r="CB58" s="850"/>
      <c r="CC58" s="850"/>
      <c r="CD58" s="850"/>
      <c r="CE58" s="850"/>
      <c r="CF58" s="850"/>
      <c r="CG58" s="851"/>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6"/>
    </row>
    <row r="59" spans="1:131" s="247" customFormat="1" ht="26.25" customHeight="1" x14ac:dyDescent="0.15">
      <c r="A59" s="261">
        <v>32</v>
      </c>
      <c r="B59" s="836"/>
      <c r="C59" s="837"/>
      <c r="D59" s="837"/>
      <c r="E59" s="837"/>
      <c r="F59" s="837"/>
      <c r="G59" s="837"/>
      <c r="H59" s="837"/>
      <c r="I59" s="837"/>
      <c r="J59" s="837"/>
      <c r="K59" s="837"/>
      <c r="L59" s="837"/>
      <c r="M59" s="837"/>
      <c r="N59" s="837"/>
      <c r="O59" s="837"/>
      <c r="P59" s="838"/>
      <c r="Q59" s="914"/>
      <c r="R59" s="915"/>
      <c r="S59" s="915"/>
      <c r="T59" s="915"/>
      <c r="U59" s="915"/>
      <c r="V59" s="915"/>
      <c r="W59" s="915"/>
      <c r="X59" s="915"/>
      <c r="Y59" s="915"/>
      <c r="Z59" s="915"/>
      <c r="AA59" s="915"/>
      <c r="AB59" s="915"/>
      <c r="AC59" s="915"/>
      <c r="AD59" s="915"/>
      <c r="AE59" s="916"/>
      <c r="AF59" s="842"/>
      <c r="AG59" s="843"/>
      <c r="AH59" s="843"/>
      <c r="AI59" s="843"/>
      <c r="AJ59" s="844"/>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9"/>
      <c r="BT59" s="850"/>
      <c r="BU59" s="850"/>
      <c r="BV59" s="850"/>
      <c r="BW59" s="850"/>
      <c r="BX59" s="850"/>
      <c r="BY59" s="850"/>
      <c r="BZ59" s="850"/>
      <c r="CA59" s="850"/>
      <c r="CB59" s="850"/>
      <c r="CC59" s="850"/>
      <c r="CD59" s="850"/>
      <c r="CE59" s="850"/>
      <c r="CF59" s="850"/>
      <c r="CG59" s="851"/>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6"/>
    </row>
    <row r="60" spans="1:131" s="247" customFormat="1" ht="26.25" customHeight="1" x14ac:dyDescent="0.15">
      <c r="A60" s="261">
        <v>33</v>
      </c>
      <c r="B60" s="836"/>
      <c r="C60" s="837"/>
      <c r="D60" s="837"/>
      <c r="E60" s="837"/>
      <c r="F60" s="837"/>
      <c r="G60" s="837"/>
      <c r="H60" s="837"/>
      <c r="I60" s="837"/>
      <c r="J60" s="837"/>
      <c r="K60" s="837"/>
      <c r="L60" s="837"/>
      <c r="M60" s="837"/>
      <c r="N60" s="837"/>
      <c r="O60" s="837"/>
      <c r="P60" s="838"/>
      <c r="Q60" s="914"/>
      <c r="R60" s="915"/>
      <c r="S60" s="915"/>
      <c r="T60" s="915"/>
      <c r="U60" s="915"/>
      <c r="V60" s="915"/>
      <c r="W60" s="915"/>
      <c r="X60" s="915"/>
      <c r="Y60" s="915"/>
      <c r="Z60" s="915"/>
      <c r="AA60" s="915"/>
      <c r="AB60" s="915"/>
      <c r="AC60" s="915"/>
      <c r="AD60" s="915"/>
      <c r="AE60" s="916"/>
      <c r="AF60" s="842"/>
      <c r="AG60" s="843"/>
      <c r="AH60" s="843"/>
      <c r="AI60" s="843"/>
      <c r="AJ60" s="844"/>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9"/>
      <c r="BT60" s="850"/>
      <c r="BU60" s="850"/>
      <c r="BV60" s="850"/>
      <c r="BW60" s="850"/>
      <c r="BX60" s="850"/>
      <c r="BY60" s="850"/>
      <c r="BZ60" s="850"/>
      <c r="CA60" s="850"/>
      <c r="CB60" s="850"/>
      <c r="CC60" s="850"/>
      <c r="CD60" s="850"/>
      <c r="CE60" s="850"/>
      <c r="CF60" s="850"/>
      <c r="CG60" s="851"/>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6"/>
    </row>
    <row r="61" spans="1:131" s="247" customFormat="1" ht="26.25" customHeight="1" thickBot="1" x14ac:dyDescent="0.2">
      <c r="A61" s="261">
        <v>34</v>
      </c>
      <c r="B61" s="836"/>
      <c r="C61" s="837"/>
      <c r="D61" s="837"/>
      <c r="E61" s="837"/>
      <c r="F61" s="837"/>
      <c r="G61" s="837"/>
      <c r="H61" s="837"/>
      <c r="I61" s="837"/>
      <c r="J61" s="837"/>
      <c r="K61" s="837"/>
      <c r="L61" s="837"/>
      <c r="M61" s="837"/>
      <c r="N61" s="837"/>
      <c r="O61" s="837"/>
      <c r="P61" s="838"/>
      <c r="Q61" s="914"/>
      <c r="R61" s="915"/>
      <c r="S61" s="915"/>
      <c r="T61" s="915"/>
      <c r="U61" s="915"/>
      <c r="V61" s="915"/>
      <c r="W61" s="915"/>
      <c r="X61" s="915"/>
      <c r="Y61" s="915"/>
      <c r="Z61" s="915"/>
      <c r="AA61" s="915"/>
      <c r="AB61" s="915"/>
      <c r="AC61" s="915"/>
      <c r="AD61" s="915"/>
      <c r="AE61" s="916"/>
      <c r="AF61" s="842"/>
      <c r="AG61" s="843"/>
      <c r="AH61" s="843"/>
      <c r="AI61" s="843"/>
      <c r="AJ61" s="844"/>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9"/>
      <c r="BT61" s="850"/>
      <c r="BU61" s="850"/>
      <c r="BV61" s="850"/>
      <c r="BW61" s="850"/>
      <c r="BX61" s="850"/>
      <c r="BY61" s="850"/>
      <c r="BZ61" s="850"/>
      <c r="CA61" s="850"/>
      <c r="CB61" s="850"/>
      <c r="CC61" s="850"/>
      <c r="CD61" s="850"/>
      <c r="CE61" s="850"/>
      <c r="CF61" s="850"/>
      <c r="CG61" s="851"/>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6"/>
    </row>
    <row r="62" spans="1:131" s="247" customFormat="1" ht="26.25" customHeight="1" x14ac:dyDescent="0.15">
      <c r="A62" s="261">
        <v>35</v>
      </c>
      <c r="B62" s="836"/>
      <c r="C62" s="837"/>
      <c r="D62" s="837"/>
      <c r="E62" s="837"/>
      <c r="F62" s="837"/>
      <c r="G62" s="837"/>
      <c r="H62" s="837"/>
      <c r="I62" s="837"/>
      <c r="J62" s="837"/>
      <c r="K62" s="837"/>
      <c r="L62" s="837"/>
      <c r="M62" s="837"/>
      <c r="N62" s="837"/>
      <c r="O62" s="837"/>
      <c r="P62" s="838"/>
      <c r="Q62" s="914"/>
      <c r="R62" s="915"/>
      <c r="S62" s="915"/>
      <c r="T62" s="915"/>
      <c r="U62" s="915"/>
      <c r="V62" s="915"/>
      <c r="W62" s="915"/>
      <c r="X62" s="915"/>
      <c r="Y62" s="915"/>
      <c r="Z62" s="915"/>
      <c r="AA62" s="915"/>
      <c r="AB62" s="915"/>
      <c r="AC62" s="915"/>
      <c r="AD62" s="915"/>
      <c r="AE62" s="916"/>
      <c r="AF62" s="842"/>
      <c r="AG62" s="843"/>
      <c r="AH62" s="843"/>
      <c r="AI62" s="843"/>
      <c r="AJ62" s="844"/>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415</v>
      </c>
      <c r="BK62" s="887"/>
      <c r="BL62" s="887"/>
      <c r="BM62" s="887"/>
      <c r="BN62" s="888"/>
      <c r="BO62" s="265"/>
      <c r="BP62" s="265"/>
      <c r="BQ62" s="262">
        <v>56</v>
      </c>
      <c r="BR62" s="263"/>
      <c r="BS62" s="849"/>
      <c r="BT62" s="850"/>
      <c r="BU62" s="850"/>
      <c r="BV62" s="850"/>
      <c r="BW62" s="850"/>
      <c r="BX62" s="850"/>
      <c r="BY62" s="850"/>
      <c r="BZ62" s="850"/>
      <c r="CA62" s="850"/>
      <c r="CB62" s="850"/>
      <c r="CC62" s="850"/>
      <c r="CD62" s="850"/>
      <c r="CE62" s="850"/>
      <c r="CF62" s="850"/>
      <c r="CG62" s="851"/>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6"/>
    </row>
    <row r="63" spans="1:131" s="247" customFormat="1" ht="26.25" customHeight="1" thickBot="1" x14ac:dyDescent="0.2">
      <c r="A63" s="264" t="s">
        <v>390</v>
      </c>
      <c r="B63" s="871" t="s">
        <v>416</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369</v>
      </c>
      <c r="AG63" s="923"/>
      <c r="AH63" s="923"/>
      <c r="AI63" s="923"/>
      <c r="AJ63" s="924"/>
      <c r="AK63" s="925"/>
      <c r="AL63" s="920"/>
      <c r="AM63" s="920"/>
      <c r="AN63" s="920"/>
      <c r="AO63" s="920"/>
      <c r="AP63" s="923">
        <v>6633</v>
      </c>
      <c r="AQ63" s="923"/>
      <c r="AR63" s="923"/>
      <c r="AS63" s="923"/>
      <c r="AT63" s="923"/>
      <c r="AU63" s="923">
        <v>4682</v>
      </c>
      <c r="AV63" s="923"/>
      <c r="AW63" s="923"/>
      <c r="AX63" s="923"/>
      <c r="AY63" s="923"/>
      <c r="AZ63" s="927"/>
      <c r="BA63" s="927"/>
      <c r="BB63" s="927"/>
      <c r="BC63" s="927"/>
      <c r="BD63" s="927"/>
      <c r="BE63" s="928"/>
      <c r="BF63" s="928"/>
      <c r="BG63" s="928"/>
      <c r="BH63" s="928"/>
      <c r="BI63" s="929"/>
      <c r="BJ63" s="930" t="s">
        <v>129</v>
      </c>
      <c r="BK63" s="931"/>
      <c r="BL63" s="931"/>
      <c r="BM63" s="931"/>
      <c r="BN63" s="932"/>
      <c r="BO63" s="265"/>
      <c r="BP63" s="265"/>
      <c r="BQ63" s="262">
        <v>57</v>
      </c>
      <c r="BR63" s="263"/>
      <c r="BS63" s="849"/>
      <c r="BT63" s="850"/>
      <c r="BU63" s="850"/>
      <c r="BV63" s="850"/>
      <c r="BW63" s="850"/>
      <c r="BX63" s="850"/>
      <c r="BY63" s="850"/>
      <c r="BZ63" s="850"/>
      <c r="CA63" s="850"/>
      <c r="CB63" s="850"/>
      <c r="CC63" s="850"/>
      <c r="CD63" s="850"/>
      <c r="CE63" s="850"/>
      <c r="CF63" s="850"/>
      <c r="CG63" s="851"/>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9"/>
      <c r="BT64" s="850"/>
      <c r="BU64" s="850"/>
      <c r="BV64" s="850"/>
      <c r="BW64" s="850"/>
      <c r="BX64" s="850"/>
      <c r="BY64" s="850"/>
      <c r="BZ64" s="850"/>
      <c r="CA64" s="850"/>
      <c r="CB64" s="850"/>
      <c r="CC64" s="850"/>
      <c r="CD64" s="850"/>
      <c r="CE64" s="850"/>
      <c r="CF64" s="850"/>
      <c r="CG64" s="851"/>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9"/>
      <c r="BT65" s="850"/>
      <c r="BU65" s="850"/>
      <c r="BV65" s="850"/>
      <c r="BW65" s="850"/>
      <c r="BX65" s="850"/>
      <c r="BY65" s="850"/>
      <c r="BZ65" s="850"/>
      <c r="CA65" s="850"/>
      <c r="CB65" s="850"/>
      <c r="CC65" s="850"/>
      <c r="CD65" s="850"/>
      <c r="CE65" s="850"/>
      <c r="CF65" s="850"/>
      <c r="CG65" s="851"/>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6"/>
    </row>
    <row r="66" spans="1:131" s="247" customFormat="1" ht="26.25" customHeight="1" x14ac:dyDescent="0.15">
      <c r="A66" s="821" t="s">
        <v>418</v>
      </c>
      <c r="B66" s="822"/>
      <c r="C66" s="822"/>
      <c r="D66" s="822"/>
      <c r="E66" s="822"/>
      <c r="F66" s="822"/>
      <c r="G66" s="822"/>
      <c r="H66" s="822"/>
      <c r="I66" s="822"/>
      <c r="J66" s="822"/>
      <c r="K66" s="822"/>
      <c r="L66" s="822"/>
      <c r="M66" s="822"/>
      <c r="N66" s="822"/>
      <c r="O66" s="822"/>
      <c r="P66" s="823"/>
      <c r="Q66" s="798" t="s">
        <v>419</v>
      </c>
      <c r="R66" s="799"/>
      <c r="S66" s="799"/>
      <c r="T66" s="799"/>
      <c r="U66" s="800"/>
      <c r="V66" s="798" t="s">
        <v>420</v>
      </c>
      <c r="W66" s="799"/>
      <c r="X66" s="799"/>
      <c r="Y66" s="799"/>
      <c r="Z66" s="800"/>
      <c r="AA66" s="798" t="s">
        <v>421</v>
      </c>
      <c r="AB66" s="799"/>
      <c r="AC66" s="799"/>
      <c r="AD66" s="799"/>
      <c r="AE66" s="800"/>
      <c r="AF66" s="933" t="s">
        <v>422</v>
      </c>
      <c r="AG66" s="894"/>
      <c r="AH66" s="894"/>
      <c r="AI66" s="894"/>
      <c r="AJ66" s="934"/>
      <c r="AK66" s="798" t="s">
        <v>423</v>
      </c>
      <c r="AL66" s="822"/>
      <c r="AM66" s="822"/>
      <c r="AN66" s="822"/>
      <c r="AO66" s="823"/>
      <c r="AP66" s="798" t="s">
        <v>424</v>
      </c>
      <c r="AQ66" s="799"/>
      <c r="AR66" s="799"/>
      <c r="AS66" s="799"/>
      <c r="AT66" s="800"/>
      <c r="AU66" s="798" t="s">
        <v>425</v>
      </c>
      <c r="AV66" s="799"/>
      <c r="AW66" s="799"/>
      <c r="AX66" s="799"/>
      <c r="AY66" s="800"/>
      <c r="AZ66" s="798" t="s">
        <v>378</v>
      </c>
      <c r="BA66" s="799"/>
      <c r="BB66" s="799"/>
      <c r="BC66" s="799"/>
      <c r="BD66" s="810"/>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4"/>
      <c r="B67" s="825"/>
      <c r="C67" s="825"/>
      <c r="D67" s="825"/>
      <c r="E67" s="825"/>
      <c r="F67" s="825"/>
      <c r="G67" s="825"/>
      <c r="H67" s="825"/>
      <c r="I67" s="825"/>
      <c r="J67" s="825"/>
      <c r="K67" s="825"/>
      <c r="L67" s="825"/>
      <c r="M67" s="825"/>
      <c r="N67" s="825"/>
      <c r="O67" s="825"/>
      <c r="P67" s="826"/>
      <c r="Q67" s="801"/>
      <c r="R67" s="802"/>
      <c r="S67" s="802"/>
      <c r="T67" s="802"/>
      <c r="U67" s="803"/>
      <c r="V67" s="801"/>
      <c r="W67" s="802"/>
      <c r="X67" s="802"/>
      <c r="Y67" s="802"/>
      <c r="Z67" s="803"/>
      <c r="AA67" s="801"/>
      <c r="AB67" s="802"/>
      <c r="AC67" s="802"/>
      <c r="AD67" s="802"/>
      <c r="AE67" s="803"/>
      <c r="AF67" s="935"/>
      <c r="AG67" s="897"/>
      <c r="AH67" s="897"/>
      <c r="AI67" s="897"/>
      <c r="AJ67" s="936"/>
      <c r="AK67" s="937"/>
      <c r="AL67" s="825"/>
      <c r="AM67" s="825"/>
      <c r="AN67" s="825"/>
      <c r="AO67" s="826"/>
      <c r="AP67" s="801"/>
      <c r="AQ67" s="802"/>
      <c r="AR67" s="802"/>
      <c r="AS67" s="802"/>
      <c r="AT67" s="803"/>
      <c r="AU67" s="801"/>
      <c r="AV67" s="802"/>
      <c r="AW67" s="802"/>
      <c r="AX67" s="802"/>
      <c r="AY67" s="803"/>
      <c r="AZ67" s="801"/>
      <c r="BA67" s="802"/>
      <c r="BB67" s="802"/>
      <c r="BC67" s="802"/>
      <c r="BD67" s="811"/>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583</v>
      </c>
      <c r="C68" s="951"/>
      <c r="D68" s="951"/>
      <c r="E68" s="951"/>
      <c r="F68" s="951"/>
      <c r="G68" s="951"/>
      <c r="H68" s="951"/>
      <c r="I68" s="951"/>
      <c r="J68" s="951"/>
      <c r="K68" s="951"/>
      <c r="L68" s="951"/>
      <c r="M68" s="951"/>
      <c r="N68" s="951"/>
      <c r="O68" s="951"/>
      <c r="P68" s="952"/>
      <c r="Q68" s="953">
        <v>6095</v>
      </c>
      <c r="R68" s="947"/>
      <c r="S68" s="947"/>
      <c r="T68" s="947"/>
      <c r="U68" s="947"/>
      <c r="V68" s="947">
        <v>5926</v>
      </c>
      <c r="W68" s="947"/>
      <c r="X68" s="947"/>
      <c r="Y68" s="947"/>
      <c r="Z68" s="947"/>
      <c r="AA68" s="947">
        <v>169</v>
      </c>
      <c r="AB68" s="947"/>
      <c r="AC68" s="947"/>
      <c r="AD68" s="947"/>
      <c r="AE68" s="947"/>
      <c r="AF68" s="947">
        <v>169</v>
      </c>
      <c r="AG68" s="947"/>
      <c r="AH68" s="947"/>
      <c r="AI68" s="947"/>
      <c r="AJ68" s="947"/>
      <c r="AK68" s="947" t="s">
        <v>593</v>
      </c>
      <c r="AL68" s="947"/>
      <c r="AM68" s="947"/>
      <c r="AN68" s="947"/>
      <c r="AO68" s="947"/>
      <c r="AP68" s="947">
        <v>2561</v>
      </c>
      <c r="AQ68" s="947"/>
      <c r="AR68" s="947"/>
      <c r="AS68" s="947"/>
      <c r="AT68" s="947"/>
      <c r="AU68" s="947">
        <v>123</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584</v>
      </c>
      <c r="C69" s="955"/>
      <c r="D69" s="955"/>
      <c r="E69" s="955"/>
      <c r="F69" s="955"/>
      <c r="G69" s="955"/>
      <c r="H69" s="955"/>
      <c r="I69" s="955"/>
      <c r="J69" s="955"/>
      <c r="K69" s="955"/>
      <c r="L69" s="955"/>
      <c r="M69" s="955"/>
      <c r="N69" s="955"/>
      <c r="O69" s="955"/>
      <c r="P69" s="956"/>
      <c r="Q69" s="957">
        <v>9724</v>
      </c>
      <c r="R69" s="912"/>
      <c r="S69" s="912"/>
      <c r="T69" s="912"/>
      <c r="U69" s="912"/>
      <c r="V69" s="912">
        <v>8703</v>
      </c>
      <c r="W69" s="912"/>
      <c r="X69" s="912"/>
      <c r="Y69" s="912"/>
      <c r="Z69" s="912"/>
      <c r="AA69" s="912">
        <v>1021</v>
      </c>
      <c r="AB69" s="912"/>
      <c r="AC69" s="912"/>
      <c r="AD69" s="912"/>
      <c r="AE69" s="912"/>
      <c r="AF69" s="912">
        <v>1021</v>
      </c>
      <c r="AG69" s="912"/>
      <c r="AH69" s="912"/>
      <c r="AI69" s="912"/>
      <c r="AJ69" s="912"/>
      <c r="AK69" s="912" t="s">
        <v>593</v>
      </c>
      <c r="AL69" s="912"/>
      <c r="AM69" s="912"/>
      <c r="AN69" s="912"/>
      <c r="AO69" s="912"/>
      <c r="AP69" s="912" t="s">
        <v>593</v>
      </c>
      <c r="AQ69" s="912"/>
      <c r="AR69" s="912"/>
      <c r="AS69" s="912"/>
      <c r="AT69" s="912"/>
      <c r="AU69" s="912" t="s">
        <v>593</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585</v>
      </c>
      <c r="C70" s="955"/>
      <c r="D70" s="955"/>
      <c r="E70" s="955"/>
      <c r="F70" s="955"/>
      <c r="G70" s="955"/>
      <c r="H70" s="955"/>
      <c r="I70" s="955"/>
      <c r="J70" s="955"/>
      <c r="K70" s="955"/>
      <c r="L70" s="955"/>
      <c r="M70" s="955"/>
      <c r="N70" s="955"/>
      <c r="O70" s="955"/>
      <c r="P70" s="956"/>
      <c r="Q70" s="957">
        <v>509</v>
      </c>
      <c r="R70" s="912"/>
      <c r="S70" s="912"/>
      <c r="T70" s="912"/>
      <c r="U70" s="912"/>
      <c r="V70" s="912">
        <v>474</v>
      </c>
      <c r="W70" s="912"/>
      <c r="X70" s="912"/>
      <c r="Y70" s="912"/>
      <c r="Z70" s="912"/>
      <c r="AA70" s="912">
        <v>35</v>
      </c>
      <c r="AB70" s="912"/>
      <c r="AC70" s="912"/>
      <c r="AD70" s="912"/>
      <c r="AE70" s="912"/>
      <c r="AF70" s="912">
        <v>35</v>
      </c>
      <c r="AG70" s="912"/>
      <c r="AH70" s="912"/>
      <c r="AI70" s="912"/>
      <c r="AJ70" s="912"/>
      <c r="AK70" s="912">
        <v>24</v>
      </c>
      <c r="AL70" s="912"/>
      <c r="AM70" s="912"/>
      <c r="AN70" s="912"/>
      <c r="AO70" s="912"/>
      <c r="AP70" s="912" t="s">
        <v>593</v>
      </c>
      <c r="AQ70" s="912"/>
      <c r="AR70" s="912"/>
      <c r="AS70" s="912"/>
      <c r="AT70" s="912"/>
      <c r="AU70" s="912" t="s">
        <v>593</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t="s">
        <v>586</v>
      </c>
      <c r="C71" s="955"/>
      <c r="D71" s="955"/>
      <c r="E71" s="955"/>
      <c r="F71" s="955"/>
      <c r="G71" s="955"/>
      <c r="H71" s="955"/>
      <c r="I71" s="955"/>
      <c r="J71" s="955"/>
      <c r="K71" s="955"/>
      <c r="L71" s="955"/>
      <c r="M71" s="955"/>
      <c r="N71" s="955"/>
      <c r="O71" s="955"/>
      <c r="P71" s="956"/>
      <c r="Q71" s="957">
        <v>169461</v>
      </c>
      <c r="R71" s="912"/>
      <c r="S71" s="912"/>
      <c r="T71" s="912"/>
      <c r="U71" s="912"/>
      <c r="V71" s="912">
        <v>164687</v>
      </c>
      <c r="W71" s="912"/>
      <c r="X71" s="912"/>
      <c r="Y71" s="912"/>
      <c r="Z71" s="912"/>
      <c r="AA71" s="912">
        <v>4774</v>
      </c>
      <c r="AB71" s="912"/>
      <c r="AC71" s="912"/>
      <c r="AD71" s="912"/>
      <c r="AE71" s="912"/>
      <c r="AF71" s="912">
        <v>4771</v>
      </c>
      <c r="AG71" s="912"/>
      <c r="AH71" s="912"/>
      <c r="AI71" s="912"/>
      <c r="AJ71" s="912"/>
      <c r="AK71" s="912">
        <v>5487</v>
      </c>
      <c r="AL71" s="912"/>
      <c r="AM71" s="912"/>
      <c r="AN71" s="912"/>
      <c r="AO71" s="912"/>
      <c r="AP71" s="912" t="s">
        <v>593</v>
      </c>
      <c r="AQ71" s="912"/>
      <c r="AR71" s="912"/>
      <c r="AS71" s="912"/>
      <c r="AT71" s="912"/>
      <c r="AU71" s="912" t="s">
        <v>593</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t="s">
        <v>587</v>
      </c>
      <c r="C72" s="955"/>
      <c r="D72" s="955"/>
      <c r="E72" s="955"/>
      <c r="F72" s="955"/>
      <c r="G72" s="955"/>
      <c r="H72" s="955"/>
      <c r="I72" s="955"/>
      <c r="J72" s="955"/>
      <c r="K72" s="955"/>
      <c r="L72" s="955"/>
      <c r="M72" s="955"/>
      <c r="N72" s="955"/>
      <c r="O72" s="955"/>
      <c r="P72" s="956"/>
      <c r="Q72" s="957">
        <v>177</v>
      </c>
      <c r="R72" s="912"/>
      <c r="S72" s="912"/>
      <c r="T72" s="912"/>
      <c r="U72" s="912"/>
      <c r="V72" s="912">
        <v>173</v>
      </c>
      <c r="W72" s="912"/>
      <c r="X72" s="912"/>
      <c r="Y72" s="912"/>
      <c r="Z72" s="912"/>
      <c r="AA72" s="912">
        <v>4</v>
      </c>
      <c r="AB72" s="912"/>
      <c r="AC72" s="912"/>
      <c r="AD72" s="912"/>
      <c r="AE72" s="912"/>
      <c r="AF72" s="912">
        <v>4</v>
      </c>
      <c r="AG72" s="912"/>
      <c r="AH72" s="912"/>
      <c r="AI72" s="912"/>
      <c r="AJ72" s="912"/>
      <c r="AK72" s="912">
        <v>24</v>
      </c>
      <c r="AL72" s="912"/>
      <c r="AM72" s="912"/>
      <c r="AN72" s="912"/>
      <c r="AO72" s="912"/>
      <c r="AP72" s="912" t="s">
        <v>593</v>
      </c>
      <c r="AQ72" s="912"/>
      <c r="AR72" s="912"/>
      <c r="AS72" s="912"/>
      <c r="AT72" s="912"/>
      <c r="AU72" s="912" t="s">
        <v>593</v>
      </c>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t="s">
        <v>588</v>
      </c>
      <c r="C73" s="955"/>
      <c r="D73" s="955"/>
      <c r="E73" s="955"/>
      <c r="F73" s="955"/>
      <c r="G73" s="955"/>
      <c r="H73" s="955"/>
      <c r="I73" s="955"/>
      <c r="J73" s="955"/>
      <c r="K73" s="955"/>
      <c r="L73" s="955"/>
      <c r="M73" s="955"/>
      <c r="N73" s="955"/>
      <c r="O73" s="955"/>
      <c r="P73" s="956"/>
      <c r="Q73" s="957">
        <v>887</v>
      </c>
      <c r="R73" s="912"/>
      <c r="S73" s="912"/>
      <c r="T73" s="912"/>
      <c r="U73" s="912"/>
      <c r="V73" s="912">
        <v>870</v>
      </c>
      <c r="W73" s="912"/>
      <c r="X73" s="912"/>
      <c r="Y73" s="912"/>
      <c r="Z73" s="912"/>
      <c r="AA73" s="912">
        <v>17</v>
      </c>
      <c r="AB73" s="912"/>
      <c r="AC73" s="912"/>
      <c r="AD73" s="912"/>
      <c r="AE73" s="912"/>
      <c r="AF73" s="912">
        <v>17</v>
      </c>
      <c r="AG73" s="912"/>
      <c r="AH73" s="912"/>
      <c r="AI73" s="912"/>
      <c r="AJ73" s="912"/>
      <c r="AK73" s="912">
        <v>10</v>
      </c>
      <c r="AL73" s="912"/>
      <c r="AM73" s="912"/>
      <c r="AN73" s="912"/>
      <c r="AO73" s="912"/>
      <c r="AP73" s="912" t="s">
        <v>593</v>
      </c>
      <c r="AQ73" s="912"/>
      <c r="AR73" s="912"/>
      <c r="AS73" s="912"/>
      <c r="AT73" s="912"/>
      <c r="AU73" s="912" t="s">
        <v>593</v>
      </c>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c r="C74" s="955"/>
      <c r="D74" s="955"/>
      <c r="E74" s="955"/>
      <c r="F74" s="955"/>
      <c r="G74" s="955"/>
      <c r="H74" s="955"/>
      <c r="I74" s="955"/>
      <c r="J74" s="955"/>
      <c r="K74" s="955"/>
      <c r="L74" s="955"/>
      <c r="M74" s="955"/>
      <c r="N74" s="955"/>
      <c r="O74" s="955"/>
      <c r="P74" s="956"/>
      <c r="Q74" s="957"/>
      <c r="R74" s="912"/>
      <c r="S74" s="912"/>
      <c r="T74" s="912"/>
      <c r="U74" s="912"/>
      <c r="V74" s="912"/>
      <c r="W74" s="912"/>
      <c r="X74" s="912"/>
      <c r="Y74" s="912"/>
      <c r="Z74" s="912"/>
      <c r="AA74" s="912"/>
      <c r="AB74" s="912"/>
      <c r="AC74" s="912"/>
      <c r="AD74" s="912"/>
      <c r="AE74" s="912"/>
      <c r="AF74" s="912"/>
      <c r="AG74" s="912"/>
      <c r="AH74" s="912"/>
      <c r="AI74" s="912"/>
      <c r="AJ74" s="912"/>
      <c r="AK74" s="912"/>
      <c r="AL74" s="912"/>
      <c r="AM74" s="912"/>
      <c r="AN74" s="912"/>
      <c r="AO74" s="912"/>
      <c r="AP74" s="912"/>
      <c r="AQ74" s="912"/>
      <c r="AR74" s="912"/>
      <c r="AS74" s="912"/>
      <c r="AT74" s="912"/>
      <c r="AU74" s="912"/>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c r="C75" s="955"/>
      <c r="D75" s="955"/>
      <c r="E75" s="955"/>
      <c r="F75" s="955"/>
      <c r="G75" s="955"/>
      <c r="H75" s="955"/>
      <c r="I75" s="955"/>
      <c r="J75" s="955"/>
      <c r="K75" s="955"/>
      <c r="L75" s="955"/>
      <c r="M75" s="955"/>
      <c r="N75" s="955"/>
      <c r="O75" s="955"/>
      <c r="P75" s="956"/>
      <c r="Q75" s="960"/>
      <c r="R75" s="961"/>
      <c r="S75" s="961"/>
      <c r="T75" s="961"/>
      <c r="U75" s="911"/>
      <c r="V75" s="962"/>
      <c r="W75" s="961"/>
      <c r="X75" s="961"/>
      <c r="Y75" s="961"/>
      <c r="Z75" s="911"/>
      <c r="AA75" s="962"/>
      <c r="AB75" s="961"/>
      <c r="AC75" s="961"/>
      <c r="AD75" s="961"/>
      <c r="AE75" s="911"/>
      <c r="AF75" s="962"/>
      <c r="AG75" s="961"/>
      <c r="AH75" s="961"/>
      <c r="AI75" s="961"/>
      <c r="AJ75" s="911"/>
      <c r="AK75" s="962"/>
      <c r="AL75" s="961"/>
      <c r="AM75" s="961"/>
      <c r="AN75" s="961"/>
      <c r="AO75" s="911"/>
      <c r="AP75" s="962"/>
      <c r="AQ75" s="961"/>
      <c r="AR75" s="961"/>
      <c r="AS75" s="961"/>
      <c r="AT75" s="911"/>
      <c r="AU75" s="962"/>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c r="C76" s="955"/>
      <c r="D76" s="955"/>
      <c r="E76" s="955"/>
      <c r="F76" s="955"/>
      <c r="G76" s="955"/>
      <c r="H76" s="955"/>
      <c r="I76" s="955"/>
      <c r="J76" s="955"/>
      <c r="K76" s="955"/>
      <c r="L76" s="955"/>
      <c r="M76" s="955"/>
      <c r="N76" s="955"/>
      <c r="O76" s="955"/>
      <c r="P76" s="956"/>
      <c r="Q76" s="960"/>
      <c r="R76" s="961"/>
      <c r="S76" s="961"/>
      <c r="T76" s="961"/>
      <c r="U76" s="911"/>
      <c r="V76" s="962"/>
      <c r="W76" s="961"/>
      <c r="X76" s="961"/>
      <c r="Y76" s="961"/>
      <c r="Z76" s="911"/>
      <c r="AA76" s="962"/>
      <c r="AB76" s="961"/>
      <c r="AC76" s="961"/>
      <c r="AD76" s="961"/>
      <c r="AE76" s="911"/>
      <c r="AF76" s="962"/>
      <c r="AG76" s="961"/>
      <c r="AH76" s="961"/>
      <c r="AI76" s="961"/>
      <c r="AJ76" s="911"/>
      <c r="AK76" s="962"/>
      <c r="AL76" s="961"/>
      <c r="AM76" s="961"/>
      <c r="AN76" s="961"/>
      <c r="AO76" s="911"/>
      <c r="AP76" s="962"/>
      <c r="AQ76" s="961"/>
      <c r="AR76" s="961"/>
      <c r="AS76" s="961"/>
      <c r="AT76" s="911"/>
      <c r="AU76" s="962"/>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c r="C77" s="955"/>
      <c r="D77" s="955"/>
      <c r="E77" s="955"/>
      <c r="F77" s="955"/>
      <c r="G77" s="955"/>
      <c r="H77" s="955"/>
      <c r="I77" s="955"/>
      <c r="J77" s="955"/>
      <c r="K77" s="955"/>
      <c r="L77" s="955"/>
      <c r="M77" s="955"/>
      <c r="N77" s="955"/>
      <c r="O77" s="955"/>
      <c r="P77" s="956"/>
      <c r="Q77" s="960"/>
      <c r="R77" s="961"/>
      <c r="S77" s="961"/>
      <c r="T77" s="961"/>
      <c r="U77" s="911"/>
      <c r="V77" s="962"/>
      <c r="W77" s="961"/>
      <c r="X77" s="961"/>
      <c r="Y77" s="961"/>
      <c r="Z77" s="911"/>
      <c r="AA77" s="962"/>
      <c r="AB77" s="961"/>
      <c r="AC77" s="961"/>
      <c r="AD77" s="961"/>
      <c r="AE77" s="911"/>
      <c r="AF77" s="962"/>
      <c r="AG77" s="961"/>
      <c r="AH77" s="961"/>
      <c r="AI77" s="961"/>
      <c r="AJ77" s="911"/>
      <c r="AK77" s="962"/>
      <c r="AL77" s="961"/>
      <c r="AM77" s="961"/>
      <c r="AN77" s="961"/>
      <c r="AO77" s="911"/>
      <c r="AP77" s="962"/>
      <c r="AQ77" s="961"/>
      <c r="AR77" s="961"/>
      <c r="AS77" s="961"/>
      <c r="AT77" s="911"/>
      <c r="AU77" s="962"/>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c r="C78" s="955"/>
      <c r="D78" s="955"/>
      <c r="E78" s="955"/>
      <c r="F78" s="955"/>
      <c r="G78" s="955"/>
      <c r="H78" s="955"/>
      <c r="I78" s="955"/>
      <c r="J78" s="955"/>
      <c r="K78" s="955"/>
      <c r="L78" s="955"/>
      <c r="M78" s="955"/>
      <c r="N78" s="955"/>
      <c r="O78" s="955"/>
      <c r="P78" s="956"/>
      <c r="Q78" s="957"/>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390</v>
      </c>
      <c r="B88" s="871" t="s">
        <v>426</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6017</v>
      </c>
      <c r="AG88" s="923"/>
      <c r="AH88" s="923"/>
      <c r="AI88" s="923"/>
      <c r="AJ88" s="923"/>
      <c r="AK88" s="920"/>
      <c r="AL88" s="920"/>
      <c r="AM88" s="920"/>
      <c r="AN88" s="920"/>
      <c r="AO88" s="920"/>
      <c r="AP88" s="923">
        <v>2561</v>
      </c>
      <c r="AQ88" s="923"/>
      <c r="AR88" s="923"/>
      <c r="AS88" s="923"/>
      <c r="AT88" s="923"/>
      <c r="AU88" s="923">
        <v>123</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1" t="s">
        <v>427</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c r="CS102" s="931"/>
      <c r="CT102" s="931"/>
      <c r="CU102" s="931"/>
      <c r="CV102" s="974"/>
      <c r="CW102" s="973"/>
      <c r="CX102" s="931"/>
      <c r="CY102" s="931"/>
      <c r="CZ102" s="931"/>
      <c r="DA102" s="974"/>
      <c r="DB102" s="973"/>
      <c r="DC102" s="931"/>
      <c r="DD102" s="931"/>
      <c r="DE102" s="931"/>
      <c r="DF102" s="974"/>
      <c r="DG102" s="973"/>
      <c r="DH102" s="931"/>
      <c r="DI102" s="931"/>
      <c r="DJ102" s="931"/>
      <c r="DK102" s="974"/>
      <c r="DL102" s="973"/>
      <c r="DM102" s="931"/>
      <c r="DN102" s="931"/>
      <c r="DO102" s="931"/>
      <c r="DP102" s="974"/>
      <c r="DQ102" s="973"/>
      <c r="DR102" s="931"/>
      <c r="DS102" s="931"/>
      <c r="DT102" s="931"/>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428</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429</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432</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433</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434</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435</v>
      </c>
      <c r="AB109" s="976"/>
      <c r="AC109" s="976"/>
      <c r="AD109" s="976"/>
      <c r="AE109" s="977"/>
      <c r="AF109" s="975" t="s">
        <v>310</v>
      </c>
      <c r="AG109" s="976"/>
      <c r="AH109" s="976"/>
      <c r="AI109" s="976"/>
      <c r="AJ109" s="977"/>
      <c r="AK109" s="975" t="s">
        <v>309</v>
      </c>
      <c r="AL109" s="976"/>
      <c r="AM109" s="976"/>
      <c r="AN109" s="976"/>
      <c r="AO109" s="977"/>
      <c r="AP109" s="975" t="s">
        <v>436</v>
      </c>
      <c r="AQ109" s="976"/>
      <c r="AR109" s="976"/>
      <c r="AS109" s="976"/>
      <c r="AT109" s="978"/>
      <c r="AU109" s="995" t="s">
        <v>434</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435</v>
      </c>
      <c r="BR109" s="976"/>
      <c r="BS109" s="976"/>
      <c r="BT109" s="976"/>
      <c r="BU109" s="977"/>
      <c r="BV109" s="975" t="s">
        <v>310</v>
      </c>
      <c r="BW109" s="976"/>
      <c r="BX109" s="976"/>
      <c r="BY109" s="976"/>
      <c r="BZ109" s="977"/>
      <c r="CA109" s="975" t="s">
        <v>309</v>
      </c>
      <c r="CB109" s="976"/>
      <c r="CC109" s="976"/>
      <c r="CD109" s="976"/>
      <c r="CE109" s="977"/>
      <c r="CF109" s="996" t="s">
        <v>436</v>
      </c>
      <c r="CG109" s="996"/>
      <c r="CH109" s="996"/>
      <c r="CI109" s="996"/>
      <c r="CJ109" s="996"/>
      <c r="CK109" s="975" t="s">
        <v>437</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435</v>
      </c>
      <c r="DH109" s="976"/>
      <c r="DI109" s="976"/>
      <c r="DJ109" s="976"/>
      <c r="DK109" s="977"/>
      <c r="DL109" s="975" t="s">
        <v>310</v>
      </c>
      <c r="DM109" s="976"/>
      <c r="DN109" s="976"/>
      <c r="DO109" s="976"/>
      <c r="DP109" s="977"/>
      <c r="DQ109" s="975" t="s">
        <v>309</v>
      </c>
      <c r="DR109" s="976"/>
      <c r="DS109" s="976"/>
      <c r="DT109" s="976"/>
      <c r="DU109" s="977"/>
      <c r="DV109" s="975" t="s">
        <v>436</v>
      </c>
      <c r="DW109" s="976"/>
      <c r="DX109" s="976"/>
      <c r="DY109" s="976"/>
      <c r="DZ109" s="978"/>
    </row>
    <row r="110" spans="1:131" s="246" customFormat="1" ht="26.25" customHeight="1" x14ac:dyDescent="0.15">
      <c r="A110" s="979" t="s">
        <v>438</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589937</v>
      </c>
      <c r="AB110" s="983"/>
      <c r="AC110" s="983"/>
      <c r="AD110" s="983"/>
      <c r="AE110" s="984"/>
      <c r="AF110" s="985">
        <v>591383</v>
      </c>
      <c r="AG110" s="983"/>
      <c r="AH110" s="983"/>
      <c r="AI110" s="983"/>
      <c r="AJ110" s="984"/>
      <c r="AK110" s="985">
        <v>557405</v>
      </c>
      <c r="AL110" s="983"/>
      <c r="AM110" s="983"/>
      <c r="AN110" s="983"/>
      <c r="AO110" s="984"/>
      <c r="AP110" s="986">
        <v>15.3</v>
      </c>
      <c r="AQ110" s="987"/>
      <c r="AR110" s="987"/>
      <c r="AS110" s="987"/>
      <c r="AT110" s="988"/>
      <c r="AU110" s="989" t="s">
        <v>73</v>
      </c>
      <c r="AV110" s="990"/>
      <c r="AW110" s="990"/>
      <c r="AX110" s="990"/>
      <c r="AY110" s="990"/>
      <c r="AZ110" s="1031" t="s">
        <v>439</v>
      </c>
      <c r="BA110" s="980"/>
      <c r="BB110" s="980"/>
      <c r="BC110" s="980"/>
      <c r="BD110" s="980"/>
      <c r="BE110" s="980"/>
      <c r="BF110" s="980"/>
      <c r="BG110" s="980"/>
      <c r="BH110" s="980"/>
      <c r="BI110" s="980"/>
      <c r="BJ110" s="980"/>
      <c r="BK110" s="980"/>
      <c r="BL110" s="980"/>
      <c r="BM110" s="980"/>
      <c r="BN110" s="980"/>
      <c r="BO110" s="980"/>
      <c r="BP110" s="981"/>
      <c r="BQ110" s="1017">
        <v>5320969</v>
      </c>
      <c r="BR110" s="1018"/>
      <c r="BS110" s="1018"/>
      <c r="BT110" s="1018"/>
      <c r="BU110" s="1018"/>
      <c r="BV110" s="1018">
        <v>5460874</v>
      </c>
      <c r="BW110" s="1018"/>
      <c r="BX110" s="1018"/>
      <c r="BY110" s="1018"/>
      <c r="BZ110" s="1018"/>
      <c r="CA110" s="1018">
        <v>5625374</v>
      </c>
      <c r="CB110" s="1018"/>
      <c r="CC110" s="1018"/>
      <c r="CD110" s="1018"/>
      <c r="CE110" s="1018"/>
      <c r="CF110" s="1032">
        <v>154.69999999999999</v>
      </c>
      <c r="CG110" s="1033"/>
      <c r="CH110" s="1033"/>
      <c r="CI110" s="1033"/>
      <c r="CJ110" s="1033"/>
      <c r="CK110" s="1034" t="s">
        <v>440</v>
      </c>
      <c r="CL110" s="1035"/>
      <c r="CM110" s="1014" t="s">
        <v>441</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442</v>
      </c>
      <c r="DH110" s="1018"/>
      <c r="DI110" s="1018"/>
      <c r="DJ110" s="1018"/>
      <c r="DK110" s="1018"/>
      <c r="DL110" s="1018" t="s">
        <v>442</v>
      </c>
      <c r="DM110" s="1018"/>
      <c r="DN110" s="1018"/>
      <c r="DO110" s="1018"/>
      <c r="DP110" s="1018"/>
      <c r="DQ110" s="1018" t="s">
        <v>129</v>
      </c>
      <c r="DR110" s="1018"/>
      <c r="DS110" s="1018"/>
      <c r="DT110" s="1018"/>
      <c r="DU110" s="1018"/>
      <c r="DV110" s="1019" t="s">
        <v>129</v>
      </c>
      <c r="DW110" s="1019"/>
      <c r="DX110" s="1019"/>
      <c r="DY110" s="1019"/>
      <c r="DZ110" s="1020"/>
    </row>
    <row r="111" spans="1:131" s="246" customFormat="1" ht="26.25" customHeight="1" x14ac:dyDescent="0.15">
      <c r="A111" s="1021" t="s">
        <v>443</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444</v>
      </c>
      <c r="AB111" s="1025"/>
      <c r="AC111" s="1025"/>
      <c r="AD111" s="1025"/>
      <c r="AE111" s="1026"/>
      <c r="AF111" s="1027" t="s">
        <v>129</v>
      </c>
      <c r="AG111" s="1025"/>
      <c r="AH111" s="1025"/>
      <c r="AI111" s="1025"/>
      <c r="AJ111" s="1026"/>
      <c r="AK111" s="1027" t="s">
        <v>445</v>
      </c>
      <c r="AL111" s="1025"/>
      <c r="AM111" s="1025"/>
      <c r="AN111" s="1025"/>
      <c r="AO111" s="1026"/>
      <c r="AP111" s="1028" t="s">
        <v>446</v>
      </c>
      <c r="AQ111" s="1029"/>
      <c r="AR111" s="1029"/>
      <c r="AS111" s="1029"/>
      <c r="AT111" s="1030"/>
      <c r="AU111" s="991"/>
      <c r="AV111" s="992"/>
      <c r="AW111" s="992"/>
      <c r="AX111" s="992"/>
      <c r="AY111" s="992"/>
      <c r="AZ111" s="1040" t="s">
        <v>447</v>
      </c>
      <c r="BA111" s="1041"/>
      <c r="BB111" s="1041"/>
      <c r="BC111" s="1041"/>
      <c r="BD111" s="1041"/>
      <c r="BE111" s="1041"/>
      <c r="BF111" s="1041"/>
      <c r="BG111" s="1041"/>
      <c r="BH111" s="1041"/>
      <c r="BI111" s="1041"/>
      <c r="BJ111" s="1041"/>
      <c r="BK111" s="1041"/>
      <c r="BL111" s="1041"/>
      <c r="BM111" s="1041"/>
      <c r="BN111" s="1041"/>
      <c r="BO111" s="1041"/>
      <c r="BP111" s="1042"/>
      <c r="BQ111" s="1010" t="s">
        <v>444</v>
      </c>
      <c r="BR111" s="1011"/>
      <c r="BS111" s="1011"/>
      <c r="BT111" s="1011"/>
      <c r="BU111" s="1011"/>
      <c r="BV111" s="1011" t="s">
        <v>448</v>
      </c>
      <c r="BW111" s="1011"/>
      <c r="BX111" s="1011"/>
      <c r="BY111" s="1011"/>
      <c r="BZ111" s="1011"/>
      <c r="CA111" s="1011" t="s">
        <v>446</v>
      </c>
      <c r="CB111" s="1011"/>
      <c r="CC111" s="1011"/>
      <c r="CD111" s="1011"/>
      <c r="CE111" s="1011"/>
      <c r="CF111" s="1005" t="s">
        <v>129</v>
      </c>
      <c r="CG111" s="1006"/>
      <c r="CH111" s="1006"/>
      <c r="CI111" s="1006"/>
      <c r="CJ111" s="1006"/>
      <c r="CK111" s="1036"/>
      <c r="CL111" s="1037"/>
      <c r="CM111" s="1007" t="s">
        <v>449</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442</v>
      </c>
      <c r="DH111" s="1011"/>
      <c r="DI111" s="1011"/>
      <c r="DJ111" s="1011"/>
      <c r="DK111" s="1011"/>
      <c r="DL111" s="1011" t="s">
        <v>129</v>
      </c>
      <c r="DM111" s="1011"/>
      <c r="DN111" s="1011"/>
      <c r="DO111" s="1011"/>
      <c r="DP111" s="1011"/>
      <c r="DQ111" s="1011" t="s">
        <v>442</v>
      </c>
      <c r="DR111" s="1011"/>
      <c r="DS111" s="1011"/>
      <c r="DT111" s="1011"/>
      <c r="DU111" s="1011"/>
      <c r="DV111" s="1012" t="s">
        <v>129</v>
      </c>
      <c r="DW111" s="1012"/>
      <c r="DX111" s="1012"/>
      <c r="DY111" s="1012"/>
      <c r="DZ111" s="1013"/>
    </row>
    <row r="112" spans="1:131" s="246" customFormat="1" ht="26.25" customHeight="1" x14ac:dyDescent="0.15">
      <c r="A112" s="1043" t="s">
        <v>450</v>
      </c>
      <c r="B112" s="1044"/>
      <c r="C112" s="1041" t="s">
        <v>451</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446</v>
      </c>
      <c r="AB112" s="1050"/>
      <c r="AC112" s="1050"/>
      <c r="AD112" s="1050"/>
      <c r="AE112" s="1051"/>
      <c r="AF112" s="1052" t="s">
        <v>129</v>
      </c>
      <c r="AG112" s="1050"/>
      <c r="AH112" s="1050"/>
      <c r="AI112" s="1050"/>
      <c r="AJ112" s="1051"/>
      <c r="AK112" s="1052" t="s">
        <v>445</v>
      </c>
      <c r="AL112" s="1050"/>
      <c r="AM112" s="1050"/>
      <c r="AN112" s="1050"/>
      <c r="AO112" s="1051"/>
      <c r="AP112" s="1053" t="s">
        <v>129</v>
      </c>
      <c r="AQ112" s="1054"/>
      <c r="AR112" s="1054"/>
      <c r="AS112" s="1054"/>
      <c r="AT112" s="1055"/>
      <c r="AU112" s="991"/>
      <c r="AV112" s="992"/>
      <c r="AW112" s="992"/>
      <c r="AX112" s="992"/>
      <c r="AY112" s="992"/>
      <c r="AZ112" s="1040" t="s">
        <v>452</v>
      </c>
      <c r="BA112" s="1041"/>
      <c r="BB112" s="1041"/>
      <c r="BC112" s="1041"/>
      <c r="BD112" s="1041"/>
      <c r="BE112" s="1041"/>
      <c r="BF112" s="1041"/>
      <c r="BG112" s="1041"/>
      <c r="BH112" s="1041"/>
      <c r="BI112" s="1041"/>
      <c r="BJ112" s="1041"/>
      <c r="BK112" s="1041"/>
      <c r="BL112" s="1041"/>
      <c r="BM112" s="1041"/>
      <c r="BN112" s="1041"/>
      <c r="BO112" s="1041"/>
      <c r="BP112" s="1042"/>
      <c r="BQ112" s="1010">
        <v>4574455</v>
      </c>
      <c r="BR112" s="1011"/>
      <c r="BS112" s="1011"/>
      <c r="BT112" s="1011"/>
      <c r="BU112" s="1011"/>
      <c r="BV112" s="1011">
        <v>4695964</v>
      </c>
      <c r="BW112" s="1011"/>
      <c r="BX112" s="1011"/>
      <c r="BY112" s="1011"/>
      <c r="BZ112" s="1011"/>
      <c r="CA112" s="1011">
        <v>4680950</v>
      </c>
      <c r="CB112" s="1011"/>
      <c r="CC112" s="1011"/>
      <c r="CD112" s="1011"/>
      <c r="CE112" s="1011"/>
      <c r="CF112" s="1005">
        <v>128.80000000000001</v>
      </c>
      <c r="CG112" s="1006"/>
      <c r="CH112" s="1006"/>
      <c r="CI112" s="1006"/>
      <c r="CJ112" s="1006"/>
      <c r="CK112" s="1036"/>
      <c r="CL112" s="1037"/>
      <c r="CM112" s="1007" t="s">
        <v>453</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442</v>
      </c>
      <c r="DH112" s="1011"/>
      <c r="DI112" s="1011"/>
      <c r="DJ112" s="1011"/>
      <c r="DK112" s="1011"/>
      <c r="DL112" s="1011" t="s">
        <v>442</v>
      </c>
      <c r="DM112" s="1011"/>
      <c r="DN112" s="1011"/>
      <c r="DO112" s="1011"/>
      <c r="DP112" s="1011"/>
      <c r="DQ112" s="1011" t="s">
        <v>129</v>
      </c>
      <c r="DR112" s="1011"/>
      <c r="DS112" s="1011"/>
      <c r="DT112" s="1011"/>
      <c r="DU112" s="1011"/>
      <c r="DV112" s="1012" t="s">
        <v>442</v>
      </c>
      <c r="DW112" s="1012"/>
      <c r="DX112" s="1012"/>
      <c r="DY112" s="1012"/>
      <c r="DZ112" s="1013"/>
    </row>
    <row r="113" spans="1:130" s="246" customFormat="1" ht="26.25" customHeight="1" x14ac:dyDescent="0.15">
      <c r="A113" s="1045"/>
      <c r="B113" s="1046"/>
      <c r="C113" s="1041" t="s">
        <v>454</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348251</v>
      </c>
      <c r="AB113" s="1025"/>
      <c r="AC113" s="1025"/>
      <c r="AD113" s="1025"/>
      <c r="AE113" s="1026"/>
      <c r="AF113" s="1027">
        <v>393132</v>
      </c>
      <c r="AG113" s="1025"/>
      <c r="AH113" s="1025"/>
      <c r="AI113" s="1025"/>
      <c r="AJ113" s="1026"/>
      <c r="AK113" s="1027">
        <v>407744</v>
      </c>
      <c r="AL113" s="1025"/>
      <c r="AM113" s="1025"/>
      <c r="AN113" s="1025"/>
      <c r="AO113" s="1026"/>
      <c r="AP113" s="1028">
        <v>11.2</v>
      </c>
      <c r="AQ113" s="1029"/>
      <c r="AR113" s="1029"/>
      <c r="AS113" s="1029"/>
      <c r="AT113" s="1030"/>
      <c r="AU113" s="991"/>
      <c r="AV113" s="992"/>
      <c r="AW113" s="992"/>
      <c r="AX113" s="992"/>
      <c r="AY113" s="992"/>
      <c r="AZ113" s="1040" t="s">
        <v>455</v>
      </c>
      <c r="BA113" s="1041"/>
      <c r="BB113" s="1041"/>
      <c r="BC113" s="1041"/>
      <c r="BD113" s="1041"/>
      <c r="BE113" s="1041"/>
      <c r="BF113" s="1041"/>
      <c r="BG113" s="1041"/>
      <c r="BH113" s="1041"/>
      <c r="BI113" s="1041"/>
      <c r="BJ113" s="1041"/>
      <c r="BK113" s="1041"/>
      <c r="BL113" s="1041"/>
      <c r="BM113" s="1041"/>
      <c r="BN113" s="1041"/>
      <c r="BO113" s="1041"/>
      <c r="BP113" s="1042"/>
      <c r="BQ113" s="1010">
        <v>137340</v>
      </c>
      <c r="BR113" s="1011"/>
      <c r="BS113" s="1011"/>
      <c r="BT113" s="1011"/>
      <c r="BU113" s="1011"/>
      <c r="BV113" s="1011">
        <v>129311</v>
      </c>
      <c r="BW113" s="1011"/>
      <c r="BX113" s="1011"/>
      <c r="BY113" s="1011"/>
      <c r="BZ113" s="1011"/>
      <c r="CA113" s="1011">
        <v>122692</v>
      </c>
      <c r="CB113" s="1011"/>
      <c r="CC113" s="1011"/>
      <c r="CD113" s="1011"/>
      <c r="CE113" s="1011"/>
      <c r="CF113" s="1005">
        <v>3.4</v>
      </c>
      <c r="CG113" s="1006"/>
      <c r="CH113" s="1006"/>
      <c r="CI113" s="1006"/>
      <c r="CJ113" s="1006"/>
      <c r="CK113" s="1036"/>
      <c r="CL113" s="1037"/>
      <c r="CM113" s="1007" t="s">
        <v>456</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446</v>
      </c>
      <c r="DH113" s="1050"/>
      <c r="DI113" s="1050"/>
      <c r="DJ113" s="1050"/>
      <c r="DK113" s="1051"/>
      <c r="DL113" s="1052" t="s">
        <v>442</v>
      </c>
      <c r="DM113" s="1050"/>
      <c r="DN113" s="1050"/>
      <c r="DO113" s="1050"/>
      <c r="DP113" s="1051"/>
      <c r="DQ113" s="1052" t="s">
        <v>446</v>
      </c>
      <c r="DR113" s="1050"/>
      <c r="DS113" s="1050"/>
      <c r="DT113" s="1050"/>
      <c r="DU113" s="1051"/>
      <c r="DV113" s="1053" t="s">
        <v>129</v>
      </c>
      <c r="DW113" s="1054"/>
      <c r="DX113" s="1054"/>
      <c r="DY113" s="1054"/>
      <c r="DZ113" s="1055"/>
    </row>
    <row r="114" spans="1:130" s="246" customFormat="1" ht="26.25" customHeight="1" x14ac:dyDescent="0.15">
      <c r="A114" s="1045"/>
      <c r="B114" s="1046"/>
      <c r="C114" s="1041" t="s">
        <v>457</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13559</v>
      </c>
      <c r="AB114" s="1050"/>
      <c r="AC114" s="1050"/>
      <c r="AD114" s="1050"/>
      <c r="AE114" s="1051"/>
      <c r="AF114" s="1052">
        <v>15121</v>
      </c>
      <c r="AG114" s="1050"/>
      <c r="AH114" s="1050"/>
      <c r="AI114" s="1050"/>
      <c r="AJ114" s="1051"/>
      <c r="AK114" s="1052">
        <v>14235</v>
      </c>
      <c r="AL114" s="1050"/>
      <c r="AM114" s="1050"/>
      <c r="AN114" s="1050"/>
      <c r="AO114" s="1051"/>
      <c r="AP114" s="1053">
        <v>0.4</v>
      </c>
      <c r="AQ114" s="1054"/>
      <c r="AR114" s="1054"/>
      <c r="AS114" s="1054"/>
      <c r="AT114" s="1055"/>
      <c r="AU114" s="991"/>
      <c r="AV114" s="992"/>
      <c r="AW114" s="992"/>
      <c r="AX114" s="992"/>
      <c r="AY114" s="992"/>
      <c r="AZ114" s="1040" t="s">
        <v>458</v>
      </c>
      <c r="BA114" s="1041"/>
      <c r="BB114" s="1041"/>
      <c r="BC114" s="1041"/>
      <c r="BD114" s="1041"/>
      <c r="BE114" s="1041"/>
      <c r="BF114" s="1041"/>
      <c r="BG114" s="1041"/>
      <c r="BH114" s="1041"/>
      <c r="BI114" s="1041"/>
      <c r="BJ114" s="1041"/>
      <c r="BK114" s="1041"/>
      <c r="BL114" s="1041"/>
      <c r="BM114" s="1041"/>
      <c r="BN114" s="1041"/>
      <c r="BO114" s="1041"/>
      <c r="BP114" s="1042"/>
      <c r="BQ114" s="1010">
        <v>620232</v>
      </c>
      <c r="BR114" s="1011"/>
      <c r="BS114" s="1011"/>
      <c r="BT114" s="1011"/>
      <c r="BU114" s="1011"/>
      <c r="BV114" s="1011">
        <v>515923</v>
      </c>
      <c r="BW114" s="1011"/>
      <c r="BX114" s="1011"/>
      <c r="BY114" s="1011"/>
      <c r="BZ114" s="1011"/>
      <c r="CA114" s="1011">
        <v>501250</v>
      </c>
      <c r="CB114" s="1011"/>
      <c r="CC114" s="1011"/>
      <c r="CD114" s="1011"/>
      <c r="CE114" s="1011"/>
      <c r="CF114" s="1005">
        <v>13.8</v>
      </c>
      <c r="CG114" s="1006"/>
      <c r="CH114" s="1006"/>
      <c r="CI114" s="1006"/>
      <c r="CJ114" s="1006"/>
      <c r="CK114" s="1036"/>
      <c r="CL114" s="1037"/>
      <c r="CM114" s="1007" t="s">
        <v>459</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442</v>
      </c>
      <c r="DH114" s="1050"/>
      <c r="DI114" s="1050"/>
      <c r="DJ114" s="1050"/>
      <c r="DK114" s="1051"/>
      <c r="DL114" s="1052" t="s">
        <v>442</v>
      </c>
      <c r="DM114" s="1050"/>
      <c r="DN114" s="1050"/>
      <c r="DO114" s="1050"/>
      <c r="DP114" s="1051"/>
      <c r="DQ114" s="1052" t="s">
        <v>442</v>
      </c>
      <c r="DR114" s="1050"/>
      <c r="DS114" s="1050"/>
      <c r="DT114" s="1050"/>
      <c r="DU114" s="1051"/>
      <c r="DV114" s="1053" t="s">
        <v>129</v>
      </c>
      <c r="DW114" s="1054"/>
      <c r="DX114" s="1054"/>
      <c r="DY114" s="1054"/>
      <c r="DZ114" s="1055"/>
    </row>
    <row r="115" spans="1:130" s="246" customFormat="1" ht="26.25" customHeight="1" x14ac:dyDescent="0.15">
      <c r="A115" s="1045"/>
      <c r="B115" s="1046"/>
      <c r="C115" s="1041" t="s">
        <v>460</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t="s">
        <v>442</v>
      </c>
      <c r="AB115" s="1025"/>
      <c r="AC115" s="1025"/>
      <c r="AD115" s="1025"/>
      <c r="AE115" s="1026"/>
      <c r="AF115" s="1027" t="s">
        <v>442</v>
      </c>
      <c r="AG115" s="1025"/>
      <c r="AH115" s="1025"/>
      <c r="AI115" s="1025"/>
      <c r="AJ115" s="1026"/>
      <c r="AK115" s="1027" t="s">
        <v>446</v>
      </c>
      <c r="AL115" s="1025"/>
      <c r="AM115" s="1025"/>
      <c r="AN115" s="1025"/>
      <c r="AO115" s="1026"/>
      <c r="AP115" s="1028" t="s">
        <v>129</v>
      </c>
      <c r="AQ115" s="1029"/>
      <c r="AR115" s="1029"/>
      <c r="AS115" s="1029"/>
      <c r="AT115" s="1030"/>
      <c r="AU115" s="991"/>
      <c r="AV115" s="992"/>
      <c r="AW115" s="992"/>
      <c r="AX115" s="992"/>
      <c r="AY115" s="992"/>
      <c r="AZ115" s="1040" t="s">
        <v>461</v>
      </c>
      <c r="BA115" s="1041"/>
      <c r="BB115" s="1041"/>
      <c r="BC115" s="1041"/>
      <c r="BD115" s="1041"/>
      <c r="BE115" s="1041"/>
      <c r="BF115" s="1041"/>
      <c r="BG115" s="1041"/>
      <c r="BH115" s="1041"/>
      <c r="BI115" s="1041"/>
      <c r="BJ115" s="1041"/>
      <c r="BK115" s="1041"/>
      <c r="BL115" s="1041"/>
      <c r="BM115" s="1041"/>
      <c r="BN115" s="1041"/>
      <c r="BO115" s="1041"/>
      <c r="BP115" s="1042"/>
      <c r="BQ115" s="1010" t="s">
        <v>446</v>
      </c>
      <c r="BR115" s="1011"/>
      <c r="BS115" s="1011"/>
      <c r="BT115" s="1011"/>
      <c r="BU115" s="1011"/>
      <c r="BV115" s="1011" t="s">
        <v>129</v>
      </c>
      <c r="BW115" s="1011"/>
      <c r="BX115" s="1011"/>
      <c r="BY115" s="1011"/>
      <c r="BZ115" s="1011"/>
      <c r="CA115" s="1011" t="s">
        <v>442</v>
      </c>
      <c r="CB115" s="1011"/>
      <c r="CC115" s="1011"/>
      <c r="CD115" s="1011"/>
      <c r="CE115" s="1011"/>
      <c r="CF115" s="1005" t="s">
        <v>442</v>
      </c>
      <c r="CG115" s="1006"/>
      <c r="CH115" s="1006"/>
      <c r="CI115" s="1006"/>
      <c r="CJ115" s="1006"/>
      <c r="CK115" s="1036"/>
      <c r="CL115" s="1037"/>
      <c r="CM115" s="1040" t="s">
        <v>462</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444</v>
      </c>
      <c r="DH115" s="1050"/>
      <c r="DI115" s="1050"/>
      <c r="DJ115" s="1050"/>
      <c r="DK115" s="1051"/>
      <c r="DL115" s="1052" t="s">
        <v>446</v>
      </c>
      <c r="DM115" s="1050"/>
      <c r="DN115" s="1050"/>
      <c r="DO115" s="1050"/>
      <c r="DP115" s="1051"/>
      <c r="DQ115" s="1052" t="s">
        <v>442</v>
      </c>
      <c r="DR115" s="1050"/>
      <c r="DS115" s="1050"/>
      <c r="DT115" s="1050"/>
      <c r="DU115" s="1051"/>
      <c r="DV115" s="1053" t="s">
        <v>444</v>
      </c>
      <c r="DW115" s="1054"/>
      <c r="DX115" s="1054"/>
      <c r="DY115" s="1054"/>
      <c r="DZ115" s="1055"/>
    </row>
    <row r="116" spans="1:130" s="246" customFormat="1" ht="26.25" customHeight="1" x14ac:dyDescent="0.15">
      <c r="A116" s="1047"/>
      <c r="B116" s="1048"/>
      <c r="C116" s="1056" t="s">
        <v>463</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v>53</v>
      </c>
      <c r="AB116" s="1050"/>
      <c r="AC116" s="1050"/>
      <c r="AD116" s="1050"/>
      <c r="AE116" s="1051"/>
      <c r="AF116" s="1052">
        <v>28</v>
      </c>
      <c r="AG116" s="1050"/>
      <c r="AH116" s="1050"/>
      <c r="AI116" s="1050"/>
      <c r="AJ116" s="1051"/>
      <c r="AK116" s="1052">
        <v>264</v>
      </c>
      <c r="AL116" s="1050"/>
      <c r="AM116" s="1050"/>
      <c r="AN116" s="1050"/>
      <c r="AO116" s="1051"/>
      <c r="AP116" s="1053">
        <v>0</v>
      </c>
      <c r="AQ116" s="1054"/>
      <c r="AR116" s="1054"/>
      <c r="AS116" s="1054"/>
      <c r="AT116" s="1055"/>
      <c r="AU116" s="991"/>
      <c r="AV116" s="992"/>
      <c r="AW116" s="992"/>
      <c r="AX116" s="992"/>
      <c r="AY116" s="992"/>
      <c r="AZ116" s="1058" t="s">
        <v>464</v>
      </c>
      <c r="BA116" s="1059"/>
      <c r="BB116" s="1059"/>
      <c r="BC116" s="1059"/>
      <c r="BD116" s="1059"/>
      <c r="BE116" s="1059"/>
      <c r="BF116" s="1059"/>
      <c r="BG116" s="1059"/>
      <c r="BH116" s="1059"/>
      <c r="BI116" s="1059"/>
      <c r="BJ116" s="1059"/>
      <c r="BK116" s="1059"/>
      <c r="BL116" s="1059"/>
      <c r="BM116" s="1059"/>
      <c r="BN116" s="1059"/>
      <c r="BO116" s="1059"/>
      <c r="BP116" s="1060"/>
      <c r="BQ116" s="1010" t="s">
        <v>444</v>
      </c>
      <c r="BR116" s="1011"/>
      <c r="BS116" s="1011"/>
      <c r="BT116" s="1011"/>
      <c r="BU116" s="1011"/>
      <c r="BV116" s="1011" t="s">
        <v>444</v>
      </c>
      <c r="BW116" s="1011"/>
      <c r="BX116" s="1011"/>
      <c r="BY116" s="1011"/>
      <c r="BZ116" s="1011"/>
      <c r="CA116" s="1011" t="s">
        <v>129</v>
      </c>
      <c r="CB116" s="1011"/>
      <c r="CC116" s="1011"/>
      <c r="CD116" s="1011"/>
      <c r="CE116" s="1011"/>
      <c r="CF116" s="1005" t="s">
        <v>446</v>
      </c>
      <c r="CG116" s="1006"/>
      <c r="CH116" s="1006"/>
      <c r="CI116" s="1006"/>
      <c r="CJ116" s="1006"/>
      <c r="CK116" s="1036"/>
      <c r="CL116" s="1037"/>
      <c r="CM116" s="1007" t="s">
        <v>465</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446</v>
      </c>
      <c r="DH116" s="1050"/>
      <c r="DI116" s="1050"/>
      <c r="DJ116" s="1050"/>
      <c r="DK116" s="1051"/>
      <c r="DL116" s="1052" t="s">
        <v>442</v>
      </c>
      <c r="DM116" s="1050"/>
      <c r="DN116" s="1050"/>
      <c r="DO116" s="1050"/>
      <c r="DP116" s="1051"/>
      <c r="DQ116" s="1052" t="s">
        <v>442</v>
      </c>
      <c r="DR116" s="1050"/>
      <c r="DS116" s="1050"/>
      <c r="DT116" s="1050"/>
      <c r="DU116" s="1051"/>
      <c r="DV116" s="1053" t="s">
        <v>129</v>
      </c>
      <c r="DW116" s="1054"/>
      <c r="DX116" s="1054"/>
      <c r="DY116" s="1054"/>
      <c r="DZ116" s="1055"/>
    </row>
    <row r="117" spans="1:130" s="246" customFormat="1" ht="26.25" customHeight="1" x14ac:dyDescent="0.15">
      <c r="A117" s="995" t="s">
        <v>191</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466</v>
      </c>
      <c r="Z117" s="977"/>
      <c r="AA117" s="1067">
        <v>951800</v>
      </c>
      <c r="AB117" s="1068"/>
      <c r="AC117" s="1068"/>
      <c r="AD117" s="1068"/>
      <c r="AE117" s="1069"/>
      <c r="AF117" s="1070">
        <v>999664</v>
      </c>
      <c r="AG117" s="1068"/>
      <c r="AH117" s="1068"/>
      <c r="AI117" s="1068"/>
      <c r="AJ117" s="1069"/>
      <c r="AK117" s="1070">
        <v>979648</v>
      </c>
      <c r="AL117" s="1068"/>
      <c r="AM117" s="1068"/>
      <c r="AN117" s="1068"/>
      <c r="AO117" s="1069"/>
      <c r="AP117" s="1071"/>
      <c r="AQ117" s="1072"/>
      <c r="AR117" s="1072"/>
      <c r="AS117" s="1072"/>
      <c r="AT117" s="1073"/>
      <c r="AU117" s="991"/>
      <c r="AV117" s="992"/>
      <c r="AW117" s="992"/>
      <c r="AX117" s="992"/>
      <c r="AY117" s="992"/>
      <c r="AZ117" s="1058" t="s">
        <v>467</v>
      </c>
      <c r="BA117" s="1059"/>
      <c r="BB117" s="1059"/>
      <c r="BC117" s="1059"/>
      <c r="BD117" s="1059"/>
      <c r="BE117" s="1059"/>
      <c r="BF117" s="1059"/>
      <c r="BG117" s="1059"/>
      <c r="BH117" s="1059"/>
      <c r="BI117" s="1059"/>
      <c r="BJ117" s="1059"/>
      <c r="BK117" s="1059"/>
      <c r="BL117" s="1059"/>
      <c r="BM117" s="1059"/>
      <c r="BN117" s="1059"/>
      <c r="BO117" s="1059"/>
      <c r="BP117" s="1060"/>
      <c r="BQ117" s="1010" t="s">
        <v>129</v>
      </c>
      <c r="BR117" s="1011"/>
      <c r="BS117" s="1011"/>
      <c r="BT117" s="1011"/>
      <c r="BU117" s="1011"/>
      <c r="BV117" s="1011" t="s">
        <v>445</v>
      </c>
      <c r="BW117" s="1011"/>
      <c r="BX117" s="1011"/>
      <c r="BY117" s="1011"/>
      <c r="BZ117" s="1011"/>
      <c r="CA117" s="1011" t="s">
        <v>129</v>
      </c>
      <c r="CB117" s="1011"/>
      <c r="CC117" s="1011"/>
      <c r="CD117" s="1011"/>
      <c r="CE117" s="1011"/>
      <c r="CF117" s="1005" t="s">
        <v>442</v>
      </c>
      <c r="CG117" s="1006"/>
      <c r="CH117" s="1006"/>
      <c r="CI117" s="1006"/>
      <c r="CJ117" s="1006"/>
      <c r="CK117" s="1036"/>
      <c r="CL117" s="1037"/>
      <c r="CM117" s="1007" t="s">
        <v>468</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129</v>
      </c>
      <c r="DH117" s="1050"/>
      <c r="DI117" s="1050"/>
      <c r="DJ117" s="1050"/>
      <c r="DK117" s="1051"/>
      <c r="DL117" s="1052" t="s">
        <v>442</v>
      </c>
      <c r="DM117" s="1050"/>
      <c r="DN117" s="1050"/>
      <c r="DO117" s="1050"/>
      <c r="DP117" s="1051"/>
      <c r="DQ117" s="1052" t="s">
        <v>129</v>
      </c>
      <c r="DR117" s="1050"/>
      <c r="DS117" s="1050"/>
      <c r="DT117" s="1050"/>
      <c r="DU117" s="1051"/>
      <c r="DV117" s="1053" t="s">
        <v>129</v>
      </c>
      <c r="DW117" s="1054"/>
      <c r="DX117" s="1054"/>
      <c r="DY117" s="1054"/>
      <c r="DZ117" s="1055"/>
    </row>
    <row r="118" spans="1:130" s="246" customFormat="1" ht="26.25" customHeight="1" x14ac:dyDescent="0.15">
      <c r="A118" s="995" t="s">
        <v>437</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435</v>
      </c>
      <c r="AB118" s="976"/>
      <c r="AC118" s="976"/>
      <c r="AD118" s="976"/>
      <c r="AE118" s="977"/>
      <c r="AF118" s="975" t="s">
        <v>310</v>
      </c>
      <c r="AG118" s="976"/>
      <c r="AH118" s="976"/>
      <c r="AI118" s="976"/>
      <c r="AJ118" s="977"/>
      <c r="AK118" s="975" t="s">
        <v>309</v>
      </c>
      <c r="AL118" s="976"/>
      <c r="AM118" s="976"/>
      <c r="AN118" s="976"/>
      <c r="AO118" s="977"/>
      <c r="AP118" s="1062" t="s">
        <v>436</v>
      </c>
      <c r="AQ118" s="1063"/>
      <c r="AR118" s="1063"/>
      <c r="AS118" s="1063"/>
      <c r="AT118" s="1064"/>
      <c r="AU118" s="991"/>
      <c r="AV118" s="992"/>
      <c r="AW118" s="992"/>
      <c r="AX118" s="992"/>
      <c r="AY118" s="992"/>
      <c r="AZ118" s="1065" t="s">
        <v>469</v>
      </c>
      <c r="BA118" s="1056"/>
      <c r="BB118" s="1056"/>
      <c r="BC118" s="1056"/>
      <c r="BD118" s="1056"/>
      <c r="BE118" s="1056"/>
      <c r="BF118" s="1056"/>
      <c r="BG118" s="1056"/>
      <c r="BH118" s="1056"/>
      <c r="BI118" s="1056"/>
      <c r="BJ118" s="1056"/>
      <c r="BK118" s="1056"/>
      <c r="BL118" s="1056"/>
      <c r="BM118" s="1056"/>
      <c r="BN118" s="1056"/>
      <c r="BO118" s="1056"/>
      <c r="BP118" s="1057"/>
      <c r="BQ118" s="1088" t="s">
        <v>442</v>
      </c>
      <c r="BR118" s="1089"/>
      <c r="BS118" s="1089"/>
      <c r="BT118" s="1089"/>
      <c r="BU118" s="1089"/>
      <c r="BV118" s="1089" t="s">
        <v>129</v>
      </c>
      <c r="BW118" s="1089"/>
      <c r="BX118" s="1089"/>
      <c r="BY118" s="1089"/>
      <c r="BZ118" s="1089"/>
      <c r="CA118" s="1089" t="s">
        <v>129</v>
      </c>
      <c r="CB118" s="1089"/>
      <c r="CC118" s="1089"/>
      <c r="CD118" s="1089"/>
      <c r="CE118" s="1089"/>
      <c r="CF118" s="1005" t="s">
        <v>129</v>
      </c>
      <c r="CG118" s="1006"/>
      <c r="CH118" s="1006"/>
      <c r="CI118" s="1006"/>
      <c r="CJ118" s="1006"/>
      <c r="CK118" s="1036"/>
      <c r="CL118" s="1037"/>
      <c r="CM118" s="1007" t="s">
        <v>470</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442</v>
      </c>
      <c r="DH118" s="1050"/>
      <c r="DI118" s="1050"/>
      <c r="DJ118" s="1050"/>
      <c r="DK118" s="1051"/>
      <c r="DL118" s="1052" t="s">
        <v>129</v>
      </c>
      <c r="DM118" s="1050"/>
      <c r="DN118" s="1050"/>
      <c r="DO118" s="1050"/>
      <c r="DP118" s="1051"/>
      <c r="DQ118" s="1052" t="s">
        <v>446</v>
      </c>
      <c r="DR118" s="1050"/>
      <c r="DS118" s="1050"/>
      <c r="DT118" s="1050"/>
      <c r="DU118" s="1051"/>
      <c r="DV118" s="1053" t="s">
        <v>445</v>
      </c>
      <c r="DW118" s="1054"/>
      <c r="DX118" s="1054"/>
      <c r="DY118" s="1054"/>
      <c r="DZ118" s="1055"/>
    </row>
    <row r="119" spans="1:130" s="246" customFormat="1" ht="26.25" customHeight="1" x14ac:dyDescent="0.15">
      <c r="A119" s="1149" t="s">
        <v>440</v>
      </c>
      <c r="B119" s="1035"/>
      <c r="C119" s="1014" t="s">
        <v>441</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129</v>
      </c>
      <c r="AB119" s="983"/>
      <c r="AC119" s="983"/>
      <c r="AD119" s="983"/>
      <c r="AE119" s="984"/>
      <c r="AF119" s="985" t="s">
        <v>442</v>
      </c>
      <c r="AG119" s="983"/>
      <c r="AH119" s="983"/>
      <c r="AI119" s="983"/>
      <c r="AJ119" s="984"/>
      <c r="AK119" s="985" t="s">
        <v>446</v>
      </c>
      <c r="AL119" s="983"/>
      <c r="AM119" s="983"/>
      <c r="AN119" s="983"/>
      <c r="AO119" s="984"/>
      <c r="AP119" s="986" t="s">
        <v>129</v>
      </c>
      <c r="AQ119" s="987"/>
      <c r="AR119" s="987"/>
      <c r="AS119" s="987"/>
      <c r="AT119" s="988"/>
      <c r="AU119" s="993"/>
      <c r="AV119" s="994"/>
      <c r="AW119" s="994"/>
      <c r="AX119" s="994"/>
      <c r="AY119" s="994"/>
      <c r="AZ119" s="277" t="s">
        <v>191</v>
      </c>
      <c r="BA119" s="277"/>
      <c r="BB119" s="277"/>
      <c r="BC119" s="277"/>
      <c r="BD119" s="277"/>
      <c r="BE119" s="277"/>
      <c r="BF119" s="277"/>
      <c r="BG119" s="277"/>
      <c r="BH119" s="277"/>
      <c r="BI119" s="277"/>
      <c r="BJ119" s="277"/>
      <c r="BK119" s="277"/>
      <c r="BL119" s="277"/>
      <c r="BM119" s="277"/>
      <c r="BN119" s="277"/>
      <c r="BO119" s="1066" t="s">
        <v>471</v>
      </c>
      <c r="BP119" s="1097"/>
      <c r="BQ119" s="1088">
        <v>10652996</v>
      </c>
      <c r="BR119" s="1089"/>
      <c r="BS119" s="1089"/>
      <c r="BT119" s="1089"/>
      <c r="BU119" s="1089"/>
      <c r="BV119" s="1089">
        <v>10802072</v>
      </c>
      <c r="BW119" s="1089"/>
      <c r="BX119" s="1089"/>
      <c r="BY119" s="1089"/>
      <c r="BZ119" s="1089"/>
      <c r="CA119" s="1089">
        <v>10930266</v>
      </c>
      <c r="CB119" s="1089"/>
      <c r="CC119" s="1089"/>
      <c r="CD119" s="1089"/>
      <c r="CE119" s="1089"/>
      <c r="CF119" s="1090"/>
      <c r="CG119" s="1091"/>
      <c r="CH119" s="1091"/>
      <c r="CI119" s="1091"/>
      <c r="CJ119" s="1092"/>
      <c r="CK119" s="1038"/>
      <c r="CL119" s="1039"/>
      <c r="CM119" s="1093" t="s">
        <v>472</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129</v>
      </c>
      <c r="DH119" s="1075"/>
      <c r="DI119" s="1075"/>
      <c r="DJ119" s="1075"/>
      <c r="DK119" s="1076"/>
      <c r="DL119" s="1074" t="s">
        <v>129</v>
      </c>
      <c r="DM119" s="1075"/>
      <c r="DN119" s="1075"/>
      <c r="DO119" s="1075"/>
      <c r="DP119" s="1076"/>
      <c r="DQ119" s="1074" t="s">
        <v>129</v>
      </c>
      <c r="DR119" s="1075"/>
      <c r="DS119" s="1075"/>
      <c r="DT119" s="1075"/>
      <c r="DU119" s="1076"/>
      <c r="DV119" s="1077" t="s">
        <v>129</v>
      </c>
      <c r="DW119" s="1078"/>
      <c r="DX119" s="1078"/>
      <c r="DY119" s="1078"/>
      <c r="DZ119" s="1079"/>
    </row>
    <row r="120" spans="1:130" s="246" customFormat="1" ht="26.25" customHeight="1" x14ac:dyDescent="0.15">
      <c r="A120" s="1150"/>
      <c r="B120" s="1037"/>
      <c r="C120" s="1007" t="s">
        <v>449</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129</v>
      </c>
      <c r="AB120" s="1050"/>
      <c r="AC120" s="1050"/>
      <c r="AD120" s="1050"/>
      <c r="AE120" s="1051"/>
      <c r="AF120" s="1052" t="s">
        <v>446</v>
      </c>
      <c r="AG120" s="1050"/>
      <c r="AH120" s="1050"/>
      <c r="AI120" s="1050"/>
      <c r="AJ120" s="1051"/>
      <c r="AK120" s="1052" t="s">
        <v>129</v>
      </c>
      <c r="AL120" s="1050"/>
      <c r="AM120" s="1050"/>
      <c r="AN120" s="1050"/>
      <c r="AO120" s="1051"/>
      <c r="AP120" s="1053" t="s">
        <v>442</v>
      </c>
      <c r="AQ120" s="1054"/>
      <c r="AR120" s="1054"/>
      <c r="AS120" s="1054"/>
      <c r="AT120" s="1055"/>
      <c r="AU120" s="1080" t="s">
        <v>473</v>
      </c>
      <c r="AV120" s="1081"/>
      <c r="AW120" s="1081"/>
      <c r="AX120" s="1081"/>
      <c r="AY120" s="1082"/>
      <c r="AZ120" s="1031" t="s">
        <v>474</v>
      </c>
      <c r="BA120" s="980"/>
      <c r="BB120" s="980"/>
      <c r="BC120" s="980"/>
      <c r="BD120" s="980"/>
      <c r="BE120" s="980"/>
      <c r="BF120" s="980"/>
      <c r="BG120" s="980"/>
      <c r="BH120" s="980"/>
      <c r="BI120" s="980"/>
      <c r="BJ120" s="980"/>
      <c r="BK120" s="980"/>
      <c r="BL120" s="980"/>
      <c r="BM120" s="980"/>
      <c r="BN120" s="980"/>
      <c r="BO120" s="980"/>
      <c r="BP120" s="981"/>
      <c r="BQ120" s="1017">
        <v>1515667</v>
      </c>
      <c r="BR120" s="1018"/>
      <c r="BS120" s="1018"/>
      <c r="BT120" s="1018"/>
      <c r="BU120" s="1018"/>
      <c r="BV120" s="1018">
        <v>1642662</v>
      </c>
      <c r="BW120" s="1018"/>
      <c r="BX120" s="1018"/>
      <c r="BY120" s="1018"/>
      <c r="BZ120" s="1018"/>
      <c r="CA120" s="1018">
        <v>1842558</v>
      </c>
      <c r="CB120" s="1018"/>
      <c r="CC120" s="1018"/>
      <c r="CD120" s="1018"/>
      <c r="CE120" s="1018"/>
      <c r="CF120" s="1032">
        <v>50.7</v>
      </c>
      <c r="CG120" s="1033"/>
      <c r="CH120" s="1033"/>
      <c r="CI120" s="1033"/>
      <c r="CJ120" s="1033"/>
      <c r="CK120" s="1098" t="s">
        <v>475</v>
      </c>
      <c r="CL120" s="1099"/>
      <c r="CM120" s="1099"/>
      <c r="CN120" s="1099"/>
      <c r="CO120" s="1100"/>
      <c r="CP120" s="1106" t="s">
        <v>476</v>
      </c>
      <c r="CQ120" s="1107"/>
      <c r="CR120" s="1107"/>
      <c r="CS120" s="1107"/>
      <c r="CT120" s="1107"/>
      <c r="CU120" s="1107"/>
      <c r="CV120" s="1107"/>
      <c r="CW120" s="1107"/>
      <c r="CX120" s="1107"/>
      <c r="CY120" s="1107"/>
      <c r="CZ120" s="1107"/>
      <c r="DA120" s="1107"/>
      <c r="DB120" s="1107"/>
      <c r="DC120" s="1107"/>
      <c r="DD120" s="1107"/>
      <c r="DE120" s="1107"/>
      <c r="DF120" s="1108"/>
      <c r="DG120" s="1017">
        <v>1940222</v>
      </c>
      <c r="DH120" s="1018"/>
      <c r="DI120" s="1018"/>
      <c r="DJ120" s="1018"/>
      <c r="DK120" s="1018"/>
      <c r="DL120" s="1018">
        <v>2038214</v>
      </c>
      <c r="DM120" s="1018"/>
      <c r="DN120" s="1018"/>
      <c r="DO120" s="1018"/>
      <c r="DP120" s="1018"/>
      <c r="DQ120" s="1018">
        <v>2137889</v>
      </c>
      <c r="DR120" s="1018"/>
      <c r="DS120" s="1018"/>
      <c r="DT120" s="1018"/>
      <c r="DU120" s="1018"/>
      <c r="DV120" s="1019">
        <v>58.8</v>
      </c>
      <c r="DW120" s="1019"/>
      <c r="DX120" s="1019"/>
      <c r="DY120" s="1019"/>
      <c r="DZ120" s="1020"/>
    </row>
    <row r="121" spans="1:130" s="246" customFormat="1" ht="26.25" customHeight="1" x14ac:dyDescent="0.15">
      <c r="A121" s="1150"/>
      <c r="B121" s="1037"/>
      <c r="C121" s="1058" t="s">
        <v>477</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445</v>
      </c>
      <c r="AB121" s="1050"/>
      <c r="AC121" s="1050"/>
      <c r="AD121" s="1050"/>
      <c r="AE121" s="1051"/>
      <c r="AF121" s="1052" t="s">
        <v>446</v>
      </c>
      <c r="AG121" s="1050"/>
      <c r="AH121" s="1050"/>
      <c r="AI121" s="1050"/>
      <c r="AJ121" s="1051"/>
      <c r="AK121" s="1052" t="s">
        <v>129</v>
      </c>
      <c r="AL121" s="1050"/>
      <c r="AM121" s="1050"/>
      <c r="AN121" s="1050"/>
      <c r="AO121" s="1051"/>
      <c r="AP121" s="1053" t="s">
        <v>129</v>
      </c>
      <c r="AQ121" s="1054"/>
      <c r="AR121" s="1054"/>
      <c r="AS121" s="1054"/>
      <c r="AT121" s="1055"/>
      <c r="AU121" s="1083"/>
      <c r="AV121" s="1084"/>
      <c r="AW121" s="1084"/>
      <c r="AX121" s="1084"/>
      <c r="AY121" s="1085"/>
      <c r="AZ121" s="1040" t="s">
        <v>478</v>
      </c>
      <c r="BA121" s="1041"/>
      <c r="BB121" s="1041"/>
      <c r="BC121" s="1041"/>
      <c r="BD121" s="1041"/>
      <c r="BE121" s="1041"/>
      <c r="BF121" s="1041"/>
      <c r="BG121" s="1041"/>
      <c r="BH121" s="1041"/>
      <c r="BI121" s="1041"/>
      <c r="BJ121" s="1041"/>
      <c r="BK121" s="1041"/>
      <c r="BL121" s="1041"/>
      <c r="BM121" s="1041"/>
      <c r="BN121" s="1041"/>
      <c r="BO121" s="1041"/>
      <c r="BP121" s="1042"/>
      <c r="BQ121" s="1010" t="s">
        <v>129</v>
      </c>
      <c r="BR121" s="1011"/>
      <c r="BS121" s="1011"/>
      <c r="BT121" s="1011"/>
      <c r="BU121" s="1011"/>
      <c r="BV121" s="1011" t="s">
        <v>129</v>
      </c>
      <c r="BW121" s="1011"/>
      <c r="BX121" s="1011"/>
      <c r="BY121" s="1011"/>
      <c r="BZ121" s="1011"/>
      <c r="CA121" s="1011" t="s">
        <v>129</v>
      </c>
      <c r="CB121" s="1011"/>
      <c r="CC121" s="1011"/>
      <c r="CD121" s="1011"/>
      <c r="CE121" s="1011"/>
      <c r="CF121" s="1005" t="s">
        <v>129</v>
      </c>
      <c r="CG121" s="1006"/>
      <c r="CH121" s="1006"/>
      <c r="CI121" s="1006"/>
      <c r="CJ121" s="1006"/>
      <c r="CK121" s="1101"/>
      <c r="CL121" s="1102"/>
      <c r="CM121" s="1102"/>
      <c r="CN121" s="1102"/>
      <c r="CO121" s="1103"/>
      <c r="CP121" s="1111" t="s">
        <v>408</v>
      </c>
      <c r="CQ121" s="1112"/>
      <c r="CR121" s="1112"/>
      <c r="CS121" s="1112"/>
      <c r="CT121" s="1112"/>
      <c r="CU121" s="1112"/>
      <c r="CV121" s="1112"/>
      <c r="CW121" s="1112"/>
      <c r="CX121" s="1112"/>
      <c r="CY121" s="1112"/>
      <c r="CZ121" s="1112"/>
      <c r="DA121" s="1112"/>
      <c r="DB121" s="1112"/>
      <c r="DC121" s="1112"/>
      <c r="DD121" s="1112"/>
      <c r="DE121" s="1112"/>
      <c r="DF121" s="1113"/>
      <c r="DG121" s="1010">
        <v>1140032</v>
      </c>
      <c r="DH121" s="1011"/>
      <c r="DI121" s="1011"/>
      <c r="DJ121" s="1011"/>
      <c r="DK121" s="1011"/>
      <c r="DL121" s="1011">
        <v>1043413</v>
      </c>
      <c r="DM121" s="1011"/>
      <c r="DN121" s="1011"/>
      <c r="DO121" s="1011"/>
      <c r="DP121" s="1011"/>
      <c r="DQ121" s="1011">
        <v>983519</v>
      </c>
      <c r="DR121" s="1011"/>
      <c r="DS121" s="1011"/>
      <c r="DT121" s="1011"/>
      <c r="DU121" s="1011"/>
      <c r="DV121" s="1012">
        <v>27.1</v>
      </c>
      <c r="DW121" s="1012"/>
      <c r="DX121" s="1012"/>
      <c r="DY121" s="1012"/>
      <c r="DZ121" s="1013"/>
    </row>
    <row r="122" spans="1:130" s="246" customFormat="1" ht="26.25" customHeight="1" x14ac:dyDescent="0.15">
      <c r="A122" s="1150"/>
      <c r="B122" s="1037"/>
      <c r="C122" s="1007" t="s">
        <v>459</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129</v>
      </c>
      <c r="AB122" s="1050"/>
      <c r="AC122" s="1050"/>
      <c r="AD122" s="1050"/>
      <c r="AE122" s="1051"/>
      <c r="AF122" s="1052" t="s">
        <v>129</v>
      </c>
      <c r="AG122" s="1050"/>
      <c r="AH122" s="1050"/>
      <c r="AI122" s="1050"/>
      <c r="AJ122" s="1051"/>
      <c r="AK122" s="1052" t="s">
        <v>442</v>
      </c>
      <c r="AL122" s="1050"/>
      <c r="AM122" s="1050"/>
      <c r="AN122" s="1050"/>
      <c r="AO122" s="1051"/>
      <c r="AP122" s="1053" t="s">
        <v>129</v>
      </c>
      <c r="AQ122" s="1054"/>
      <c r="AR122" s="1054"/>
      <c r="AS122" s="1054"/>
      <c r="AT122" s="1055"/>
      <c r="AU122" s="1083"/>
      <c r="AV122" s="1084"/>
      <c r="AW122" s="1084"/>
      <c r="AX122" s="1084"/>
      <c r="AY122" s="1085"/>
      <c r="AZ122" s="1065" t="s">
        <v>479</v>
      </c>
      <c r="BA122" s="1056"/>
      <c r="BB122" s="1056"/>
      <c r="BC122" s="1056"/>
      <c r="BD122" s="1056"/>
      <c r="BE122" s="1056"/>
      <c r="BF122" s="1056"/>
      <c r="BG122" s="1056"/>
      <c r="BH122" s="1056"/>
      <c r="BI122" s="1056"/>
      <c r="BJ122" s="1056"/>
      <c r="BK122" s="1056"/>
      <c r="BL122" s="1056"/>
      <c r="BM122" s="1056"/>
      <c r="BN122" s="1056"/>
      <c r="BO122" s="1056"/>
      <c r="BP122" s="1057"/>
      <c r="BQ122" s="1088">
        <v>6653300</v>
      </c>
      <c r="BR122" s="1089"/>
      <c r="BS122" s="1089"/>
      <c r="BT122" s="1089"/>
      <c r="BU122" s="1089"/>
      <c r="BV122" s="1089">
        <v>6545235</v>
      </c>
      <c r="BW122" s="1089"/>
      <c r="BX122" s="1089"/>
      <c r="BY122" s="1089"/>
      <c r="BZ122" s="1089"/>
      <c r="CA122" s="1089">
        <v>6538612</v>
      </c>
      <c r="CB122" s="1089"/>
      <c r="CC122" s="1089"/>
      <c r="CD122" s="1089"/>
      <c r="CE122" s="1089"/>
      <c r="CF122" s="1109">
        <v>179.9</v>
      </c>
      <c r="CG122" s="1110"/>
      <c r="CH122" s="1110"/>
      <c r="CI122" s="1110"/>
      <c r="CJ122" s="1110"/>
      <c r="CK122" s="1101"/>
      <c r="CL122" s="1102"/>
      <c r="CM122" s="1102"/>
      <c r="CN122" s="1102"/>
      <c r="CO122" s="1103"/>
      <c r="CP122" s="1111" t="s">
        <v>480</v>
      </c>
      <c r="CQ122" s="1112"/>
      <c r="CR122" s="1112"/>
      <c r="CS122" s="1112"/>
      <c r="CT122" s="1112"/>
      <c r="CU122" s="1112"/>
      <c r="CV122" s="1112"/>
      <c r="CW122" s="1112"/>
      <c r="CX122" s="1112"/>
      <c r="CY122" s="1112"/>
      <c r="CZ122" s="1112"/>
      <c r="DA122" s="1112"/>
      <c r="DB122" s="1112"/>
      <c r="DC122" s="1112"/>
      <c r="DD122" s="1112"/>
      <c r="DE122" s="1112"/>
      <c r="DF122" s="1113"/>
      <c r="DG122" s="1010">
        <v>746387</v>
      </c>
      <c r="DH122" s="1011"/>
      <c r="DI122" s="1011"/>
      <c r="DJ122" s="1011"/>
      <c r="DK122" s="1011"/>
      <c r="DL122" s="1011">
        <v>785558</v>
      </c>
      <c r="DM122" s="1011"/>
      <c r="DN122" s="1011"/>
      <c r="DO122" s="1011"/>
      <c r="DP122" s="1011"/>
      <c r="DQ122" s="1011">
        <v>813391</v>
      </c>
      <c r="DR122" s="1011"/>
      <c r="DS122" s="1011"/>
      <c r="DT122" s="1011"/>
      <c r="DU122" s="1011"/>
      <c r="DV122" s="1012">
        <v>22.4</v>
      </c>
      <c r="DW122" s="1012"/>
      <c r="DX122" s="1012"/>
      <c r="DY122" s="1012"/>
      <c r="DZ122" s="1013"/>
    </row>
    <row r="123" spans="1:130" s="246" customFormat="1" ht="26.25" customHeight="1" x14ac:dyDescent="0.15">
      <c r="A123" s="1150"/>
      <c r="B123" s="1037"/>
      <c r="C123" s="1007" t="s">
        <v>465</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445</v>
      </c>
      <c r="AB123" s="1050"/>
      <c r="AC123" s="1050"/>
      <c r="AD123" s="1050"/>
      <c r="AE123" s="1051"/>
      <c r="AF123" s="1052" t="s">
        <v>445</v>
      </c>
      <c r="AG123" s="1050"/>
      <c r="AH123" s="1050"/>
      <c r="AI123" s="1050"/>
      <c r="AJ123" s="1051"/>
      <c r="AK123" s="1052" t="s">
        <v>445</v>
      </c>
      <c r="AL123" s="1050"/>
      <c r="AM123" s="1050"/>
      <c r="AN123" s="1050"/>
      <c r="AO123" s="1051"/>
      <c r="AP123" s="1053" t="s">
        <v>129</v>
      </c>
      <c r="AQ123" s="1054"/>
      <c r="AR123" s="1054"/>
      <c r="AS123" s="1054"/>
      <c r="AT123" s="1055"/>
      <c r="AU123" s="1086"/>
      <c r="AV123" s="1087"/>
      <c r="AW123" s="1087"/>
      <c r="AX123" s="1087"/>
      <c r="AY123" s="1087"/>
      <c r="AZ123" s="277" t="s">
        <v>191</v>
      </c>
      <c r="BA123" s="277"/>
      <c r="BB123" s="277"/>
      <c r="BC123" s="277"/>
      <c r="BD123" s="277"/>
      <c r="BE123" s="277"/>
      <c r="BF123" s="277"/>
      <c r="BG123" s="277"/>
      <c r="BH123" s="277"/>
      <c r="BI123" s="277"/>
      <c r="BJ123" s="277"/>
      <c r="BK123" s="277"/>
      <c r="BL123" s="277"/>
      <c r="BM123" s="277"/>
      <c r="BN123" s="277"/>
      <c r="BO123" s="1066" t="s">
        <v>481</v>
      </c>
      <c r="BP123" s="1097"/>
      <c r="BQ123" s="1156">
        <v>8168967</v>
      </c>
      <c r="BR123" s="1157"/>
      <c r="BS123" s="1157"/>
      <c r="BT123" s="1157"/>
      <c r="BU123" s="1157"/>
      <c r="BV123" s="1157">
        <v>8187897</v>
      </c>
      <c r="BW123" s="1157"/>
      <c r="BX123" s="1157"/>
      <c r="BY123" s="1157"/>
      <c r="BZ123" s="1157"/>
      <c r="CA123" s="1157">
        <v>8381170</v>
      </c>
      <c r="CB123" s="1157"/>
      <c r="CC123" s="1157"/>
      <c r="CD123" s="1157"/>
      <c r="CE123" s="1157"/>
      <c r="CF123" s="1090"/>
      <c r="CG123" s="1091"/>
      <c r="CH123" s="1091"/>
      <c r="CI123" s="1091"/>
      <c r="CJ123" s="1092"/>
      <c r="CK123" s="1101"/>
      <c r="CL123" s="1102"/>
      <c r="CM123" s="1102"/>
      <c r="CN123" s="1102"/>
      <c r="CO123" s="1103"/>
      <c r="CP123" s="1111" t="s">
        <v>411</v>
      </c>
      <c r="CQ123" s="1112"/>
      <c r="CR123" s="1112"/>
      <c r="CS123" s="1112"/>
      <c r="CT123" s="1112"/>
      <c r="CU123" s="1112"/>
      <c r="CV123" s="1112"/>
      <c r="CW123" s="1112"/>
      <c r="CX123" s="1112"/>
      <c r="CY123" s="1112"/>
      <c r="CZ123" s="1112"/>
      <c r="DA123" s="1112"/>
      <c r="DB123" s="1112"/>
      <c r="DC123" s="1112"/>
      <c r="DD123" s="1112"/>
      <c r="DE123" s="1112"/>
      <c r="DF123" s="1113"/>
      <c r="DG123" s="1049">
        <v>690585</v>
      </c>
      <c r="DH123" s="1050"/>
      <c r="DI123" s="1050"/>
      <c r="DJ123" s="1050"/>
      <c r="DK123" s="1051"/>
      <c r="DL123" s="1052">
        <v>777161</v>
      </c>
      <c r="DM123" s="1050"/>
      <c r="DN123" s="1050"/>
      <c r="DO123" s="1050"/>
      <c r="DP123" s="1051"/>
      <c r="DQ123" s="1052">
        <v>697469</v>
      </c>
      <c r="DR123" s="1050"/>
      <c r="DS123" s="1050"/>
      <c r="DT123" s="1050"/>
      <c r="DU123" s="1051"/>
      <c r="DV123" s="1053">
        <v>19.2</v>
      </c>
      <c r="DW123" s="1054"/>
      <c r="DX123" s="1054"/>
      <c r="DY123" s="1054"/>
      <c r="DZ123" s="1055"/>
    </row>
    <row r="124" spans="1:130" s="246" customFormat="1" ht="26.25" customHeight="1" thickBot="1" x14ac:dyDescent="0.2">
      <c r="A124" s="1150"/>
      <c r="B124" s="1037"/>
      <c r="C124" s="1007" t="s">
        <v>468</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129</v>
      </c>
      <c r="AB124" s="1050"/>
      <c r="AC124" s="1050"/>
      <c r="AD124" s="1050"/>
      <c r="AE124" s="1051"/>
      <c r="AF124" s="1052" t="s">
        <v>129</v>
      </c>
      <c r="AG124" s="1050"/>
      <c r="AH124" s="1050"/>
      <c r="AI124" s="1050"/>
      <c r="AJ124" s="1051"/>
      <c r="AK124" s="1052" t="s">
        <v>129</v>
      </c>
      <c r="AL124" s="1050"/>
      <c r="AM124" s="1050"/>
      <c r="AN124" s="1050"/>
      <c r="AO124" s="1051"/>
      <c r="AP124" s="1053" t="s">
        <v>446</v>
      </c>
      <c r="AQ124" s="1054"/>
      <c r="AR124" s="1054"/>
      <c r="AS124" s="1054"/>
      <c r="AT124" s="1055"/>
      <c r="AU124" s="1152" t="s">
        <v>482</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70.099999999999994</v>
      </c>
      <c r="BR124" s="1119"/>
      <c r="BS124" s="1119"/>
      <c r="BT124" s="1119"/>
      <c r="BU124" s="1119"/>
      <c r="BV124" s="1119">
        <v>73.599999999999994</v>
      </c>
      <c r="BW124" s="1119"/>
      <c r="BX124" s="1119"/>
      <c r="BY124" s="1119"/>
      <c r="BZ124" s="1119"/>
      <c r="CA124" s="1119">
        <v>70.099999999999994</v>
      </c>
      <c r="CB124" s="1119"/>
      <c r="CC124" s="1119"/>
      <c r="CD124" s="1119"/>
      <c r="CE124" s="1119"/>
      <c r="CF124" s="1120"/>
      <c r="CG124" s="1121"/>
      <c r="CH124" s="1121"/>
      <c r="CI124" s="1121"/>
      <c r="CJ124" s="1122"/>
      <c r="CK124" s="1104"/>
      <c r="CL124" s="1104"/>
      <c r="CM124" s="1104"/>
      <c r="CN124" s="1104"/>
      <c r="CO124" s="1105"/>
      <c r="CP124" s="1111" t="s">
        <v>483</v>
      </c>
      <c r="CQ124" s="1112"/>
      <c r="CR124" s="1112"/>
      <c r="CS124" s="1112"/>
      <c r="CT124" s="1112"/>
      <c r="CU124" s="1112"/>
      <c r="CV124" s="1112"/>
      <c r="CW124" s="1112"/>
      <c r="CX124" s="1112"/>
      <c r="CY124" s="1112"/>
      <c r="CZ124" s="1112"/>
      <c r="DA124" s="1112"/>
      <c r="DB124" s="1112"/>
      <c r="DC124" s="1112"/>
      <c r="DD124" s="1112"/>
      <c r="DE124" s="1112"/>
      <c r="DF124" s="1113"/>
      <c r="DG124" s="1096">
        <v>57229</v>
      </c>
      <c r="DH124" s="1075"/>
      <c r="DI124" s="1075"/>
      <c r="DJ124" s="1075"/>
      <c r="DK124" s="1076"/>
      <c r="DL124" s="1074">
        <v>51618</v>
      </c>
      <c r="DM124" s="1075"/>
      <c r="DN124" s="1075"/>
      <c r="DO124" s="1075"/>
      <c r="DP124" s="1076"/>
      <c r="DQ124" s="1074">
        <v>48682</v>
      </c>
      <c r="DR124" s="1075"/>
      <c r="DS124" s="1075"/>
      <c r="DT124" s="1075"/>
      <c r="DU124" s="1076"/>
      <c r="DV124" s="1077">
        <v>1.3</v>
      </c>
      <c r="DW124" s="1078"/>
      <c r="DX124" s="1078"/>
      <c r="DY124" s="1078"/>
      <c r="DZ124" s="1079"/>
    </row>
    <row r="125" spans="1:130" s="246" customFormat="1" ht="26.25" customHeight="1" x14ac:dyDescent="0.15">
      <c r="A125" s="1150"/>
      <c r="B125" s="1037"/>
      <c r="C125" s="1007" t="s">
        <v>470</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446</v>
      </c>
      <c r="AB125" s="1050"/>
      <c r="AC125" s="1050"/>
      <c r="AD125" s="1050"/>
      <c r="AE125" s="1051"/>
      <c r="AF125" s="1052" t="s">
        <v>446</v>
      </c>
      <c r="AG125" s="1050"/>
      <c r="AH125" s="1050"/>
      <c r="AI125" s="1050"/>
      <c r="AJ125" s="1051"/>
      <c r="AK125" s="1052" t="s">
        <v>446</v>
      </c>
      <c r="AL125" s="1050"/>
      <c r="AM125" s="1050"/>
      <c r="AN125" s="1050"/>
      <c r="AO125" s="1051"/>
      <c r="AP125" s="1053" t="s">
        <v>129</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484</v>
      </c>
      <c r="CL125" s="1099"/>
      <c r="CM125" s="1099"/>
      <c r="CN125" s="1099"/>
      <c r="CO125" s="1100"/>
      <c r="CP125" s="1031" t="s">
        <v>485</v>
      </c>
      <c r="CQ125" s="980"/>
      <c r="CR125" s="980"/>
      <c r="CS125" s="980"/>
      <c r="CT125" s="980"/>
      <c r="CU125" s="980"/>
      <c r="CV125" s="980"/>
      <c r="CW125" s="980"/>
      <c r="CX125" s="980"/>
      <c r="CY125" s="980"/>
      <c r="CZ125" s="980"/>
      <c r="DA125" s="980"/>
      <c r="DB125" s="980"/>
      <c r="DC125" s="980"/>
      <c r="DD125" s="980"/>
      <c r="DE125" s="980"/>
      <c r="DF125" s="981"/>
      <c r="DG125" s="1017" t="s">
        <v>446</v>
      </c>
      <c r="DH125" s="1018"/>
      <c r="DI125" s="1018"/>
      <c r="DJ125" s="1018"/>
      <c r="DK125" s="1018"/>
      <c r="DL125" s="1018" t="s">
        <v>446</v>
      </c>
      <c r="DM125" s="1018"/>
      <c r="DN125" s="1018"/>
      <c r="DO125" s="1018"/>
      <c r="DP125" s="1018"/>
      <c r="DQ125" s="1018" t="s">
        <v>129</v>
      </c>
      <c r="DR125" s="1018"/>
      <c r="DS125" s="1018"/>
      <c r="DT125" s="1018"/>
      <c r="DU125" s="1018"/>
      <c r="DV125" s="1019" t="s">
        <v>446</v>
      </c>
      <c r="DW125" s="1019"/>
      <c r="DX125" s="1019"/>
      <c r="DY125" s="1019"/>
      <c r="DZ125" s="1020"/>
    </row>
    <row r="126" spans="1:130" s="246" customFormat="1" ht="26.25" customHeight="1" thickBot="1" x14ac:dyDescent="0.2">
      <c r="A126" s="1150"/>
      <c r="B126" s="1037"/>
      <c r="C126" s="1007" t="s">
        <v>472</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446</v>
      </c>
      <c r="AB126" s="1050"/>
      <c r="AC126" s="1050"/>
      <c r="AD126" s="1050"/>
      <c r="AE126" s="1051"/>
      <c r="AF126" s="1052" t="s">
        <v>446</v>
      </c>
      <c r="AG126" s="1050"/>
      <c r="AH126" s="1050"/>
      <c r="AI126" s="1050"/>
      <c r="AJ126" s="1051"/>
      <c r="AK126" s="1052" t="s">
        <v>129</v>
      </c>
      <c r="AL126" s="1050"/>
      <c r="AM126" s="1050"/>
      <c r="AN126" s="1050"/>
      <c r="AO126" s="1051"/>
      <c r="AP126" s="1053" t="s">
        <v>446</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486</v>
      </c>
      <c r="CQ126" s="1041"/>
      <c r="CR126" s="1041"/>
      <c r="CS126" s="1041"/>
      <c r="CT126" s="1041"/>
      <c r="CU126" s="1041"/>
      <c r="CV126" s="1041"/>
      <c r="CW126" s="1041"/>
      <c r="CX126" s="1041"/>
      <c r="CY126" s="1041"/>
      <c r="CZ126" s="1041"/>
      <c r="DA126" s="1041"/>
      <c r="DB126" s="1041"/>
      <c r="DC126" s="1041"/>
      <c r="DD126" s="1041"/>
      <c r="DE126" s="1041"/>
      <c r="DF126" s="1042"/>
      <c r="DG126" s="1010" t="s">
        <v>129</v>
      </c>
      <c r="DH126" s="1011"/>
      <c r="DI126" s="1011"/>
      <c r="DJ126" s="1011"/>
      <c r="DK126" s="1011"/>
      <c r="DL126" s="1011" t="s">
        <v>446</v>
      </c>
      <c r="DM126" s="1011"/>
      <c r="DN126" s="1011"/>
      <c r="DO126" s="1011"/>
      <c r="DP126" s="1011"/>
      <c r="DQ126" s="1011" t="s">
        <v>446</v>
      </c>
      <c r="DR126" s="1011"/>
      <c r="DS126" s="1011"/>
      <c r="DT126" s="1011"/>
      <c r="DU126" s="1011"/>
      <c r="DV126" s="1012" t="s">
        <v>446</v>
      </c>
      <c r="DW126" s="1012"/>
      <c r="DX126" s="1012"/>
      <c r="DY126" s="1012"/>
      <c r="DZ126" s="1013"/>
    </row>
    <row r="127" spans="1:130" s="246" customFormat="1" ht="26.25" customHeight="1" x14ac:dyDescent="0.15">
      <c r="A127" s="1151"/>
      <c r="B127" s="1039"/>
      <c r="C127" s="1093" t="s">
        <v>487</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129</v>
      </c>
      <c r="AB127" s="1050"/>
      <c r="AC127" s="1050"/>
      <c r="AD127" s="1050"/>
      <c r="AE127" s="1051"/>
      <c r="AF127" s="1052" t="s">
        <v>446</v>
      </c>
      <c r="AG127" s="1050"/>
      <c r="AH127" s="1050"/>
      <c r="AI127" s="1050"/>
      <c r="AJ127" s="1051"/>
      <c r="AK127" s="1052" t="s">
        <v>446</v>
      </c>
      <c r="AL127" s="1050"/>
      <c r="AM127" s="1050"/>
      <c r="AN127" s="1050"/>
      <c r="AO127" s="1051"/>
      <c r="AP127" s="1053" t="s">
        <v>446</v>
      </c>
      <c r="AQ127" s="1054"/>
      <c r="AR127" s="1054"/>
      <c r="AS127" s="1054"/>
      <c r="AT127" s="1055"/>
      <c r="AU127" s="282"/>
      <c r="AV127" s="282"/>
      <c r="AW127" s="282"/>
      <c r="AX127" s="1123" t="s">
        <v>488</v>
      </c>
      <c r="AY127" s="1124"/>
      <c r="AZ127" s="1124"/>
      <c r="BA127" s="1124"/>
      <c r="BB127" s="1124"/>
      <c r="BC127" s="1124"/>
      <c r="BD127" s="1124"/>
      <c r="BE127" s="1125"/>
      <c r="BF127" s="1126" t="s">
        <v>489</v>
      </c>
      <c r="BG127" s="1124"/>
      <c r="BH127" s="1124"/>
      <c r="BI127" s="1124"/>
      <c r="BJ127" s="1124"/>
      <c r="BK127" s="1124"/>
      <c r="BL127" s="1125"/>
      <c r="BM127" s="1126" t="s">
        <v>490</v>
      </c>
      <c r="BN127" s="1124"/>
      <c r="BO127" s="1124"/>
      <c r="BP127" s="1124"/>
      <c r="BQ127" s="1124"/>
      <c r="BR127" s="1124"/>
      <c r="BS127" s="1125"/>
      <c r="BT127" s="1126" t="s">
        <v>491</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492</v>
      </c>
      <c r="CQ127" s="1041"/>
      <c r="CR127" s="1041"/>
      <c r="CS127" s="1041"/>
      <c r="CT127" s="1041"/>
      <c r="CU127" s="1041"/>
      <c r="CV127" s="1041"/>
      <c r="CW127" s="1041"/>
      <c r="CX127" s="1041"/>
      <c r="CY127" s="1041"/>
      <c r="CZ127" s="1041"/>
      <c r="DA127" s="1041"/>
      <c r="DB127" s="1041"/>
      <c r="DC127" s="1041"/>
      <c r="DD127" s="1041"/>
      <c r="DE127" s="1041"/>
      <c r="DF127" s="1042"/>
      <c r="DG127" s="1010" t="s">
        <v>446</v>
      </c>
      <c r="DH127" s="1011"/>
      <c r="DI127" s="1011"/>
      <c r="DJ127" s="1011"/>
      <c r="DK127" s="1011"/>
      <c r="DL127" s="1011" t="s">
        <v>446</v>
      </c>
      <c r="DM127" s="1011"/>
      <c r="DN127" s="1011"/>
      <c r="DO127" s="1011"/>
      <c r="DP127" s="1011"/>
      <c r="DQ127" s="1011" t="s">
        <v>446</v>
      </c>
      <c r="DR127" s="1011"/>
      <c r="DS127" s="1011"/>
      <c r="DT127" s="1011"/>
      <c r="DU127" s="1011"/>
      <c r="DV127" s="1012" t="s">
        <v>446</v>
      </c>
      <c r="DW127" s="1012"/>
      <c r="DX127" s="1012"/>
      <c r="DY127" s="1012"/>
      <c r="DZ127" s="1013"/>
    </row>
    <row r="128" spans="1:130" s="246" customFormat="1" ht="26.25" customHeight="1" thickBot="1" x14ac:dyDescent="0.2">
      <c r="A128" s="1134" t="s">
        <v>493</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494</v>
      </c>
      <c r="X128" s="1136"/>
      <c r="Y128" s="1136"/>
      <c r="Z128" s="1137"/>
      <c r="AA128" s="1138" t="s">
        <v>446</v>
      </c>
      <c r="AB128" s="1139"/>
      <c r="AC128" s="1139"/>
      <c r="AD128" s="1139"/>
      <c r="AE128" s="1140"/>
      <c r="AF128" s="1141" t="s">
        <v>446</v>
      </c>
      <c r="AG128" s="1139"/>
      <c r="AH128" s="1139"/>
      <c r="AI128" s="1139"/>
      <c r="AJ128" s="1140"/>
      <c r="AK128" s="1141" t="s">
        <v>446</v>
      </c>
      <c r="AL128" s="1139"/>
      <c r="AM128" s="1139"/>
      <c r="AN128" s="1139"/>
      <c r="AO128" s="1140"/>
      <c r="AP128" s="1142"/>
      <c r="AQ128" s="1143"/>
      <c r="AR128" s="1143"/>
      <c r="AS128" s="1143"/>
      <c r="AT128" s="1144"/>
      <c r="AU128" s="282"/>
      <c r="AV128" s="282"/>
      <c r="AW128" s="282"/>
      <c r="AX128" s="979" t="s">
        <v>495</v>
      </c>
      <c r="AY128" s="980"/>
      <c r="AZ128" s="980"/>
      <c r="BA128" s="980"/>
      <c r="BB128" s="980"/>
      <c r="BC128" s="980"/>
      <c r="BD128" s="980"/>
      <c r="BE128" s="981"/>
      <c r="BF128" s="1145" t="s">
        <v>129</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496</v>
      </c>
      <c r="CQ128" s="1128"/>
      <c r="CR128" s="1128"/>
      <c r="CS128" s="1128"/>
      <c r="CT128" s="1128"/>
      <c r="CU128" s="1128"/>
      <c r="CV128" s="1128"/>
      <c r="CW128" s="1128"/>
      <c r="CX128" s="1128"/>
      <c r="CY128" s="1128"/>
      <c r="CZ128" s="1128"/>
      <c r="DA128" s="1128"/>
      <c r="DB128" s="1128"/>
      <c r="DC128" s="1128"/>
      <c r="DD128" s="1128"/>
      <c r="DE128" s="1128"/>
      <c r="DF128" s="1129"/>
      <c r="DG128" s="1130" t="s">
        <v>129</v>
      </c>
      <c r="DH128" s="1131"/>
      <c r="DI128" s="1131"/>
      <c r="DJ128" s="1131"/>
      <c r="DK128" s="1131"/>
      <c r="DL128" s="1131" t="s">
        <v>129</v>
      </c>
      <c r="DM128" s="1131"/>
      <c r="DN128" s="1131"/>
      <c r="DO128" s="1131"/>
      <c r="DP128" s="1131"/>
      <c r="DQ128" s="1131" t="s">
        <v>497</v>
      </c>
      <c r="DR128" s="1131"/>
      <c r="DS128" s="1131"/>
      <c r="DT128" s="1131"/>
      <c r="DU128" s="1131"/>
      <c r="DV128" s="1132" t="s">
        <v>129</v>
      </c>
      <c r="DW128" s="1132"/>
      <c r="DX128" s="1132"/>
      <c r="DY128" s="1132"/>
      <c r="DZ128" s="1133"/>
    </row>
    <row r="129" spans="1:131" s="246" customFormat="1" ht="26.25" customHeight="1" x14ac:dyDescent="0.15">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498</v>
      </c>
      <c r="X129" s="1165"/>
      <c r="Y129" s="1165"/>
      <c r="Z129" s="1166"/>
      <c r="AA129" s="1049">
        <v>4133738</v>
      </c>
      <c r="AB129" s="1050"/>
      <c r="AC129" s="1050"/>
      <c r="AD129" s="1050"/>
      <c r="AE129" s="1051"/>
      <c r="AF129" s="1052">
        <v>4150957</v>
      </c>
      <c r="AG129" s="1050"/>
      <c r="AH129" s="1050"/>
      <c r="AI129" s="1050"/>
      <c r="AJ129" s="1051"/>
      <c r="AK129" s="1052">
        <v>4234898</v>
      </c>
      <c r="AL129" s="1050"/>
      <c r="AM129" s="1050"/>
      <c r="AN129" s="1050"/>
      <c r="AO129" s="1051"/>
      <c r="AP129" s="1167"/>
      <c r="AQ129" s="1168"/>
      <c r="AR129" s="1168"/>
      <c r="AS129" s="1168"/>
      <c r="AT129" s="1169"/>
      <c r="AU129" s="284"/>
      <c r="AV129" s="284"/>
      <c r="AW129" s="284"/>
      <c r="AX129" s="1158" t="s">
        <v>499</v>
      </c>
      <c r="AY129" s="1041"/>
      <c r="AZ129" s="1041"/>
      <c r="BA129" s="1041"/>
      <c r="BB129" s="1041"/>
      <c r="BC129" s="1041"/>
      <c r="BD129" s="1041"/>
      <c r="BE129" s="1042"/>
      <c r="BF129" s="1159" t="s">
        <v>129</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500</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501</v>
      </c>
      <c r="X130" s="1165"/>
      <c r="Y130" s="1165"/>
      <c r="Z130" s="1166"/>
      <c r="AA130" s="1049">
        <v>594075</v>
      </c>
      <c r="AB130" s="1050"/>
      <c r="AC130" s="1050"/>
      <c r="AD130" s="1050"/>
      <c r="AE130" s="1051"/>
      <c r="AF130" s="1052">
        <v>602782</v>
      </c>
      <c r="AG130" s="1050"/>
      <c r="AH130" s="1050"/>
      <c r="AI130" s="1050"/>
      <c r="AJ130" s="1051"/>
      <c r="AK130" s="1052">
        <v>599752</v>
      </c>
      <c r="AL130" s="1050"/>
      <c r="AM130" s="1050"/>
      <c r="AN130" s="1050"/>
      <c r="AO130" s="1051"/>
      <c r="AP130" s="1167"/>
      <c r="AQ130" s="1168"/>
      <c r="AR130" s="1168"/>
      <c r="AS130" s="1168"/>
      <c r="AT130" s="1169"/>
      <c r="AU130" s="284"/>
      <c r="AV130" s="284"/>
      <c r="AW130" s="284"/>
      <c r="AX130" s="1158" t="s">
        <v>502</v>
      </c>
      <c r="AY130" s="1041"/>
      <c r="AZ130" s="1041"/>
      <c r="BA130" s="1041"/>
      <c r="BB130" s="1041"/>
      <c r="BC130" s="1041"/>
      <c r="BD130" s="1041"/>
      <c r="BE130" s="1042"/>
      <c r="BF130" s="1195">
        <v>10.5</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503</v>
      </c>
      <c r="X131" s="1203"/>
      <c r="Y131" s="1203"/>
      <c r="Z131" s="1204"/>
      <c r="AA131" s="1096">
        <v>3539663</v>
      </c>
      <c r="AB131" s="1075"/>
      <c r="AC131" s="1075"/>
      <c r="AD131" s="1075"/>
      <c r="AE131" s="1076"/>
      <c r="AF131" s="1074">
        <v>3548175</v>
      </c>
      <c r="AG131" s="1075"/>
      <c r="AH131" s="1075"/>
      <c r="AI131" s="1075"/>
      <c r="AJ131" s="1076"/>
      <c r="AK131" s="1074">
        <v>3635146</v>
      </c>
      <c r="AL131" s="1075"/>
      <c r="AM131" s="1075"/>
      <c r="AN131" s="1075"/>
      <c r="AO131" s="1076"/>
      <c r="AP131" s="1205"/>
      <c r="AQ131" s="1206"/>
      <c r="AR131" s="1206"/>
      <c r="AS131" s="1206"/>
      <c r="AT131" s="1207"/>
      <c r="AU131" s="284"/>
      <c r="AV131" s="284"/>
      <c r="AW131" s="284"/>
      <c r="AX131" s="1177" t="s">
        <v>504</v>
      </c>
      <c r="AY131" s="1128"/>
      <c r="AZ131" s="1128"/>
      <c r="BA131" s="1128"/>
      <c r="BB131" s="1128"/>
      <c r="BC131" s="1128"/>
      <c r="BD131" s="1128"/>
      <c r="BE131" s="1129"/>
      <c r="BF131" s="1178">
        <v>70.099999999999994</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505</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506</v>
      </c>
      <c r="W132" s="1188"/>
      <c r="X132" s="1188"/>
      <c r="Y132" s="1188"/>
      <c r="Z132" s="1189"/>
      <c r="AA132" s="1190">
        <v>10.10618807</v>
      </c>
      <c r="AB132" s="1191"/>
      <c r="AC132" s="1191"/>
      <c r="AD132" s="1191"/>
      <c r="AE132" s="1192"/>
      <c r="AF132" s="1193">
        <v>11.18552495</v>
      </c>
      <c r="AG132" s="1191"/>
      <c r="AH132" s="1191"/>
      <c r="AI132" s="1191"/>
      <c r="AJ132" s="1192"/>
      <c r="AK132" s="1193">
        <v>10.4506394</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507</v>
      </c>
      <c r="W133" s="1171"/>
      <c r="X133" s="1171"/>
      <c r="Y133" s="1171"/>
      <c r="Z133" s="1172"/>
      <c r="AA133" s="1173">
        <v>9.9</v>
      </c>
      <c r="AB133" s="1174"/>
      <c r="AC133" s="1174"/>
      <c r="AD133" s="1174"/>
      <c r="AE133" s="1175"/>
      <c r="AF133" s="1173">
        <v>10.3</v>
      </c>
      <c r="AG133" s="1174"/>
      <c r="AH133" s="1174"/>
      <c r="AI133" s="1174"/>
      <c r="AJ133" s="1175"/>
      <c r="AK133" s="1173">
        <v>10.5</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6VR5pV2kxBQp+Ob5TDnIdkdcsK4MhtFqdeR1FamkCihQ8OZrV1GrWY7kMD9Frx02/nliG+4RtTNLsw+lJB2GUw==" saltValue="wZL2V5fl3nWPuCq3xZ9b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ASqfIvCuJmCTgTpCDAgjOvOMbtUAd/dlysfFH4fjXEcmli+UL1B8zm3xEIOpdOiDW8TByEhWq82gfymKCKLZA==" saltValue="Y2dSD3IyxcubrIpJCBV+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4u54GhLgw6U9CZDKT1pjlEh6DXO3/6gvGsKgbF30VjhILEejg6749VOFVCpz1JAaGSTsgWle7wC9HKz+D4a4Q==" saltValue="ng6S/8Gm0PKfp70VItSQ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516</v>
      </c>
      <c r="AL9" s="1214"/>
      <c r="AM9" s="1214"/>
      <c r="AN9" s="1215"/>
      <c r="AO9" s="312">
        <v>837957</v>
      </c>
      <c r="AP9" s="312">
        <v>75546</v>
      </c>
      <c r="AQ9" s="313">
        <v>95202</v>
      </c>
      <c r="AR9" s="314">
        <v>-20.6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517</v>
      </c>
      <c r="AL10" s="1214"/>
      <c r="AM10" s="1214"/>
      <c r="AN10" s="1215"/>
      <c r="AO10" s="315">
        <v>96353</v>
      </c>
      <c r="AP10" s="315">
        <v>8687</v>
      </c>
      <c r="AQ10" s="316">
        <v>11297</v>
      </c>
      <c r="AR10" s="317">
        <v>-23.1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518</v>
      </c>
      <c r="AL11" s="1214"/>
      <c r="AM11" s="1214"/>
      <c r="AN11" s="1215"/>
      <c r="AO11" s="315">
        <v>207539</v>
      </c>
      <c r="AP11" s="315">
        <v>18711</v>
      </c>
      <c r="AQ11" s="316">
        <v>19595</v>
      </c>
      <c r="AR11" s="317">
        <v>-4.5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519</v>
      </c>
      <c r="AL12" s="1214"/>
      <c r="AM12" s="1214"/>
      <c r="AN12" s="1215"/>
      <c r="AO12" s="315" t="s">
        <v>520</v>
      </c>
      <c r="AP12" s="315" t="s">
        <v>520</v>
      </c>
      <c r="AQ12" s="316">
        <v>2177</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521</v>
      </c>
      <c r="AL13" s="1214"/>
      <c r="AM13" s="1214"/>
      <c r="AN13" s="1215"/>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522</v>
      </c>
      <c r="AL14" s="1214"/>
      <c r="AM14" s="1214"/>
      <c r="AN14" s="1215"/>
      <c r="AO14" s="315">
        <v>112410</v>
      </c>
      <c r="AP14" s="315">
        <v>10134</v>
      </c>
      <c r="AQ14" s="316">
        <v>4873</v>
      </c>
      <c r="AR14" s="317">
        <v>108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523</v>
      </c>
      <c r="AL15" s="1214"/>
      <c r="AM15" s="1214"/>
      <c r="AN15" s="1215"/>
      <c r="AO15" s="315">
        <v>54379</v>
      </c>
      <c r="AP15" s="315">
        <v>4903</v>
      </c>
      <c r="AQ15" s="316">
        <v>2420</v>
      </c>
      <c r="AR15" s="317">
        <v>102.6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524</v>
      </c>
      <c r="AL16" s="1217"/>
      <c r="AM16" s="1217"/>
      <c r="AN16" s="1218"/>
      <c r="AO16" s="315">
        <v>-106983</v>
      </c>
      <c r="AP16" s="315">
        <v>-9645</v>
      </c>
      <c r="AQ16" s="316">
        <v>-9543</v>
      </c>
      <c r="AR16" s="317">
        <v>1.1000000000000001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191</v>
      </c>
      <c r="AL17" s="1217"/>
      <c r="AM17" s="1217"/>
      <c r="AN17" s="1218"/>
      <c r="AO17" s="315">
        <v>1201655</v>
      </c>
      <c r="AP17" s="315">
        <v>108335</v>
      </c>
      <c r="AQ17" s="316">
        <v>126021</v>
      </c>
      <c r="AR17" s="317">
        <v>-14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529</v>
      </c>
      <c r="AL21" s="1209"/>
      <c r="AM21" s="1209"/>
      <c r="AN21" s="1210"/>
      <c r="AO21" s="327">
        <v>9.92</v>
      </c>
      <c r="AP21" s="328">
        <v>11.29</v>
      </c>
      <c r="AQ21" s="329">
        <v>-1.37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530</v>
      </c>
      <c r="AL22" s="1209"/>
      <c r="AM22" s="1209"/>
      <c r="AN22" s="1210"/>
      <c r="AO22" s="332">
        <v>98.3</v>
      </c>
      <c r="AP22" s="333">
        <v>95.5</v>
      </c>
      <c r="AQ22" s="334">
        <v>2.8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534</v>
      </c>
      <c r="AL32" s="1225"/>
      <c r="AM32" s="1225"/>
      <c r="AN32" s="1226"/>
      <c r="AO32" s="342">
        <v>557405</v>
      </c>
      <c r="AP32" s="342">
        <v>50253</v>
      </c>
      <c r="AQ32" s="343">
        <v>80565</v>
      </c>
      <c r="AR32" s="344">
        <v>-37.6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535</v>
      </c>
      <c r="AL33" s="1225"/>
      <c r="AM33" s="1225"/>
      <c r="AN33" s="1226"/>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536</v>
      </c>
      <c r="AL34" s="1225"/>
      <c r="AM34" s="1225"/>
      <c r="AN34" s="1226"/>
      <c r="AO34" s="342" t="s">
        <v>520</v>
      </c>
      <c r="AP34" s="342" t="s">
        <v>520</v>
      </c>
      <c r="AQ34" s="343" t="s">
        <v>520</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537</v>
      </c>
      <c r="AL35" s="1225"/>
      <c r="AM35" s="1225"/>
      <c r="AN35" s="1226"/>
      <c r="AO35" s="342">
        <v>407744</v>
      </c>
      <c r="AP35" s="342">
        <v>36760</v>
      </c>
      <c r="AQ35" s="343">
        <v>27422</v>
      </c>
      <c r="AR35" s="344">
        <v>34.1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538</v>
      </c>
      <c r="AL36" s="1225"/>
      <c r="AM36" s="1225"/>
      <c r="AN36" s="1226"/>
      <c r="AO36" s="342">
        <v>14235</v>
      </c>
      <c r="AP36" s="342">
        <v>1283</v>
      </c>
      <c r="AQ36" s="343">
        <v>3182</v>
      </c>
      <c r="AR36" s="344">
        <v>-59.7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539</v>
      </c>
      <c r="AL37" s="1225"/>
      <c r="AM37" s="1225"/>
      <c r="AN37" s="1226"/>
      <c r="AO37" s="342" t="s">
        <v>520</v>
      </c>
      <c r="AP37" s="342" t="s">
        <v>520</v>
      </c>
      <c r="AQ37" s="343">
        <v>1220</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540</v>
      </c>
      <c r="AL38" s="1228"/>
      <c r="AM38" s="1228"/>
      <c r="AN38" s="1229"/>
      <c r="AO38" s="345">
        <v>264</v>
      </c>
      <c r="AP38" s="345">
        <v>24</v>
      </c>
      <c r="AQ38" s="346">
        <v>15</v>
      </c>
      <c r="AR38" s="334">
        <v>60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541</v>
      </c>
      <c r="AL39" s="1228"/>
      <c r="AM39" s="1228"/>
      <c r="AN39" s="1229"/>
      <c r="AO39" s="342" t="s">
        <v>520</v>
      </c>
      <c r="AP39" s="342" t="s">
        <v>520</v>
      </c>
      <c r="AQ39" s="343">
        <v>-3624</v>
      </c>
      <c r="AR39" s="344" t="s">
        <v>520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542</v>
      </c>
      <c r="AL40" s="1225"/>
      <c r="AM40" s="1225"/>
      <c r="AN40" s="1226"/>
      <c r="AO40" s="342">
        <v>-599752</v>
      </c>
      <c r="AP40" s="342">
        <v>-54071</v>
      </c>
      <c r="AQ40" s="343">
        <v>-76316</v>
      </c>
      <c r="AR40" s="344">
        <v>-29.1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304</v>
      </c>
      <c r="AL41" s="1231"/>
      <c r="AM41" s="1231"/>
      <c r="AN41" s="1232"/>
      <c r="AO41" s="342">
        <v>379896</v>
      </c>
      <c r="AP41" s="342">
        <v>34250</v>
      </c>
      <c r="AQ41" s="343">
        <v>32463</v>
      </c>
      <c r="AR41" s="344">
        <v>5.5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511</v>
      </c>
      <c r="AN49" s="1221" t="s">
        <v>546</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687519</v>
      </c>
      <c r="AN51" s="364">
        <v>57370</v>
      </c>
      <c r="AO51" s="365">
        <v>-28.2</v>
      </c>
      <c r="AP51" s="366">
        <v>132212</v>
      </c>
      <c r="AQ51" s="367">
        <v>-3.2</v>
      </c>
      <c r="AR51" s="368">
        <v>-25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257855</v>
      </c>
      <c r="AN52" s="372">
        <v>21517</v>
      </c>
      <c r="AO52" s="373">
        <v>-42.5</v>
      </c>
      <c r="AP52" s="374">
        <v>67114</v>
      </c>
      <c r="AQ52" s="375">
        <v>12.5</v>
      </c>
      <c r="AR52" s="376">
        <v>-55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630866</v>
      </c>
      <c r="AN53" s="364">
        <v>53787</v>
      </c>
      <c r="AO53" s="365">
        <v>-6.2</v>
      </c>
      <c r="AP53" s="366">
        <v>93741</v>
      </c>
      <c r="AQ53" s="367">
        <v>-29.1</v>
      </c>
      <c r="AR53" s="368">
        <v>22.9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248403</v>
      </c>
      <c r="AN54" s="372">
        <v>21179</v>
      </c>
      <c r="AO54" s="373">
        <v>-1.6</v>
      </c>
      <c r="AP54" s="374">
        <v>46285</v>
      </c>
      <c r="AQ54" s="375">
        <v>-31</v>
      </c>
      <c r="AR54" s="376">
        <v>29.4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765785</v>
      </c>
      <c r="AN55" s="364">
        <v>66776</v>
      </c>
      <c r="AO55" s="365">
        <v>24.1</v>
      </c>
      <c r="AP55" s="366">
        <v>107537</v>
      </c>
      <c r="AQ55" s="367">
        <v>14.7</v>
      </c>
      <c r="AR55" s="368">
        <v>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296563</v>
      </c>
      <c r="AN56" s="372">
        <v>25860</v>
      </c>
      <c r="AO56" s="373">
        <v>22.1</v>
      </c>
      <c r="AP56" s="374">
        <v>57923</v>
      </c>
      <c r="AQ56" s="375">
        <v>25.1</v>
      </c>
      <c r="AR56" s="376">
        <v>-3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1121574</v>
      </c>
      <c r="AN57" s="364">
        <v>99492</v>
      </c>
      <c r="AO57" s="365">
        <v>49</v>
      </c>
      <c r="AP57" s="366">
        <v>113913</v>
      </c>
      <c r="AQ57" s="367">
        <v>5.9</v>
      </c>
      <c r="AR57" s="368">
        <v>43.1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540718</v>
      </c>
      <c r="AN58" s="372">
        <v>47966</v>
      </c>
      <c r="AO58" s="373">
        <v>85.5</v>
      </c>
      <c r="AP58" s="374">
        <v>53160</v>
      </c>
      <c r="AQ58" s="375">
        <v>-8.1999999999999993</v>
      </c>
      <c r="AR58" s="376">
        <v>93.7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925044</v>
      </c>
      <c r="AN59" s="364">
        <v>83397</v>
      </c>
      <c r="AO59" s="365">
        <v>-16.2</v>
      </c>
      <c r="AP59" s="366">
        <v>115050</v>
      </c>
      <c r="AQ59" s="367">
        <v>1</v>
      </c>
      <c r="AR59" s="368">
        <v>-17.2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439605</v>
      </c>
      <c r="AN60" s="372">
        <v>39633</v>
      </c>
      <c r="AO60" s="373">
        <v>-17.399999999999999</v>
      </c>
      <c r="AP60" s="374">
        <v>53792</v>
      </c>
      <c r="AQ60" s="375">
        <v>1.2</v>
      </c>
      <c r="AR60" s="376">
        <v>-18.600000000000001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826158</v>
      </c>
      <c r="AN61" s="379">
        <v>72164</v>
      </c>
      <c r="AO61" s="380">
        <v>4.5</v>
      </c>
      <c r="AP61" s="381">
        <v>112491</v>
      </c>
      <c r="AQ61" s="382">
        <v>-2.1</v>
      </c>
      <c r="AR61" s="368">
        <v>6.6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356629</v>
      </c>
      <c r="AN62" s="372">
        <v>31231</v>
      </c>
      <c r="AO62" s="373">
        <v>9.1999999999999993</v>
      </c>
      <c r="AP62" s="374">
        <v>55655</v>
      </c>
      <c r="AQ62" s="375">
        <v>-0.1</v>
      </c>
      <c r="AR62" s="376">
        <v>9.3000000000000007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Kleb4lGfjcFFZSBNt6sK5RHat5mLVfEmsjhSWC+JF4rgqCu0FhMPpoG/Usj9H0xOf1jIjaWLaVswxZCrqVE8g==" saltValue="yq0pWXBLRAX8N211QmdM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s/jatcqlFw8N+DWaATnVzA6tJ5NmmfbmPWCWCpUoTX4bZ0w6jSM+cfWmZFDby/RVbd4gRwwSfz4H89i5+WIQ==" saltValue="8pd70a/tyiHordZs2I5R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744DxXR9J8FI1b6dZll3McCvrwVXrpN+mMkEogpd67dhKyWKVDAxC8JTOckMqLxvmpefs014LJ8NYhI6zgIzA==" saltValue="G95/YNSMHSSUH+n9K4jQ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3" t="s">
        <v>3</v>
      </c>
      <c r="D47" s="1233"/>
      <c r="E47" s="1234"/>
      <c r="F47" s="11">
        <v>11.06</v>
      </c>
      <c r="G47" s="12">
        <v>10.78</v>
      </c>
      <c r="H47" s="12">
        <v>10.92</v>
      </c>
      <c r="I47" s="12">
        <v>10.88</v>
      </c>
      <c r="J47" s="13">
        <v>10.66</v>
      </c>
    </row>
    <row r="48" spans="2:10" ht="57.75" customHeight="1" x14ac:dyDescent="0.15">
      <c r="B48" s="14"/>
      <c r="C48" s="1235" t="s">
        <v>4</v>
      </c>
      <c r="D48" s="1235"/>
      <c r="E48" s="1236"/>
      <c r="F48" s="15">
        <v>2.2200000000000002</v>
      </c>
      <c r="G48" s="16">
        <v>2.56</v>
      </c>
      <c r="H48" s="16">
        <v>2.7</v>
      </c>
      <c r="I48" s="16">
        <v>4.1900000000000004</v>
      </c>
      <c r="J48" s="17">
        <v>2.97</v>
      </c>
    </row>
    <row r="49" spans="2:10" ht="57.75" customHeight="1" thickBot="1" x14ac:dyDescent="0.2">
      <c r="B49" s="18"/>
      <c r="C49" s="1237" t="s">
        <v>5</v>
      </c>
      <c r="D49" s="1237"/>
      <c r="E49" s="1238"/>
      <c r="F49" s="19">
        <v>0.82</v>
      </c>
      <c r="G49" s="20">
        <v>0.4</v>
      </c>
      <c r="H49" s="20">
        <v>0.11</v>
      </c>
      <c r="I49" s="20">
        <v>1.5</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I2BxIEWnx6WCnf1t0+98Zw6L5MUlyQyNvEUVew1WVEpGzFmULnGYcZ29Pi/AU1ntZ2sploEtntXPPGXCPt2XA==" saltValue="Rv3IbydG6kKCOAJ3TEeT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2020-08-19T02:17:33Z</cp:lastPrinted>
  <dcterms:created xsi:type="dcterms:W3CDTF">2020-02-10T02:15:02Z</dcterms:created>
  <dcterms:modified xsi:type="dcterms:W3CDTF">2020-09-17T01:32:06Z</dcterms:modified>
  <cp:category/>
</cp:coreProperties>
</file>