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Svfile2\filelib\総務課_財政係\ＨＰ／広報用\財政状況資料集（HPのみ）\R8年度（6年度）\R8.3\"/>
    </mc:Choice>
  </mc:AlternateContent>
  <xr:revisionPtr revIDLastSave="0" documentId="13_ncr:1_{689B5A61-95B2-46DF-9A9B-29B13A4B4BBD}" xr6:coauthVersionLast="47" xr6:coauthVersionMax="47" xr10:uidLastSave="{00000000-0000-0000-0000-000000000000}"/>
  <bookViews>
    <workbookView xWindow="-120" yWindow="-120" windowWidth="20730" windowHeight="1104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U34" i="10"/>
  <c r="U35" i="10" s="1"/>
  <c r="C34" i="10"/>
  <c r="U36" i="10" l="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BE34" i="10"/>
</calcChain>
</file>

<file path=xl/sharedStrings.xml><?xml version="1.0" encoding="utf-8"?>
<sst xmlns="http://schemas.openxmlformats.org/spreadsheetml/2006/main" count="1076" uniqueCount="563">
  <si>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</si>
  <si>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</si>
  <si>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</si>
  <si>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</si>
  <si>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</si>
  <si>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</si>
  <si>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</si>
  <si>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</si>
  <si>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</si>
  <si>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</si>
  <si>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</si>
  <si>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</si>
  <si>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</si>
  <si>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</si>
  <si>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</si>
  <si>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</si>
  <si>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</si>
  <si>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</si>
  <si>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</si>
  <si>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</si>
  <si>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</si>
  <si>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</si>
  <si>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</si>
  <si>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</si>
  <si>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</si>
  <si>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</si>
  <si>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</si>
  <si>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</si>
  <si>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</si>
  <si>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</si>
  <si>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</si>
  <si>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</si>
  <si>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</si>
  <si>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</si>
  <si>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</si>
  <si>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</si>
  <si>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</si>
  <si>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</si>
  <si>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</si>
  <si>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</si>
  <si>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</si>
  <si>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</si>
  <si>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</si>
  <si>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</si>
  <si>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</si>
  <si>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</si>
  <si>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</si>
  <si>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</si>
  <si>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</si>
  <si>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</si>
  <si>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</si>
  <si>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</si>
  <si>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</si>
  <si>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</si>
  <si>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</si>
  <si>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</si>
  <si>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</si>
  <si>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</si>
  <si>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</si>
  <si>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</si>
  <si>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</si>
  <si>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</si>
  <si>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</si>
  <si>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</si>
  <si>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</si>
  <si>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</si>
  <si>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</si>
  <si>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</si>
  <si>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</si>
  <si>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</si>
  <si>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</si>
  <si>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</si>
  <si>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</si>
  <si>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</si>
  <si>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</si>
  <si>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</si>
  <si>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</si>
  <si>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</si>
  <si>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</si>
  <si>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</si>
  <si>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</si>
  <si>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</si>
  <si>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</si>
  <si>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</si>
  <si>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</si>
  <si>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</si>
  <si>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</si>
  <si>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</si>
  <si>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</si>
  <si>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</si>
  <si>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</si>
  <si>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</si>
  <si>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</si>
  <si>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</si>
  <si>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</si>
  <si>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</si>
  <si>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</si>
  <si>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</si>
  <si>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</si>
  <si>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</si>
  <si>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</si>
  <si>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</si>
  <si>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</si>
  <si>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</si>
  <si>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</si>
  <si>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</si>
  <si>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</si>
  <si>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</si>
  <si>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</si>
  <si>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</si>
  <si>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</si>
  <si>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</si>
  <si>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</si>
  <si>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</si>
  <si>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</si>
  <si>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</si>
  <si>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</si>
  <si>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</si>
  <si>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</si>
  <si>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</si>
  <si>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</si>
  <si>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</si>
  <si>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</si>
  <si>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</si>
  <si>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</si>
  <si>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</si>
  <si>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</si>
  <si>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</si>
  <si>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</si>
  <si>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</si>
  <si>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</si>
  <si>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</si>
  <si>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</si>
  <si>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</si>
  <si>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</si>
  <si>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</si>
  <si>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</si>
  <si>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</si>
  <si>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</si>
  <si>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</si>
  <si>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</si>
  <si>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</si>
  <si>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</si>
  <si>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</si>
  <si>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</si>
  <si>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</si>
  <si>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</si>
  <si>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</si>
  <si>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</si>
  <si>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</si>
  <si>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</si>
  <si>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</si>
  <si>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</si>
  <si>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</si>
  <si>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</si>
  <si>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</si>
  <si>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</si>
  <si>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</si>
  <si>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</si>
  <si>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</si>
  <si>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</si>
  <si>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</si>
  <si>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</si>
  <si>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</si>
  <si>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</si>
  <si>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</si>
  <si>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</si>
  <si>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</si>
  <si>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</si>
  <si>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</si>
  <si>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</si>
  <si>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</si>
  <si>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</si>
  <si>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</si>
  <si>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</si>
  <si>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</si>
  <si>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</si>
  <si>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</si>
  <si>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</si>
  <si>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</si>
  <si>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</si>
  <si>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</si>
  <si>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</si>
  <si>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</si>
  <si>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</si>
  <si>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</si>
  <si>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</si>
  <si>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</si>
  <si>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</si>
  <si>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</si>
  <si>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</si>
  <si>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</si>
  <si>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</si>
  <si>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</si>
  <si>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</si>
  <si>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</si>
  <si>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</si>
  <si>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</si>
  <si>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</si>
  <si>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</si>
  <si>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</si>
  <si>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</si>
  <si>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</si>
  <si>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</si>
  <si>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青森県平内町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</si>
  <si>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</si>
  <si>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</si>
  <si>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</si>
  <si>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</si>
  <si>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</si>
  <si>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</si>
  <si>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</si>
  <si>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</si>
  <si>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</si>
  <si>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</si>
  <si>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</si>
  <si>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</si>
  <si>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</si>
  <si>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</si>
  <si>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</si>
  <si>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</si>
  <si>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</si>
  <si>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</si>
  <si>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</si>
  <si>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</si>
  <si>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</si>
  <si>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</si>
  <si>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</si>
  <si>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</si>
  <si>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</si>
  <si>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</si>
  <si>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</si>
  <si>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</si>
  <si>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</si>
  <si>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</si>
  <si>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</si>
  <si>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</si>
  <si>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</si>
  <si>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</si>
  <si>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</si>
  <si>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</si>
  <si>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</si>
  <si>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</si>
  <si>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</si>
  <si>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</si>
  <si>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</si>
  <si>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</si>
  <si>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</si>
  <si>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</si>
  <si>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</si>
  <si>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</si>
  <si>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</si>
  <si>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</si>
  <si>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</si>
  <si>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</si>
  <si>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</si>
  <si>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</si>
  <si>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</si>
  <si>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</si>
  <si>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</si>
  <si>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</si>
  <si>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</si>
  <si>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</si>
  <si>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</si>
  <si>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</si>
  <si>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</si>
  <si>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</si>
  <si>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</si>
  <si>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</si>
  <si>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</si>
  <si>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</si>
  <si>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</si>
  <si>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</si>
  <si>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</si>
  <si>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</si>
  <si>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</si>
  <si>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</si>
  <si>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</si>
  <si>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</si>
  <si>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</si>
  <si>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</si>
  <si>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</si>
  <si>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</si>
  <si>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</si>
  <si>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</si>
  <si>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</si>
  <si>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</si>
  <si>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</si>
  <si>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</si>
  <si>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</si>
  <si>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</si>
  <si>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</si>
  <si>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</si>
  <si>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</si>
  <si>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</si>
  <si>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</si>
  <si>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</si>
  <si>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</si>
  <si>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</si>
  <si>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</si>
  <si>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</si>
  <si>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</si>
  <si>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</si>
  <si>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</si>
  <si>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</si>
  <si>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</si>
  <si>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</si>
  <si>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</si>
  <si>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</si>
  <si>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</si>
  <si>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</si>
  <si>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</si>
  <si>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</si>
  <si>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</si>
  <si>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</si>
  <si>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</si>
  <si>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</si>
  <si>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</si>
  <si>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</si>
  <si>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</si>
  <si>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</si>
  <si>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</si>
  <si>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</si>
  <si>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</si>
  <si>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</si>
  <si>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</si>
  <si>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</si>
  <si>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</si>
  <si>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</si>
  <si>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</si>
  <si>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</si>
  <si>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</si>
  <si>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</si>
  <si>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</si>
  <si>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</si>
  <si>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</si>
  <si>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</si>
  <si>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</si>
  <si>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</si>
  <si>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</si>
  <si>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</si>
  <si>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</si>
  <si>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</si>
  <si>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</si>
  <si>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</si>
  <si>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</si>
  <si>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</si>
  <si>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</si>
  <si>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</si>
  <si>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</si>
  <si>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</si>
  <si>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</si>
  <si>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</si>
  <si>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</si>
  <si>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</si>
  <si>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青森県平内町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</si>
  <si>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</si>
  <si>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</si>
  <si>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</si>
  <si>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</si>
  <si>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</si>
  <si>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</si>
  <si>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</si>
  <si>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</si>
  <si>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</si>
  <si>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</si>
  <si>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</si>
  <si>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</si>
  <si>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</si>
  <si>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</si>
  <si>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</si>
  <si>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</si>
  <si>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</si>
  <si>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</si>
  <si>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</si>
  <si>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</si>
  <si>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</si>
  <si>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</si>
  <si>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</si>
  <si>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</si>
  <si>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</si>
  <si>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</si>
  <si>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</si>
  <si>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</si>
  <si>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</si>
  <si>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</si>
  <si>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</si>
  <si>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</si>
  <si>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</si>
  <si>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平内町国民健康保険特別会計</t>
    <phoneticPr fontId="5"/>
  </si>
  <si>
    <t>平内町介護保険特別会計</t>
    <phoneticPr fontId="5"/>
  </si>
  <si>
    <t>平内町後期高齢者医療特別会計</t>
    <phoneticPr fontId="5"/>
  </si>
  <si>
    <t>平内町水道事業会計</t>
    <phoneticPr fontId="5"/>
  </si>
  <si>
    <t>法適用企業</t>
    <phoneticPr fontId="5"/>
  </si>
  <si>
    <t>平内町国民健康保険平内中央病院事業会計</t>
    <phoneticPr fontId="5"/>
  </si>
  <si>
    <t>平内町下水道事業会計</t>
    <phoneticPr fontId="5"/>
  </si>
  <si>
    <t>平内町特殊索道事業特別会計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</si>
  <si>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</si>
  <si>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</si>
  <si>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</si>
  <si>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</si>
  <si>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</si>
  <si>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</si>
  <si>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</si>
  <si>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</si>
  <si>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</si>
  <si>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</si>
  <si>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</si>
  <si>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</si>
  <si>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</si>
  <si>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</si>
  <si>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</si>
  <si>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</si>
  <si>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</si>
  <si>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</si>
  <si>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</si>
  <si>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</si>
  <si>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</si>
  <si>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</si>
  <si>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</si>
  <si>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</si>
  <si>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</si>
  <si>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</si>
  <si>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</si>
  <si>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</si>
  <si>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</si>
  <si>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</si>
  <si>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</si>
  <si>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</si>
  <si>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</si>
  <si>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</si>
  <si>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</si>
  <si>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</si>
  <si>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</si>
  <si>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</si>
  <si>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</si>
  <si>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</si>
  <si>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</si>
  <si>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</si>
  <si>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</si>
  <si>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</si>
  <si>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</si>
  <si>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</si>
  <si>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</si>
  <si>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</si>
  <si>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</si>
  <si>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</si>
  <si>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</si>
  <si>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</si>
  <si>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</si>
  <si>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</si>
  <si>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</si>
  <si>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</si>
  <si>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</si>
  <si>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</si>
  <si>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</si>
  <si>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</si>
  <si>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</si>
  <si>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</si>
  <si>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</si>
  <si>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</si>
  <si>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</si>
  <si>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</si>
  <si>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</si>
  <si>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</si>
  <si>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</si>
  <si>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</si>
  <si>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</si>
  <si>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</si>
  <si>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</si>
  <si>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</si>
  <si>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</si>
  <si>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</si>
  <si>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</si>
  <si>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</si>
  <si>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</si>
  <si>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</si>
  <si>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</si>
  <si>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</si>
  <si>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</si>
  <si>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</si>
  <si>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</si>
  <si>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</si>
  <si>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</si>
  <si>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</si>
  <si>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</si>
  <si>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</si>
  <si>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</si>
  <si>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</si>
  <si>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</si>
  <si>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</si>
  <si>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</si>
  <si>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</si>
  <si>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</si>
  <si>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</si>
  <si>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</si>
  <si>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</si>
  <si>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</si>
  <si>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</si>
  <si>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</si>
  <si>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</si>
  <si>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</si>
  <si>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</si>
  <si>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</si>
  <si>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</si>
  <si>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</si>
  <si>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</si>
  <si>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</si>
  <si>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</si>
  <si>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</si>
  <si>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</si>
  <si>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</si>
  <si>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</si>
  <si>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</si>
  <si>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</si>
  <si>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</si>
  <si>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</si>
  <si>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</si>
  <si>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</si>
  <si>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</si>
  <si>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</si>
  <si>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</si>
  <si>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</si>
  <si>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</si>
  <si>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</si>
  <si>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</si>
  <si>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</si>
  <si>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</si>
  <si>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</si>
  <si>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</si>
  <si>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</si>
  <si>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</si>
  <si>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</si>
  <si>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2.37</t>
  </si>
  <si>
    <t>▲ 0.55</t>
  </si>
  <si>
    <t>▲ 3.24</t>
  </si>
  <si>
    <t>平内町水道事業会計</t>
  </si>
  <si>
    <t>一般会計</t>
  </si>
  <si>
    <t>平内町介護保険特別会計</t>
  </si>
  <si>
    <t>平内町国民健康保険特別会計</t>
  </si>
  <si>
    <t>平内町下水道事業会計</t>
  </si>
  <si>
    <t>平内町国民健康保険平内中央病院事業会計</t>
  </si>
  <si>
    <t>平内町後期高齢者医療特別会計</t>
  </si>
  <si>
    <t>平内町特殊索道事業特別会計</t>
  </si>
  <si>
    <t>その他会計（赤字）</t>
  </si>
  <si>
    <t>▲ 0.00</t>
  </si>
  <si>
    <t>その他会計（黒字）</t>
  </si>
  <si>
    <t>R02</t>
    <phoneticPr fontId="5"/>
  </si>
  <si>
    <t>R03</t>
    <phoneticPr fontId="5"/>
  </si>
  <si>
    <t>R04</t>
    <phoneticPr fontId="5"/>
  </si>
  <si>
    <t>R05</t>
    <phoneticPr fontId="5"/>
  </si>
  <si>
    <t>R06</t>
    <phoneticPr fontId="5"/>
  </si>
  <si>
    <t>青森地域広域事務組合</t>
    <rPh sb="0" eb="2">
      <t>アオモリ</t>
    </rPh>
    <rPh sb="2" eb="4">
      <t>チイキ</t>
    </rPh>
    <rPh sb="4" eb="6">
      <t>コウイキ</t>
    </rPh>
    <rPh sb="6" eb="8">
      <t>ジム</t>
    </rPh>
    <rPh sb="8" eb="10">
      <t>クミアイ</t>
    </rPh>
    <phoneticPr fontId="35"/>
  </si>
  <si>
    <t>青森県市町村職員退職手当組合</t>
    <rPh sb="0" eb="3">
      <t>アオモリケン</t>
    </rPh>
    <rPh sb="3" eb="6">
      <t>シチョウソン</t>
    </rPh>
    <rPh sb="6" eb="8">
      <t>ショクイン</t>
    </rPh>
    <rPh sb="8" eb="10">
      <t>タイショク</t>
    </rPh>
    <rPh sb="10" eb="12">
      <t>テアテ</t>
    </rPh>
    <rPh sb="12" eb="14">
      <t>クミアイ</t>
    </rPh>
    <phoneticPr fontId="35"/>
  </si>
  <si>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35"/>
  </si>
  <si>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5"/>
  </si>
  <si>
    <t>青森県交通災害共済組合</t>
    <rPh sb="0" eb="3">
      <t>アオモリケン</t>
    </rPh>
    <rPh sb="3" eb="5">
      <t>コウツウ</t>
    </rPh>
    <rPh sb="5" eb="7">
      <t>サイガイ</t>
    </rPh>
    <rPh sb="7" eb="9">
      <t>キョウサイ</t>
    </rPh>
    <rPh sb="9" eb="11">
      <t>クミアイ</t>
    </rPh>
    <phoneticPr fontId="35"/>
  </si>
  <si>
    <t>青森県市町村総合事務組合</t>
    <rPh sb="0" eb="3">
      <t>アオモリケン</t>
    </rPh>
    <rPh sb="3" eb="6">
      <t>シチョウソン</t>
    </rPh>
    <rPh sb="6" eb="8">
      <t>ソウゴウ</t>
    </rPh>
    <rPh sb="8" eb="10">
      <t>ジム</t>
    </rPh>
    <rPh sb="10" eb="12">
      <t>クミアイ</t>
    </rPh>
    <phoneticPr fontId="35"/>
  </si>
  <si>
    <t>地域づくり特別事業基金(R06年度末現在)</t>
    <phoneticPr fontId="5"/>
  </si>
  <si>
    <t>公共施設等整備基金(R06年度末現在)</t>
    <phoneticPr fontId="5"/>
  </si>
  <si>
    <t>森林環境基金(R06年度末現在)</t>
    <phoneticPr fontId="5"/>
  </si>
  <si>
    <t>地域福祉基金(R06年度末現在)</t>
    <phoneticPr fontId="5"/>
  </si>
  <si>
    <t>下水道事業債償還基金(R06年度末現在)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</si>
</sst>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54F8-46A9-85CC-5C51D10246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187490</c:v>
                </c:pt>
                <c:pt idx="1">
                  <c:v>102315</c:v>
                </c:pt>
                <c:pt idx="2">
                  <c:v>134163</c:v>
                </c:pt>
                <c:pt idx="3">
                  <c:v>65787</c:v>
                </c:pt>
                <c:pt idx="4">
                  <c:v>100502</c:v>
                </c:pt>
              </c:numCache>
            </c:numRef>
          </c:val>
          <c:smooth val="0"/>
          <c:extLst>
            <c:ext xmlns:c16="http://schemas.microsoft.com/office/drawing/2014/chart" uri="{C3380CC4-5D6E-409C-BE32-E72D297353CC}">
              <c16:uniqueId val="{00000001-54F8-46A9-85CC-5C51D102461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3.6</c:v>
                </c:pt>
                <c:pt idx="1">
                  <c:v>3.64</c:v>
                </c:pt>
                <c:pt idx="2">
                  <c:v>3.43</c:v>
                </c:pt>
                <c:pt idx="3">
                  <c:v>4.46</c:v>
                </c:pt>
                <c:pt idx="4">
                  <c:v>3.16</c:v>
                </c:pt>
              </c:numCache>
            </c:numRef>
          </c:val>
          <c:extLst>
            <c:ext xmlns:c16="http://schemas.microsoft.com/office/drawing/2014/chart" uri="{C3380CC4-5D6E-409C-BE32-E72D297353CC}">
              <c16:uniqueId val="{00000000-CE7A-458F-B20F-D778360463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11.65</c:v>
                </c:pt>
                <c:pt idx="1">
                  <c:v>11.84</c:v>
                </c:pt>
                <c:pt idx="2">
                  <c:v>15.57</c:v>
                </c:pt>
                <c:pt idx="3">
                  <c:v>16.63</c:v>
                </c:pt>
                <c:pt idx="4">
                  <c:v>16.88</c:v>
                </c:pt>
              </c:numCache>
            </c:numRef>
          </c:val>
          <c:extLst>
            <c:ext xmlns:c16="http://schemas.microsoft.com/office/drawing/2014/chart" uri="{C3380CC4-5D6E-409C-BE32-E72D297353CC}">
              <c16:uniqueId val="{00000001-CE7A-458F-B20F-D778360463B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-2.37</c:v>
                </c:pt>
                <c:pt idx="1">
                  <c:v>-0.55000000000000004</c:v>
                </c:pt>
                <c:pt idx="2">
                  <c:v>1.17</c:v>
                </c:pt>
                <c:pt idx="3">
                  <c:v>0.51</c:v>
                </c:pt>
                <c:pt idx="4">
                  <c:v>-3.24</c:v>
                </c:pt>
              </c:numCache>
            </c:numRef>
          </c:val>
          <c:smooth val="0"/>
          <c:extLst>
            <c:ext xmlns:c16="http://schemas.microsoft.com/office/drawing/2014/chart" uri="{C3380CC4-5D6E-409C-BE32-E72D297353CC}">
              <c16:uniqueId val="{00000002-CE7A-458F-B20F-D778360463B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7.0000000000000007E-2</c:v>
                </c:pt>
                <c:pt idx="4">
                  <c:v>#N/A</c:v>
                </c:pt>
                <c:pt idx="5">
                  <c:v>0.08</c:v>
                </c:pt>
                <c:pt idx="6">
                  <c:v>#N/A</c:v>
                </c:pt>
                <c:pt idx="7">
                  <c:v>0.1</c:v>
                </c:pt>
                <c:pt idx="8">
                  <c:v>0</c:v>
                </c:pt>
                <c:pt idx="9">
                  <c:v>0</c:v>
                </c:pt>
              </c:numCache>
            </c:numRef>
          </c:val>
          <c:extLst>
            <c:ext xmlns:c16="http://schemas.microsoft.com/office/drawing/2014/chart" uri="{C3380CC4-5D6E-409C-BE32-E72D297353CC}">
              <c16:uniqueId val="{00000000-0C3F-431F-BD8D-BE5E3E4AE0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c:ext xmlns:c16="http://schemas.microsoft.com/office/drawing/2014/chart" uri="{C3380CC4-5D6E-409C-BE32-E72D297353CC}">
              <c16:uniqueId val="{00000001-0C3F-431F-BD8D-BE5E3E4AE02E}"/>
            </c:ext>
          </c:extLst>
        </c:ser>
        <c:ser>
          <c:idx val="2"/>
          <c:order val="2"/>
          <c:tx>
            <c:strRef>
              <c:f>データシート!$A$29</c:f>
              <c:strCache>
                <c:ptCount val="1"/>
                <c:pt idx="0">
                  <c:v>平内町特殊索道事業特別会計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0.03</c:v>
                </c:pt>
                <c:pt idx="8">
                  <c:v>#N/A</c:v>
                </c:pt>
                <c:pt idx="9">
                  <c:v>0.01</c:v>
                </c:pt>
              </c:numCache>
            </c:numRef>
          </c:val>
          <c:extLst>
            <c:ext xmlns:c16="http://schemas.microsoft.com/office/drawing/2014/chart" uri="{C3380CC4-5D6E-409C-BE32-E72D297353CC}">
              <c16:uniqueId val="{00000002-0C3F-431F-BD8D-BE5E3E4AE02E}"/>
            </c:ext>
          </c:extLst>
        </c:ser>
        <c:ser>
          <c:idx val="3"/>
          <c:order val="3"/>
          <c:tx>
            <c:strRef>
              <c:f>データシート!$A$30</c:f>
              <c:strCache>
                <c:ptCount val="1"/>
                <c:pt idx="0">
                  <c:v>平内町後期高齢者医療特別会計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0.04</c:v>
                </c:pt>
                <c:pt idx="4">
                  <c:v>#N/A</c:v>
                </c:pt>
                <c:pt idx="5">
                  <c:v>0.04</c:v>
                </c:pt>
                <c:pt idx="6">
                  <c:v>#N/A</c:v>
                </c:pt>
                <c:pt idx="7">
                  <c:v>0.06</c:v>
                </c:pt>
                <c:pt idx="8">
                  <c:v>#N/A</c:v>
                </c:pt>
                <c:pt idx="9">
                  <c:v>7.0000000000000007E-2</c:v>
                </c:pt>
              </c:numCache>
            </c:numRef>
          </c:val>
          <c:extLst>
            <c:ext xmlns:c16="http://schemas.microsoft.com/office/drawing/2014/chart" uri="{C3380CC4-5D6E-409C-BE32-E72D297353CC}">
              <c16:uniqueId val="{00000003-0C3F-431F-BD8D-BE5E3E4AE02E}"/>
            </c:ext>
          </c:extLst>
        </c:ser>
        <c:ser>
          <c:idx val="4"/>
          <c:order val="4"/>
          <c:tx>
            <c:strRef>
              <c:f>データシート!$A$31</c:f>
              <c:strCache>
                <c:ptCount val="1"/>
                <c:pt idx="0">
                  <c:v>平内町国民健康保険平内中央病院事業会計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3.67</c:v>
                </c:pt>
                <c:pt idx="2">
                  <c:v>#N/A</c:v>
                </c:pt>
                <c:pt idx="3">
                  <c:v>3.68</c:v>
                </c:pt>
                <c:pt idx="4">
                  <c:v>#N/A</c:v>
                </c:pt>
                <c:pt idx="5">
                  <c:v>2.81</c:v>
                </c:pt>
                <c:pt idx="6">
                  <c:v>#N/A</c:v>
                </c:pt>
                <c:pt idx="7">
                  <c:v>2.5499999999999998</c:v>
                </c:pt>
                <c:pt idx="8">
                  <c:v>#N/A</c:v>
                </c:pt>
                <c:pt idx="9">
                  <c:v>0.21</c:v>
                </c:pt>
              </c:numCache>
            </c:numRef>
          </c:val>
          <c:extLst>
            <c:ext xmlns:c16="http://schemas.microsoft.com/office/drawing/2014/chart" uri="{C3380CC4-5D6E-409C-BE32-E72D297353CC}">
              <c16:uniqueId val="{00000004-0C3F-431F-BD8D-BE5E3E4AE02E}"/>
            </c:ext>
          </c:extLst>
        </c:ser>
        <c:ser>
          <c:idx val="5"/>
          <c:order val="5"/>
          <c:tx>
            <c:strRef>
              <c:f>データシート!$A$32</c:f>
              <c:strCache>
                <c:ptCount val="1"/>
                <c:pt idx="0">
                  <c:v>平内町下水道事業会計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0.38</c:v>
                </c:pt>
              </c:numCache>
            </c:numRef>
          </c:val>
          <c:extLst>
            <c:ext xmlns:c16="http://schemas.microsoft.com/office/drawing/2014/chart" uri="{C3380CC4-5D6E-409C-BE32-E72D297353CC}">
              <c16:uniqueId val="{00000005-0C3F-431F-BD8D-BE5E3E4AE02E}"/>
            </c:ext>
          </c:extLst>
        </c:ser>
        <c:ser>
          <c:idx val="6"/>
          <c:order val="6"/>
          <c:tx>
            <c:strRef>
              <c:f>データシート!$A$33</c:f>
              <c:strCache>
                <c:ptCount val="1"/>
                <c:pt idx="0">
                  <c:v>平内町国民健康保険特別会計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2.67</c:v>
                </c:pt>
                <c:pt idx="2">
                  <c:v>#N/A</c:v>
                </c:pt>
                <c:pt idx="3">
                  <c:v>1.98</c:v>
                </c:pt>
                <c:pt idx="4">
                  <c:v>#N/A</c:v>
                </c:pt>
                <c:pt idx="5">
                  <c:v>0.6</c:v>
                </c:pt>
                <c:pt idx="6">
                  <c:v>#N/A</c:v>
                </c:pt>
                <c:pt idx="7">
                  <c:v>0.96</c:v>
                </c:pt>
                <c:pt idx="8">
                  <c:v>#N/A</c:v>
                </c:pt>
                <c:pt idx="9">
                  <c:v>0.73</c:v>
                </c:pt>
              </c:numCache>
            </c:numRef>
          </c:val>
          <c:extLst>
            <c:ext xmlns:c16="http://schemas.microsoft.com/office/drawing/2014/chart" uri="{C3380CC4-5D6E-409C-BE32-E72D297353CC}">
              <c16:uniqueId val="{00000006-0C3F-431F-BD8D-BE5E3E4AE02E}"/>
            </c:ext>
          </c:extLst>
        </c:ser>
        <c:ser>
          <c:idx val="7"/>
          <c:order val="7"/>
          <c:tx>
            <c:strRef>
              <c:f>データシート!$A$34</c:f>
              <c:strCache>
                <c:ptCount val="1"/>
                <c:pt idx="0">
                  <c:v>平内町介護保険特別会計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c:v>
                </c:pt>
                <c:pt idx="2">
                  <c:v>#N/A</c:v>
                </c:pt>
                <c:pt idx="3">
                  <c:v>0.46</c:v>
                </c:pt>
                <c:pt idx="4">
                  <c:v>#N/A</c:v>
                </c:pt>
                <c:pt idx="5">
                  <c:v>2.34</c:v>
                </c:pt>
                <c:pt idx="6">
                  <c:v>#N/A</c:v>
                </c:pt>
                <c:pt idx="7">
                  <c:v>3.01</c:v>
                </c:pt>
                <c:pt idx="8">
                  <c:v>#N/A</c:v>
                </c:pt>
                <c:pt idx="9">
                  <c:v>2.86</c:v>
                </c:pt>
              </c:numCache>
            </c:numRef>
          </c:val>
          <c:extLst>
            <c:ext xmlns:c16="http://schemas.microsoft.com/office/drawing/2014/chart" uri="{C3380CC4-5D6E-409C-BE32-E72D297353CC}">
              <c16:uniqueId val="{00000007-0C3F-431F-BD8D-BE5E3E4AE02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3.6</c:v>
                </c:pt>
                <c:pt idx="2">
                  <c:v>#N/A</c:v>
                </c:pt>
                <c:pt idx="3">
                  <c:v>3.64</c:v>
                </c:pt>
                <c:pt idx="4">
                  <c:v>#N/A</c:v>
                </c:pt>
                <c:pt idx="5">
                  <c:v>3.43</c:v>
                </c:pt>
                <c:pt idx="6">
                  <c:v>#N/A</c:v>
                </c:pt>
                <c:pt idx="7">
                  <c:v>4.46</c:v>
                </c:pt>
                <c:pt idx="8">
                  <c:v>#N/A</c:v>
                </c:pt>
                <c:pt idx="9">
                  <c:v>3.15</c:v>
                </c:pt>
              </c:numCache>
            </c:numRef>
          </c:val>
          <c:extLst>
            <c:ext xmlns:c16="http://schemas.microsoft.com/office/drawing/2014/chart" uri="{C3380CC4-5D6E-409C-BE32-E72D297353CC}">
              <c16:uniqueId val="{00000008-0C3F-431F-BD8D-BE5E3E4AE02E}"/>
            </c:ext>
          </c:extLst>
        </c:ser>
        <c:ser>
          <c:idx val="9"/>
          <c:order val="9"/>
          <c:tx>
            <c:strRef>
              <c:f>データシート!$A$36</c:f>
              <c:strCache>
                <c:ptCount val="1"/>
                <c:pt idx="0">
                  <c:v>平内町水道事業会計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2.69</c:v>
                </c:pt>
                <c:pt idx="2">
                  <c:v>#N/A</c:v>
                </c:pt>
                <c:pt idx="3">
                  <c:v>3.04</c:v>
                </c:pt>
                <c:pt idx="4">
                  <c:v>#N/A</c:v>
                </c:pt>
                <c:pt idx="5">
                  <c:v>3.65</c:v>
                </c:pt>
                <c:pt idx="6">
                  <c:v>#N/A</c:v>
                </c:pt>
                <c:pt idx="7">
                  <c:v>4.1399999999999997</c:v>
                </c:pt>
                <c:pt idx="8">
                  <c:v>#N/A</c:v>
                </c:pt>
                <c:pt idx="9">
                  <c:v>4.2300000000000004</c:v>
                </c:pt>
              </c:numCache>
            </c:numRef>
          </c:val>
          <c:extLst>
            <c:ext xmlns:c16="http://schemas.microsoft.com/office/drawing/2014/chart" uri="{C3380CC4-5D6E-409C-BE32-E72D297353CC}">
              <c16:uniqueId val="{00000009-0C3F-431F-BD8D-BE5E3E4AE0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574</c:v>
                </c:pt>
                <c:pt idx="5">
                  <c:v>596</c:v>
                </c:pt>
                <c:pt idx="8">
                  <c:v>612</c:v>
                </c:pt>
                <c:pt idx="11">
                  <c:v>646</c:v>
                </c:pt>
                <c:pt idx="14">
                  <c:v>640</c:v>
                </c:pt>
              </c:numCache>
            </c:numRef>
          </c:val>
          <c:extLst>
            <c:ext xmlns:c16="http://schemas.microsoft.com/office/drawing/2014/chart" uri="{C3380CC4-5D6E-409C-BE32-E72D297353CC}">
              <c16:uniqueId val="{00000000-D565-491E-BBBC-BF631A3850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565-491E-BBBC-BF631A3850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565-491E-BBBC-BF631A3850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14</c:v>
                </c:pt>
                <c:pt idx="6">
                  <c:v>16</c:v>
                </c:pt>
                <c:pt idx="9">
                  <c:v>16</c:v>
                </c:pt>
                <c:pt idx="12">
                  <c:v>31</c:v>
                </c:pt>
              </c:numCache>
            </c:numRef>
          </c:val>
          <c:extLst>
            <c:ext xmlns:c16="http://schemas.microsoft.com/office/drawing/2014/chart" uri="{C3380CC4-5D6E-409C-BE32-E72D297353CC}">
              <c16:uniqueId val="{00000003-D565-491E-BBBC-BF631A3850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404</c:v>
                </c:pt>
                <c:pt idx="3">
                  <c:v>419</c:v>
                </c:pt>
                <c:pt idx="6">
                  <c:v>416</c:v>
                </c:pt>
                <c:pt idx="9">
                  <c:v>417</c:v>
                </c:pt>
                <c:pt idx="12">
                  <c:v>366</c:v>
                </c:pt>
              </c:numCache>
            </c:numRef>
          </c:val>
          <c:extLst>
            <c:ext xmlns:c16="http://schemas.microsoft.com/office/drawing/2014/chart" uri="{C3380CC4-5D6E-409C-BE32-E72D297353CC}">
              <c16:uniqueId val="{00000004-D565-491E-BBBC-BF631A3850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65-491E-BBBC-BF631A3850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65-491E-BBBC-BF631A3850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492</c:v>
                </c:pt>
                <c:pt idx="3">
                  <c:v>548</c:v>
                </c:pt>
                <c:pt idx="6">
                  <c:v>609</c:v>
                </c:pt>
                <c:pt idx="9">
                  <c:v>641</c:v>
                </c:pt>
                <c:pt idx="12">
                  <c:v>663</c:v>
                </c:pt>
              </c:numCache>
            </c:numRef>
          </c:val>
          <c:extLst>
            <c:ext xmlns:c16="http://schemas.microsoft.com/office/drawing/2014/chart" uri="{C3380CC4-5D6E-409C-BE32-E72D297353CC}">
              <c16:uniqueId val="{00000007-D565-491E-BBBC-BF631A3850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338</c:v>
                </c:pt>
                <c:pt idx="2">
                  <c:v>#N/A</c:v>
                </c:pt>
                <c:pt idx="3">
                  <c:v>#N/A</c:v>
                </c:pt>
                <c:pt idx="4">
                  <c:v>385</c:v>
                </c:pt>
                <c:pt idx="5">
                  <c:v>#N/A</c:v>
                </c:pt>
                <c:pt idx="6">
                  <c:v>#N/A</c:v>
                </c:pt>
                <c:pt idx="7">
                  <c:v>429</c:v>
                </c:pt>
                <c:pt idx="8">
                  <c:v>#N/A</c:v>
                </c:pt>
                <c:pt idx="9">
                  <c:v>#N/A</c:v>
                </c:pt>
                <c:pt idx="10">
                  <c:v>428</c:v>
                </c:pt>
                <c:pt idx="11">
                  <c:v>#N/A</c:v>
                </c:pt>
                <c:pt idx="12">
                  <c:v>#N/A</c:v>
                </c:pt>
                <c:pt idx="13">
                  <c:v>420</c:v>
                </c:pt>
                <c:pt idx="14">
                  <c:v>#N/A</c:v>
                </c:pt>
              </c:numCache>
            </c:numRef>
          </c:val>
          <c:smooth val="0"/>
          <c:extLst>
            <c:ext xmlns:c16="http://schemas.microsoft.com/office/drawing/2014/chart" uri="{C3380CC4-5D6E-409C-BE32-E72D297353CC}">
              <c16:uniqueId val="{00000008-D565-491E-BBBC-BF631A3850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7505</c:v>
                </c:pt>
                <c:pt idx="5">
                  <c:v>7425</c:v>
                </c:pt>
                <c:pt idx="8">
                  <c:v>7495</c:v>
                </c:pt>
                <c:pt idx="11">
                  <c:v>7157</c:v>
                </c:pt>
                <c:pt idx="14">
                  <c:v>7296</c:v>
                </c:pt>
              </c:numCache>
            </c:numRef>
          </c:val>
          <c:extLst>
            <c:ext xmlns:c16="http://schemas.microsoft.com/office/drawing/2014/chart" uri="{C3380CC4-5D6E-409C-BE32-E72D297353CC}">
              <c16:uniqueId val="{00000000-9B2A-4D25-908B-44EACB9050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B2A-4D25-908B-44EACB9050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1753</c:v>
                </c:pt>
                <c:pt idx="5">
                  <c:v>2107</c:v>
                </c:pt>
                <c:pt idx="8">
                  <c:v>2297</c:v>
                </c:pt>
                <c:pt idx="11">
                  <c:v>2374</c:v>
                </c:pt>
                <c:pt idx="14">
                  <c:v>2422</c:v>
                </c:pt>
              </c:numCache>
            </c:numRef>
          </c:val>
          <c:extLst>
            <c:ext xmlns:c16="http://schemas.microsoft.com/office/drawing/2014/chart" uri="{C3380CC4-5D6E-409C-BE32-E72D297353CC}">
              <c16:uniqueId val="{00000002-9B2A-4D25-908B-44EACB9050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B2A-4D25-908B-44EACB9050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B2A-4D25-908B-44EACB9050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2A-4D25-908B-44EACB9050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425</c:v>
                </c:pt>
                <c:pt idx="3">
                  <c:v>404</c:v>
                </c:pt>
                <c:pt idx="6">
                  <c:v>366</c:v>
                </c:pt>
                <c:pt idx="9">
                  <c:v>352</c:v>
                </c:pt>
                <c:pt idx="12">
                  <c:v>375</c:v>
                </c:pt>
              </c:numCache>
            </c:numRef>
          </c:val>
          <c:extLst>
            <c:ext xmlns:c16="http://schemas.microsoft.com/office/drawing/2014/chart" uri="{C3380CC4-5D6E-409C-BE32-E72D297353CC}">
              <c16:uniqueId val="{00000006-9B2A-4D25-908B-44EACB9050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126</c:v>
                </c:pt>
                <c:pt idx="3">
                  <c:v>169</c:v>
                </c:pt>
                <c:pt idx="6">
                  <c:v>160</c:v>
                </c:pt>
                <c:pt idx="9">
                  <c:v>144</c:v>
                </c:pt>
                <c:pt idx="12">
                  <c:v>128</c:v>
                </c:pt>
              </c:numCache>
            </c:numRef>
          </c:val>
          <c:extLst>
            <c:ext xmlns:c16="http://schemas.microsoft.com/office/drawing/2014/chart" uri="{C3380CC4-5D6E-409C-BE32-E72D297353CC}">
              <c16:uniqueId val="{00000007-9B2A-4D25-908B-44EACB9050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4424</c:v>
                </c:pt>
                <c:pt idx="3">
                  <c:v>4210</c:v>
                </c:pt>
                <c:pt idx="6">
                  <c:v>4045</c:v>
                </c:pt>
                <c:pt idx="9">
                  <c:v>3873</c:v>
                </c:pt>
                <c:pt idx="12">
                  <c:v>4014</c:v>
                </c:pt>
              </c:numCache>
            </c:numRef>
          </c:val>
          <c:extLst>
            <c:ext xmlns:c16="http://schemas.microsoft.com/office/drawing/2014/chart" uri="{C3380CC4-5D6E-409C-BE32-E72D297353CC}">
              <c16:uniqueId val="{00000008-9B2A-4D25-908B-44EACB9050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B2A-4D25-908B-44EACB9050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7344</c:v>
                </c:pt>
                <c:pt idx="3">
                  <c:v>7477</c:v>
                </c:pt>
                <c:pt idx="6">
                  <c:v>7940</c:v>
                </c:pt>
                <c:pt idx="9">
                  <c:v>7818</c:v>
                </c:pt>
                <c:pt idx="12">
                  <c:v>7895</c:v>
                </c:pt>
              </c:numCache>
            </c:numRef>
          </c:val>
          <c:extLst>
            <c:ext xmlns:c16="http://schemas.microsoft.com/office/drawing/2014/chart" uri="{C3380CC4-5D6E-409C-BE32-E72D297353CC}">
              <c16:uniqueId val="{0000000A-9B2A-4D25-908B-44EACB90504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3062</c:v>
                </c:pt>
                <c:pt idx="2">
                  <c:v>#N/A</c:v>
                </c:pt>
                <c:pt idx="3">
                  <c:v>#N/A</c:v>
                </c:pt>
                <c:pt idx="4">
                  <c:v>2729</c:v>
                </c:pt>
                <c:pt idx="5">
                  <c:v>#N/A</c:v>
                </c:pt>
                <c:pt idx="6">
                  <c:v>#N/A</c:v>
                </c:pt>
                <c:pt idx="7">
                  <c:v>2719</c:v>
                </c:pt>
                <c:pt idx="8">
                  <c:v>#N/A</c:v>
                </c:pt>
                <c:pt idx="9">
                  <c:v>#N/A</c:v>
                </c:pt>
                <c:pt idx="10">
                  <c:v>2656</c:v>
                </c:pt>
                <c:pt idx="11">
                  <c:v>#N/A</c:v>
                </c:pt>
                <c:pt idx="12">
                  <c:v>#N/A</c:v>
                </c:pt>
                <c:pt idx="13">
                  <c:v>2695</c:v>
                </c:pt>
                <c:pt idx="14">
                  <c:v>#N/A</c:v>
                </c:pt>
              </c:numCache>
            </c:numRef>
          </c:val>
          <c:smooth val="0"/>
          <c:extLst>
            <c:ext xmlns:c16="http://schemas.microsoft.com/office/drawing/2014/chart" uri="{C3380CC4-5D6E-409C-BE32-E72D297353CC}">
              <c16:uniqueId val="{0000000B-9B2A-4D25-908B-44EACB90504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688</c:v>
                </c:pt>
                <c:pt idx="1">
                  <c:v>743</c:v>
                </c:pt>
                <c:pt idx="2">
                  <c:v>763</c:v>
                </c:pt>
              </c:numCache>
            </c:numRef>
          </c:val>
          <c:extLst>
            <c:ext xmlns:c16="http://schemas.microsoft.com/office/drawing/2014/chart" uri="{C3380CC4-5D6E-409C-BE32-E72D297353CC}">
              <c16:uniqueId val="{00000000-D845-40F4-BB42-8C85FB4158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346</c:v>
                </c:pt>
                <c:pt idx="1">
                  <c:v>362</c:v>
                </c:pt>
                <c:pt idx="2">
                  <c:v>383</c:v>
                </c:pt>
              </c:numCache>
            </c:numRef>
          </c:val>
          <c:extLst>
            <c:ext xmlns:c16="http://schemas.microsoft.com/office/drawing/2014/chart" uri="{C3380CC4-5D6E-409C-BE32-E72D297353CC}">
              <c16:uniqueId val="{00000001-D845-40F4-BB42-8C85FB4158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789</c:v>
                </c:pt>
                <c:pt idx="1">
                  <c:v>794</c:v>
                </c:pt>
                <c:pt idx="2">
                  <c:v>808</c:v>
                </c:pt>
              </c:numCache>
            </c:numRef>
          </c:val>
          <c:extLst>
            <c:ext xmlns:c16="http://schemas.microsoft.com/office/drawing/2014/chart" uri="{C3380CC4-5D6E-409C-BE32-E72D297353CC}">
              <c16:uniqueId val="{00000002-D845-40F4-BB42-8C85FB4158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青森県平内町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a:t>
          </a:r>
          <a:r>
            <a:rPr kumimoji="1" lang="ja-JP" altLang="en-US" sz="1100" b="0" i="0" baseline="0">
              <a:solidFill>
                <a:schemeClr val="dk1"/>
              </a:solidFill>
              <a:effectLst/>
              <a:latin typeface="+mn-lt"/>
              <a:ea typeface="+mn-ea"/>
              <a:cs typeface="+mn-cs"/>
            </a:rPr>
            <a:t>は年々増加し</a:t>
          </a:r>
          <a:r>
            <a:rPr kumimoji="1" lang="ja-JP" altLang="ja-JP" sz="1100" b="0" i="0" baseline="0">
              <a:solidFill>
                <a:schemeClr val="dk1"/>
              </a:solidFill>
              <a:effectLst/>
              <a:latin typeface="+mn-lt"/>
              <a:ea typeface="+mn-ea"/>
              <a:cs typeface="+mn-cs"/>
            </a:rPr>
            <a:t>ているが、令和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公営企業債の元利償還金に対する繰入金が減少</a:t>
          </a:r>
          <a:r>
            <a:rPr kumimoji="1" lang="ja-JP" altLang="ja-JP" sz="1100" b="0" i="0" baseline="0">
              <a:solidFill>
                <a:schemeClr val="dk1"/>
              </a:solidFill>
              <a:effectLst/>
              <a:latin typeface="+mn-lt"/>
              <a:ea typeface="+mn-ea"/>
              <a:cs typeface="+mn-cs"/>
            </a:rPr>
            <a:t>したことが影響し、実質公債費比率の分子は</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年度比△</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百万円となった。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緊防債や過疎対策事業債などの借入額の大きな事業の償還の増や、老朽化した公共施設等の更新にかかる起債発行が見込まれており、また下水道事業を中心に公営企業への繰出金が増えることで公債費に準ずる経費として実質公債費比率に算入される金額も増加する見込みであることから、当面の間、比率の悪化が懸念されるところではあるが、適債事業の取捨選択や公営企業会計の事業見直しや料金改定なども検討しながら財政運営に努めなければならない。</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満期一括償還債の借入なし。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青森県平内町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年度は剰余金処分による財政調整基金へ積み増し等の結果、充当可能基金は増となったが、公債費の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等による基準財政需要額算入見込額の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により、充当可能財源等（</a:t>
          </a:r>
          <a:r>
            <a:rPr kumimoji="1" lang="en-US" altLang="ja-JP" sz="1100" b="0" i="0" baseline="0">
              <a:solidFill>
                <a:schemeClr val="dk1"/>
              </a:solidFill>
              <a:effectLst/>
              <a:latin typeface="+mn-lt"/>
              <a:ea typeface="+mn-ea"/>
              <a:cs typeface="+mn-cs"/>
            </a:rPr>
            <a:t>B</a:t>
          </a:r>
          <a:r>
            <a:rPr kumimoji="1" lang="ja-JP" altLang="ja-JP" sz="1100" b="0" i="0" baseline="0">
              <a:solidFill>
                <a:schemeClr val="dk1"/>
              </a:solidFill>
              <a:effectLst/>
              <a:latin typeface="+mn-lt"/>
              <a:ea typeface="+mn-ea"/>
              <a:cs typeface="+mn-cs"/>
            </a:rPr>
            <a:t>）としては</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187</a:t>
          </a:r>
          <a:r>
            <a:rPr kumimoji="1" lang="ja-JP" altLang="ja-JP" sz="1100" b="0" i="0" baseline="0">
              <a:solidFill>
                <a:schemeClr val="dk1"/>
              </a:solidFill>
              <a:effectLst/>
              <a:latin typeface="+mn-lt"/>
              <a:ea typeface="+mn-ea"/>
              <a:cs typeface="+mn-cs"/>
            </a:rPr>
            <a:t>百万円となっており、さらに、地方債現在高の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等により、将来負担額（</a:t>
          </a:r>
          <a:r>
            <a:rPr kumimoji="1" lang="en-US" altLang="ja-JP" sz="1100" b="0" i="0" baseline="0">
              <a:solidFill>
                <a:schemeClr val="dk1"/>
              </a:solidFill>
              <a:effectLst/>
              <a:latin typeface="+mn-lt"/>
              <a:ea typeface="+mn-ea"/>
              <a:cs typeface="+mn-cs"/>
            </a:rPr>
            <a:t>A</a:t>
          </a:r>
          <a:r>
            <a:rPr kumimoji="1" lang="ja-JP" altLang="ja-JP" sz="1100" b="0" i="0" baseline="0">
              <a:solidFill>
                <a:schemeClr val="dk1"/>
              </a:solidFill>
              <a:effectLst/>
              <a:latin typeface="+mn-lt"/>
              <a:ea typeface="+mn-ea"/>
              <a:cs typeface="+mn-cs"/>
            </a:rPr>
            <a:t>）としては</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225</a:t>
          </a:r>
          <a:r>
            <a:rPr kumimoji="1" lang="ja-JP" altLang="ja-JP" sz="1100" b="0" i="0" baseline="0">
              <a:solidFill>
                <a:schemeClr val="dk1"/>
              </a:solidFill>
              <a:effectLst/>
              <a:latin typeface="+mn-lt"/>
              <a:ea typeface="+mn-ea"/>
              <a:cs typeface="+mn-cs"/>
            </a:rPr>
            <a:t>百万円となったことに伴い、将来負担比率の分子は</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百万円となった。</a:t>
          </a:r>
          <a:r>
            <a:rPr kumimoji="1" lang="ja-JP" altLang="en-US" sz="1100" b="0" i="0" baseline="0">
              <a:solidFill>
                <a:schemeClr val="dk1"/>
              </a:solidFill>
              <a:effectLst/>
              <a:latin typeface="+mn-lt"/>
              <a:ea typeface="+mn-ea"/>
              <a:cs typeface="+mn-cs"/>
            </a:rPr>
            <a:t>一方で</a:t>
          </a:r>
          <a:r>
            <a:rPr kumimoji="1" lang="ja-JP" altLang="ja-JP" sz="1100" b="0" i="0" baseline="0">
              <a:solidFill>
                <a:schemeClr val="dk1"/>
              </a:solidFill>
              <a:effectLst/>
              <a:latin typeface="+mn-lt"/>
              <a:ea typeface="+mn-ea"/>
              <a:cs typeface="+mn-cs"/>
            </a:rPr>
            <a:t>標準財政規模が普通交付税額＋</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百万円等により分母が増える形となったため</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相対的に比率が下がる結果となった。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公営企業債等繰出金見込額</a:t>
          </a:r>
          <a:r>
            <a:rPr kumimoji="1" lang="ja-JP" altLang="en-US" sz="1100" b="0" i="0" baseline="0">
              <a:solidFill>
                <a:schemeClr val="dk1"/>
              </a:solidFill>
              <a:effectLst/>
              <a:latin typeface="+mn-lt"/>
              <a:ea typeface="+mn-ea"/>
              <a:cs typeface="+mn-cs"/>
            </a:rPr>
            <a:t>が増加し</a:t>
          </a:r>
          <a:r>
            <a:rPr kumimoji="1" lang="ja-JP" altLang="ja-JP" sz="1100" b="0" i="0" baseline="0">
              <a:solidFill>
                <a:schemeClr val="dk1"/>
              </a:solidFill>
              <a:effectLst/>
              <a:latin typeface="+mn-lt"/>
              <a:ea typeface="+mn-ea"/>
              <a:cs typeface="+mn-cs"/>
            </a:rPr>
            <a:t>、依然として高い水準にあり、地方債現在高も徐々に増加していく見通しであることから、今後とも地方債発行の抑制や公営企業会計事業の抜本的見直しによる基準外繰出金の抑制に努めていかなければならな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青森県平内町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主な増要因は、財政調整基金へ歳計剰余金処分として</a:t>
          </a:r>
          <a:r>
            <a:rPr kumimoji="1" lang="en-US" altLang="ja-JP" sz="1100" b="0" i="0" baseline="0">
              <a:solidFill>
                <a:schemeClr val="dk1"/>
              </a:solidFill>
              <a:effectLst/>
              <a:latin typeface="+mn-lt"/>
              <a:ea typeface="+mn-ea"/>
              <a:cs typeface="+mn-cs"/>
            </a:rPr>
            <a:t>110</a:t>
          </a:r>
          <a:r>
            <a:rPr kumimoji="1" lang="ja-JP" altLang="ja-JP" sz="1100" b="0" i="0" baseline="0">
              <a:solidFill>
                <a:schemeClr val="dk1"/>
              </a:solidFill>
              <a:effectLst/>
              <a:latin typeface="+mn-lt"/>
              <a:ea typeface="+mn-ea"/>
              <a:cs typeface="+mn-cs"/>
            </a:rPr>
            <a:t>百万円、減債基金へ臨時財政対策債償還に係る交付税措置の前倒し分として約</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百万円、特定目的基金である森林環境基金へ約</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百万円、下水道事業債償還基金へ約</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百万円積み立てたことである。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一方、主な減要因は、財政調整基金のうち約</a:t>
          </a:r>
          <a:r>
            <a:rPr kumimoji="1" lang="en-US" altLang="ja-JP" sz="1100" b="0" i="0" baseline="0">
              <a:solidFill>
                <a:schemeClr val="dk1"/>
              </a:solidFill>
              <a:effectLst/>
              <a:latin typeface="+mn-lt"/>
              <a:ea typeface="+mn-ea"/>
              <a:cs typeface="+mn-cs"/>
            </a:rPr>
            <a:t>90</a:t>
          </a:r>
          <a:r>
            <a:rPr kumimoji="1" lang="ja-JP" altLang="ja-JP" sz="1100" b="0" i="0" baseline="0">
              <a:solidFill>
                <a:schemeClr val="dk1"/>
              </a:solidFill>
              <a:effectLst/>
              <a:latin typeface="+mn-lt"/>
              <a:ea typeface="+mn-ea"/>
              <a:cs typeface="+mn-cs"/>
            </a:rPr>
            <a:t>百万円を財源不足分として、下水道事業債償還基金のうち約</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百万円を償還財源として取り崩したことである。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財政調整基金は、地方交付税の減や災害発生時の対応、社会保障関係経費の増大に備え、取り崩し等に配慮しながらには積み立てを考えたい。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減債基金は、将来の公債費負担を</a:t>
          </a:r>
          <a:r>
            <a:rPr kumimoji="1" lang="ja-JP" altLang="en-US" sz="1100" b="0" i="0" baseline="0">
              <a:solidFill>
                <a:schemeClr val="dk1"/>
              </a:solidFill>
              <a:effectLst/>
              <a:latin typeface="+mn-lt"/>
              <a:ea typeface="+mn-ea"/>
              <a:cs typeface="+mn-cs"/>
            </a:rPr>
            <a:t>見据え</a:t>
          </a:r>
          <a:r>
            <a:rPr kumimoji="1" lang="ja-JP" altLang="ja-JP" sz="1100" b="0" i="0" baseline="0">
              <a:solidFill>
                <a:schemeClr val="dk1"/>
              </a:solidFill>
              <a:effectLst/>
              <a:latin typeface="+mn-lt"/>
              <a:ea typeface="+mn-ea"/>
              <a:cs typeface="+mn-cs"/>
            </a:rPr>
            <a:t>、経費削減等により捻出した財源</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長期的に積み立て、財政状況</a:t>
          </a:r>
          <a:r>
            <a:rPr kumimoji="1" lang="ja-JP" altLang="en-US" sz="1100" b="0" i="0" baseline="0">
              <a:solidFill>
                <a:schemeClr val="dk1"/>
              </a:solidFill>
              <a:effectLst/>
              <a:latin typeface="+mn-lt"/>
              <a:ea typeface="+mn-ea"/>
              <a:cs typeface="+mn-cs"/>
            </a:rPr>
            <a:t>によっては、</a:t>
          </a:r>
          <a:r>
            <a:rPr kumimoji="1" lang="ja-JP" altLang="ja-JP" sz="1100" b="0" i="0" baseline="0">
              <a:solidFill>
                <a:schemeClr val="dk1"/>
              </a:solidFill>
              <a:effectLst/>
              <a:latin typeface="+mn-lt"/>
              <a:ea typeface="+mn-ea"/>
              <a:cs typeface="+mn-cs"/>
            </a:rPr>
            <a:t>公債費負担の平準化のために取り崩しを行う見通しである。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その他特定目的基金については、公共施設等整備基金は公共施設等の整備にかかる需要が増大する際に取り崩しを行う考えであり、それ以外の基金は現状を維持する見通しである。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（基金の使途）</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pPr eaLnBrk="1" fontAlgn="auto" latinLnBrk="0" hangingPunct="1"/>
          <a:r>
            <a:rPr kumimoji="1" lang="ja-JP" altLang="ja-JP" sz="1100" b="0" i="0" baseline="0">
              <a:solidFill>
                <a:schemeClr val="dk1"/>
              </a:solidFill>
              <a:effectLst/>
              <a:latin typeface="+mn-lt"/>
              <a:ea typeface="+mn-ea"/>
              <a:cs typeface="+mn-cs"/>
            </a:rPr>
            <a:t>・公共施設等整備基金：町が行う公共施設、その他の施設の整備に要する経費の財源に充てる。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・地域づくり特別事業基金：地域の実情をふまえ、個性豊かな魅力ある地域づくりを行い、町の活性化を推進する。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・地域福祉基金：高齢者の居宅における福祉の増進に関する事業等を行う団体に対する補助等を行い、高齢者福祉の増進を図る。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・森林環境基金：森林環境譲与税を森林経営管理のための経費の財源に充てる。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・下水道事業債償還基金：公共用水域の水質保全と町民の生活環境の向上を図るために生活排水等の処理施設を整備する事業に関する下水道事業債の元利償還に要する経費の財源に充てる。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年度は、基金運用益のみを積み立てたため増となっている。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・森林環境基金：森林環境譲与税のうち森林経営管理のための経費へ充当した残りを積み立てたため増となっている。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・下水道事業債償還基金：県からの補助金を原資に約</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百万円を積み立てる一方で、前年度積み立て分を取り崩して下水道事業債の償還財源に充てていることから、ほぼ横ばいで推移するものであるが、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年度中の積み立てと取崩しで減となっている。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前述の増減理由に記載のあるとおり、将来の財政需要を見極め、引き続き経費削減等により捻出した財源を積み立てしながら、公共施設等の整備にかかる需要が増大する際に取り崩しを行う見通し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・その他の特定目的基金：前述の増減理由に記載のあるとおり、今後も推移していく見通しであることから、基金残高は特段の理由がない限り、ほぼ横ばいになると見込んでいる。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mn-lt"/>
              <a:ea typeface="+mn-ea"/>
              <a:cs typeface="+mn-cs"/>
            </a:rPr>
            <a:t>地方交付税額の減や災害発生時の対応、社会保障関係経費の増大などに備え積み立てを行っており、令和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年度は財源不足分として約</a:t>
          </a:r>
          <a:r>
            <a:rPr kumimoji="1" lang="en-US" altLang="ja-JP" sz="1100" b="0" i="0" baseline="0">
              <a:solidFill>
                <a:schemeClr val="dk1"/>
              </a:solidFill>
              <a:effectLst/>
              <a:latin typeface="+mn-lt"/>
              <a:ea typeface="+mn-ea"/>
              <a:cs typeface="+mn-cs"/>
            </a:rPr>
            <a:t>90</a:t>
          </a:r>
          <a:r>
            <a:rPr kumimoji="1" lang="ja-JP" altLang="ja-JP" sz="1100" b="0" i="0" baseline="0">
              <a:solidFill>
                <a:schemeClr val="dk1"/>
              </a:solidFill>
              <a:effectLst/>
              <a:latin typeface="+mn-lt"/>
              <a:ea typeface="+mn-ea"/>
              <a:cs typeface="+mn-cs"/>
            </a:rPr>
            <a:t>百万円を取り崩したものの、基金運用益と剰余金処分の約</a:t>
          </a:r>
          <a:r>
            <a:rPr kumimoji="1" lang="en-US" altLang="ja-JP" sz="1100" b="0" i="0" baseline="0">
              <a:solidFill>
                <a:schemeClr val="dk1"/>
              </a:solidFill>
              <a:effectLst/>
              <a:latin typeface="+mn-lt"/>
              <a:ea typeface="+mn-ea"/>
              <a:cs typeface="+mn-cs"/>
            </a:rPr>
            <a:t>110</a:t>
          </a:r>
          <a:r>
            <a:rPr kumimoji="1" lang="ja-JP" altLang="ja-JP" sz="1100" b="0" i="0" baseline="0">
              <a:solidFill>
                <a:schemeClr val="dk1"/>
              </a:solidFill>
              <a:effectLst/>
              <a:latin typeface="+mn-lt"/>
              <a:ea typeface="+mn-ea"/>
              <a:cs typeface="+mn-cs"/>
            </a:rPr>
            <a:t>百万円を積み立てたため増となっている。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将来需要が見込まれる減債基金や公共施設等整備基金（特定目的基金）を重点的に積み増し、基金運用益のみの積み立てをしてきたところであるが、公債費の増や、老朽化した施設の更新についての財源等を考慮し、財政調整基金に積み立てることも検討していき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老朽化した消防庁舎や防災行政用無線等の公共施設の更新等により、地方債残高が増加していることから、本庁舎の更新工事等による将来の更なる公債費負担に備えて積み立てを行っており、</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年度は、基金運用益と臨時財政対策債償還に係る交付税措置の前倒し分として約</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百万円を積み立てたため増となっている。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今後の公債費の増と財政状況を見極めて、必要な分歳計剰余金処分に伴う積み増し等を考慮していきたい。その後、中長期的に公債費の伸びと財政状況を勘案して基金の取り崩しを行う見通しである。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青森県平内町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9,730
9,655
217.09
8,133,421
7,973,004
142,602
4,519,305
7,894,860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年度の指数については</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年度と同指数であったが、類似団体平均と比較すると引き続き下回った状態で推移している。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基準財政需要額</a:t>
          </a:r>
          <a:r>
            <a:rPr kumimoji="1" lang="ja-JP" altLang="en-US" sz="1100" b="0" i="0" baseline="0">
              <a:solidFill>
                <a:schemeClr val="dk1"/>
              </a:solidFill>
              <a:effectLst/>
              <a:latin typeface="+mn-lt"/>
              <a:ea typeface="+mn-ea"/>
              <a:cs typeface="+mn-cs"/>
            </a:rPr>
            <a:t>については、</a:t>
          </a:r>
          <a:r>
            <a:rPr kumimoji="1" lang="ja-JP" altLang="ja-JP" sz="1100" b="0" i="0" baseline="0">
              <a:solidFill>
                <a:schemeClr val="dk1"/>
              </a:solidFill>
              <a:effectLst/>
              <a:latin typeface="+mn-lt"/>
              <a:ea typeface="+mn-ea"/>
              <a:cs typeface="+mn-cs"/>
            </a:rPr>
            <a:t>公債費等の算入の増等により</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年度比＋</a:t>
          </a:r>
          <a:r>
            <a:rPr kumimoji="1" lang="en-US" altLang="ja-JP" sz="1100" b="0" i="0" baseline="0">
              <a:solidFill>
                <a:schemeClr val="dk1"/>
              </a:solidFill>
              <a:effectLst/>
              <a:latin typeface="+mn-lt"/>
              <a:ea typeface="+mn-ea"/>
              <a:cs typeface="+mn-cs"/>
            </a:rPr>
            <a:t>90</a:t>
          </a:r>
          <a:r>
            <a:rPr kumimoji="1" lang="ja-JP" altLang="ja-JP" sz="1100" b="0" i="0" baseline="0">
              <a:solidFill>
                <a:schemeClr val="dk1"/>
              </a:solidFill>
              <a:effectLst/>
              <a:latin typeface="+mn-lt"/>
              <a:ea typeface="+mn-ea"/>
              <a:cs typeface="+mn-cs"/>
            </a:rPr>
            <a:t>百万円、基準財政収入額</a:t>
          </a:r>
          <a:r>
            <a:rPr kumimoji="1" lang="ja-JP" altLang="en-US" sz="1100" b="0" i="0" baseline="0">
              <a:solidFill>
                <a:schemeClr val="dk1"/>
              </a:solidFill>
              <a:effectLst/>
              <a:latin typeface="+mn-lt"/>
              <a:ea typeface="+mn-ea"/>
              <a:cs typeface="+mn-cs"/>
            </a:rPr>
            <a:t>については、</a:t>
          </a:r>
          <a:r>
            <a:rPr kumimoji="1" lang="ja-JP" altLang="ja-JP" sz="1100" b="0" i="0" baseline="0">
              <a:solidFill>
                <a:schemeClr val="dk1"/>
              </a:solidFill>
              <a:effectLst/>
              <a:latin typeface="+mn-lt"/>
              <a:ea typeface="+mn-ea"/>
              <a:cs typeface="+mn-cs"/>
            </a:rPr>
            <a:t>町の基幹産業であるホタテ養殖業</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へい死による漁獲量の減はあるものの、価格の上昇により税収</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やや増</a:t>
          </a:r>
          <a:r>
            <a:rPr kumimoji="1" lang="ja-JP" altLang="en-US" sz="1100" b="0" i="0" baseline="0">
              <a:solidFill>
                <a:schemeClr val="dk1"/>
              </a:solidFill>
              <a:effectLst/>
              <a:latin typeface="+mn-lt"/>
              <a:ea typeface="+mn-ea"/>
              <a:cs typeface="+mn-cs"/>
            </a:rPr>
            <a:t>である</a:t>
          </a:r>
          <a:r>
            <a:rPr kumimoji="1" lang="ja-JP" altLang="ja-JP" sz="1100" b="0" i="0" baseline="0">
              <a:solidFill>
                <a:schemeClr val="dk1"/>
              </a:solidFill>
              <a:effectLst/>
              <a:latin typeface="+mn-lt"/>
              <a:ea typeface="+mn-ea"/>
              <a:cs typeface="+mn-cs"/>
            </a:rPr>
            <a:t>等の</a:t>
          </a:r>
          <a:r>
            <a:rPr kumimoji="1" lang="ja-JP" altLang="en-US" sz="1100" b="0" i="0" baseline="0">
              <a:solidFill>
                <a:schemeClr val="dk1"/>
              </a:solidFill>
              <a:effectLst/>
              <a:latin typeface="+mn-lt"/>
              <a:ea typeface="+mn-ea"/>
              <a:cs typeface="+mn-cs"/>
            </a:rPr>
            <a:t>要因</a:t>
          </a:r>
          <a:r>
            <a:rPr kumimoji="1" lang="ja-JP" altLang="ja-JP" sz="1100" b="0" i="0" baseline="0">
              <a:solidFill>
                <a:schemeClr val="dk1"/>
              </a:solidFill>
              <a:effectLst/>
              <a:latin typeface="+mn-lt"/>
              <a:ea typeface="+mn-ea"/>
              <a:cs typeface="+mn-cs"/>
            </a:rPr>
            <a:t>により</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年度比＋</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百万円となって</a:t>
          </a:r>
          <a:r>
            <a:rPr kumimoji="1" lang="ja-JP" altLang="en-US" sz="1100" b="0" i="0" baseline="0">
              <a:solidFill>
                <a:schemeClr val="dk1"/>
              </a:solidFill>
              <a:effectLst/>
              <a:latin typeface="+mn-lt"/>
              <a:ea typeface="+mn-ea"/>
              <a:cs typeface="+mn-cs"/>
            </a:rPr>
            <a:t>いる。よって、</a:t>
          </a:r>
          <a:r>
            <a:rPr kumimoji="1" lang="ja-JP" altLang="ja-JP" sz="1100" b="0" i="0" baseline="0">
              <a:solidFill>
                <a:schemeClr val="dk1"/>
              </a:solidFill>
              <a:effectLst/>
              <a:latin typeface="+mn-lt"/>
              <a:ea typeface="+mn-ea"/>
              <a:cs typeface="+mn-cs"/>
            </a:rPr>
            <a:t>単年度財政力指数としては</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ではあるが、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か年平均の影響により</a:t>
          </a:r>
          <a:r>
            <a:rPr kumimoji="1" lang="ja-JP" altLang="en-US" sz="1100" b="0" i="0" baseline="0">
              <a:solidFill>
                <a:schemeClr val="dk1"/>
              </a:solidFill>
              <a:effectLst/>
              <a:latin typeface="+mn-lt"/>
              <a:ea typeface="+mn-ea"/>
              <a:cs typeface="+mn-cs"/>
            </a:rPr>
            <a:t>前年</a:t>
          </a:r>
          <a:r>
            <a:rPr kumimoji="1" lang="ja-JP" altLang="ja-JP" sz="1100" b="0" i="0" baseline="0">
              <a:solidFill>
                <a:schemeClr val="dk1"/>
              </a:solidFill>
              <a:effectLst/>
              <a:latin typeface="+mn-lt"/>
              <a:ea typeface="+mn-ea"/>
              <a:cs typeface="+mn-cs"/>
            </a:rPr>
            <a:t>同数値になっている。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480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44</xdr:row>
      <xdr:rowOff>4233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令和</a:t>
          </a:r>
          <a:r>
            <a:rPr kumimoji="1" lang="en-US" altLang="ja-JP" sz="1050" b="0" i="0" baseline="0">
              <a:solidFill>
                <a:schemeClr val="dk1"/>
              </a:solidFill>
              <a:effectLst/>
              <a:latin typeface="+mn-lt"/>
              <a:ea typeface="+mn-ea"/>
              <a:cs typeface="+mn-cs"/>
            </a:rPr>
            <a:t>6</a:t>
          </a:r>
          <a:r>
            <a:rPr kumimoji="1" lang="ja-JP" altLang="ja-JP" sz="1050" b="0" i="0" baseline="0">
              <a:solidFill>
                <a:schemeClr val="dk1"/>
              </a:solidFill>
              <a:effectLst/>
              <a:latin typeface="+mn-lt"/>
              <a:ea typeface="+mn-ea"/>
              <a:cs typeface="+mn-cs"/>
            </a:rPr>
            <a:t>年度は経常収支比率が</a:t>
          </a:r>
          <a:r>
            <a:rPr kumimoji="1" lang="en-US" altLang="ja-JP" sz="1050" b="0" i="0" baseline="0">
              <a:solidFill>
                <a:schemeClr val="dk1"/>
              </a:solidFill>
              <a:effectLst/>
              <a:latin typeface="+mn-lt"/>
              <a:ea typeface="+mn-ea"/>
              <a:cs typeface="+mn-cs"/>
            </a:rPr>
            <a:t>79.5</a:t>
          </a:r>
          <a:r>
            <a:rPr kumimoji="1" lang="ja-JP" altLang="ja-JP" sz="1050" b="0" i="0" baseline="0">
              <a:solidFill>
                <a:schemeClr val="dk1"/>
              </a:solidFill>
              <a:effectLst/>
              <a:latin typeface="+mn-lt"/>
              <a:ea typeface="+mn-ea"/>
              <a:cs typeface="+mn-cs"/>
            </a:rPr>
            <a:t>％となり、</a:t>
          </a:r>
          <a:r>
            <a:rPr kumimoji="1" lang="ja-JP" altLang="en-US" sz="1050" b="0" i="0" baseline="0">
              <a:solidFill>
                <a:schemeClr val="dk1"/>
              </a:solidFill>
              <a:effectLst/>
              <a:latin typeface="+mn-lt"/>
              <a:ea typeface="+mn-ea"/>
              <a:cs typeface="+mn-cs"/>
            </a:rPr>
            <a:t>前</a:t>
          </a:r>
          <a:r>
            <a:rPr kumimoji="1" lang="ja-JP" altLang="ja-JP" sz="1050" b="0" i="0" baseline="0">
              <a:solidFill>
                <a:schemeClr val="dk1"/>
              </a:solidFill>
              <a:effectLst/>
              <a:latin typeface="+mn-lt"/>
              <a:ea typeface="+mn-ea"/>
              <a:cs typeface="+mn-cs"/>
            </a:rPr>
            <a:t>年度</a:t>
          </a:r>
          <a:r>
            <a:rPr kumimoji="1" lang="ja-JP" altLang="en-US" sz="1050" b="0" i="0" baseline="0">
              <a:solidFill>
                <a:schemeClr val="dk1"/>
              </a:solidFill>
              <a:effectLst/>
              <a:latin typeface="+mn-lt"/>
              <a:ea typeface="+mn-ea"/>
              <a:cs typeface="+mn-cs"/>
            </a:rPr>
            <a:t>より減</a:t>
          </a:r>
          <a:r>
            <a:rPr kumimoji="1" lang="ja-JP" altLang="ja-JP" sz="1050" b="0" i="0" baseline="0">
              <a:solidFill>
                <a:schemeClr val="dk1"/>
              </a:solidFill>
              <a:effectLst/>
              <a:latin typeface="+mn-lt"/>
              <a:ea typeface="+mn-ea"/>
              <a:cs typeface="+mn-cs"/>
            </a:rPr>
            <a:t>となっている。歳出面では、公債費の増＋</a:t>
          </a:r>
          <a:r>
            <a:rPr kumimoji="1" lang="en-US" altLang="ja-JP" sz="1050" b="0" i="0" baseline="0">
              <a:solidFill>
                <a:schemeClr val="dk1"/>
              </a:solidFill>
              <a:effectLst/>
              <a:latin typeface="+mn-lt"/>
              <a:ea typeface="+mn-ea"/>
              <a:cs typeface="+mn-cs"/>
            </a:rPr>
            <a:t>22</a:t>
          </a:r>
          <a:r>
            <a:rPr kumimoji="1" lang="ja-JP" altLang="ja-JP" sz="1050" b="0" i="0" baseline="0">
              <a:solidFill>
                <a:schemeClr val="dk1"/>
              </a:solidFill>
              <a:effectLst/>
              <a:latin typeface="+mn-lt"/>
              <a:ea typeface="+mn-ea"/>
              <a:cs typeface="+mn-cs"/>
            </a:rPr>
            <a:t>百万円、</a:t>
          </a:r>
          <a:r>
            <a:rPr kumimoji="1" lang="ja-JP" altLang="en-US" sz="1050" b="0" i="0" baseline="0">
              <a:solidFill>
                <a:schemeClr val="dk1"/>
              </a:solidFill>
              <a:effectLst/>
              <a:latin typeface="+mn-lt"/>
              <a:ea typeface="+mn-ea"/>
              <a:cs typeface="+mn-cs"/>
            </a:rPr>
            <a:t>給与改定</a:t>
          </a:r>
          <a:r>
            <a:rPr kumimoji="1" lang="ja-JP" altLang="ja-JP" sz="1050" b="0" i="0" baseline="0">
              <a:solidFill>
                <a:schemeClr val="dk1"/>
              </a:solidFill>
              <a:effectLst/>
              <a:latin typeface="+mn-lt"/>
              <a:ea typeface="+mn-ea"/>
              <a:cs typeface="+mn-cs"/>
            </a:rPr>
            <a:t>による人件費</a:t>
          </a:r>
          <a:r>
            <a:rPr kumimoji="1" lang="ja-JP" altLang="en-US" sz="1050" b="0" i="0" baseline="0">
              <a:solidFill>
                <a:schemeClr val="dk1"/>
              </a:solidFill>
              <a:effectLst/>
              <a:latin typeface="+mn-lt"/>
              <a:ea typeface="+mn-ea"/>
              <a:cs typeface="+mn-cs"/>
            </a:rPr>
            <a:t>＋</a:t>
          </a:r>
          <a:r>
            <a:rPr kumimoji="1" lang="en-US" altLang="ja-JP" sz="1050" b="0" i="0" baseline="0">
              <a:solidFill>
                <a:schemeClr val="dk1"/>
              </a:solidFill>
              <a:effectLst/>
              <a:latin typeface="+mn-lt"/>
              <a:ea typeface="+mn-ea"/>
              <a:cs typeface="+mn-cs"/>
            </a:rPr>
            <a:t>33</a:t>
          </a:r>
          <a:r>
            <a:rPr kumimoji="1" lang="ja-JP" altLang="ja-JP" sz="1050" b="0" i="0" baseline="0">
              <a:solidFill>
                <a:schemeClr val="dk1"/>
              </a:solidFill>
              <a:effectLst/>
              <a:latin typeface="+mn-lt"/>
              <a:ea typeface="+mn-ea"/>
              <a:cs typeface="+mn-cs"/>
            </a:rPr>
            <a:t>百万円、</a:t>
          </a:r>
          <a:r>
            <a:rPr kumimoji="1" lang="ja-JP" altLang="en-US" sz="1050" b="0" i="0" baseline="0">
              <a:solidFill>
                <a:schemeClr val="dk1"/>
              </a:solidFill>
              <a:effectLst/>
              <a:latin typeface="+mn-lt"/>
              <a:ea typeface="+mn-ea"/>
              <a:cs typeface="+mn-cs"/>
            </a:rPr>
            <a:t>除排雪委託料</a:t>
          </a:r>
          <a:r>
            <a:rPr kumimoji="1" lang="ja-JP" altLang="ja-JP" sz="1050" b="0" i="0" baseline="0">
              <a:solidFill>
                <a:schemeClr val="dk1"/>
              </a:solidFill>
              <a:effectLst/>
              <a:latin typeface="+mn-lt"/>
              <a:ea typeface="+mn-ea"/>
              <a:cs typeface="+mn-cs"/>
            </a:rPr>
            <a:t>の</a:t>
          </a:r>
          <a:r>
            <a:rPr kumimoji="1" lang="ja-JP" altLang="en-US" sz="1050" b="0" i="0" baseline="0">
              <a:solidFill>
                <a:schemeClr val="dk1"/>
              </a:solidFill>
              <a:effectLst/>
              <a:latin typeface="+mn-lt"/>
              <a:ea typeface="+mn-ea"/>
              <a:cs typeface="+mn-cs"/>
            </a:rPr>
            <a:t>増</a:t>
          </a:r>
          <a:r>
            <a:rPr kumimoji="1" lang="ja-JP" altLang="ja-JP" sz="1050" b="0" i="0" baseline="0">
              <a:solidFill>
                <a:schemeClr val="dk1"/>
              </a:solidFill>
              <a:effectLst/>
              <a:latin typeface="+mn-lt"/>
              <a:ea typeface="+mn-ea"/>
              <a:cs typeface="+mn-cs"/>
            </a:rPr>
            <a:t>による</a:t>
          </a:r>
          <a:r>
            <a:rPr kumimoji="1" lang="ja-JP" altLang="en-US" sz="1050" b="0" i="0" baseline="0">
              <a:solidFill>
                <a:schemeClr val="dk1"/>
              </a:solidFill>
              <a:effectLst/>
              <a:latin typeface="+mn-lt"/>
              <a:ea typeface="+mn-ea"/>
              <a:cs typeface="+mn-cs"/>
            </a:rPr>
            <a:t>維持補修</a:t>
          </a:r>
          <a:r>
            <a:rPr kumimoji="1" lang="ja-JP" altLang="ja-JP" sz="1050" b="0" i="0" baseline="0">
              <a:solidFill>
                <a:schemeClr val="dk1"/>
              </a:solidFill>
              <a:effectLst/>
              <a:latin typeface="+mn-lt"/>
              <a:ea typeface="+mn-ea"/>
              <a:cs typeface="+mn-cs"/>
            </a:rPr>
            <a:t>費</a:t>
          </a:r>
          <a:r>
            <a:rPr kumimoji="1" lang="ja-JP" altLang="en-US" sz="1050" b="0" i="0" baseline="0">
              <a:solidFill>
                <a:schemeClr val="dk1"/>
              </a:solidFill>
              <a:effectLst/>
              <a:latin typeface="+mn-lt"/>
              <a:ea typeface="+mn-ea"/>
              <a:cs typeface="+mn-cs"/>
            </a:rPr>
            <a:t>＋</a:t>
          </a:r>
          <a:r>
            <a:rPr kumimoji="1" lang="en-US" altLang="ja-JP" sz="1050" b="0" i="0" baseline="0">
              <a:solidFill>
                <a:schemeClr val="dk1"/>
              </a:solidFill>
              <a:effectLst/>
              <a:latin typeface="+mn-lt"/>
              <a:ea typeface="+mn-ea"/>
              <a:cs typeface="+mn-cs"/>
            </a:rPr>
            <a:t>120</a:t>
          </a:r>
          <a:r>
            <a:rPr kumimoji="1" lang="ja-JP" altLang="ja-JP" sz="1050" b="0" i="0" baseline="0">
              <a:solidFill>
                <a:schemeClr val="dk1"/>
              </a:solidFill>
              <a:effectLst/>
              <a:latin typeface="+mn-lt"/>
              <a:ea typeface="+mn-ea"/>
              <a:cs typeface="+mn-cs"/>
            </a:rPr>
            <a:t>百万円</a:t>
          </a:r>
          <a:r>
            <a:rPr kumimoji="1" lang="ja-JP" altLang="en-US" sz="1050" b="0" i="0" baseline="0">
              <a:solidFill>
                <a:schemeClr val="dk1"/>
              </a:solidFill>
              <a:effectLst/>
              <a:latin typeface="+mn-lt"/>
              <a:ea typeface="+mn-ea"/>
              <a:cs typeface="+mn-cs"/>
            </a:rPr>
            <a:t>があったものの、下水道事業会計の移行に伴う一時的な繰出金△</a:t>
          </a:r>
          <a:r>
            <a:rPr kumimoji="1" lang="en-US" altLang="ja-JP" sz="1050" b="0" i="0" baseline="0">
              <a:solidFill>
                <a:schemeClr val="dk1"/>
              </a:solidFill>
              <a:effectLst/>
              <a:latin typeface="+mn-lt"/>
              <a:ea typeface="+mn-ea"/>
              <a:cs typeface="+mn-cs"/>
            </a:rPr>
            <a:t>253</a:t>
          </a:r>
          <a:r>
            <a:rPr kumimoji="1" lang="ja-JP" altLang="en-US" sz="1050" b="0" i="0" baseline="0">
              <a:solidFill>
                <a:schemeClr val="dk1"/>
              </a:solidFill>
              <a:effectLst/>
              <a:latin typeface="+mn-lt"/>
              <a:ea typeface="+mn-ea"/>
              <a:cs typeface="+mn-cs"/>
            </a:rPr>
            <a:t>が大きく、</a:t>
          </a:r>
          <a:r>
            <a:rPr kumimoji="1" lang="ja-JP" altLang="ja-JP" sz="1050" b="0" i="0" baseline="0">
              <a:solidFill>
                <a:schemeClr val="dk1"/>
              </a:solidFill>
              <a:effectLst/>
              <a:latin typeface="+mn-lt"/>
              <a:ea typeface="+mn-ea"/>
              <a:cs typeface="+mn-cs"/>
            </a:rPr>
            <a:t>結果的に比率が</a:t>
          </a:r>
          <a:r>
            <a:rPr kumimoji="1" lang="ja-JP" altLang="en-US" sz="1050" b="0" i="0" baseline="0">
              <a:solidFill>
                <a:schemeClr val="dk1"/>
              </a:solidFill>
              <a:effectLst/>
              <a:latin typeface="+mn-lt"/>
              <a:ea typeface="+mn-ea"/>
              <a:cs typeface="+mn-cs"/>
            </a:rPr>
            <a:t>減</a:t>
          </a:r>
          <a:r>
            <a:rPr kumimoji="1" lang="ja-JP" altLang="ja-JP" sz="1050" b="0" i="0" baseline="0">
              <a:solidFill>
                <a:schemeClr val="dk1"/>
              </a:solidFill>
              <a:effectLst/>
              <a:latin typeface="+mn-lt"/>
              <a:ea typeface="+mn-ea"/>
              <a:cs typeface="+mn-cs"/>
            </a:rPr>
            <a:t>となった。類似団体比較においては、引き続き良好な状態を保っているものの、</a:t>
          </a:r>
          <a:r>
            <a:rPr kumimoji="1" lang="ja-JP" altLang="en-US" sz="1050" b="0" i="0" baseline="0">
              <a:solidFill>
                <a:schemeClr val="dk1"/>
              </a:solidFill>
              <a:effectLst/>
              <a:latin typeface="+mn-lt"/>
              <a:ea typeface="+mn-ea"/>
              <a:cs typeface="+mn-cs"/>
            </a:rPr>
            <a:t>今後は、</a:t>
          </a:r>
          <a:r>
            <a:rPr kumimoji="1" lang="ja-JP" altLang="ja-JP" sz="1050" b="0" i="0" baseline="0">
              <a:solidFill>
                <a:schemeClr val="dk1"/>
              </a:solidFill>
              <a:effectLst/>
              <a:latin typeface="+mn-lt"/>
              <a:ea typeface="+mn-ea"/>
              <a:cs typeface="+mn-cs"/>
            </a:rPr>
            <a:t>新庁舎へ更新後に発生する</a:t>
          </a:r>
          <a:r>
            <a:rPr kumimoji="1" lang="en-US" altLang="ja-JP" sz="1050" b="0" i="0" baseline="0">
              <a:solidFill>
                <a:schemeClr val="dk1"/>
              </a:solidFill>
              <a:effectLst/>
              <a:latin typeface="+mn-lt"/>
              <a:ea typeface="+mn-ea"/>
              <a:cs typeface="+mn-cs"/>
            </a:rPr>
            <a:t>20</a:t>
          </a:r>
          <a:r>
            <a:rPr kumimoji="1" lang="ja-JP" altLang="ja-JP" sz="1050" b="0" i="0" baseline="0">
              <a:solidFill>
                <a:schemeClr val="dk1"/>
              </a:solidFill>
              <a:effectLst/>
              <a:latin typeface="+mn-lt"/>
              <a:ea typeface="+mn-ea"/>
              <a:cs typeface="+mn-cs"/>
            </a:rPr>
            <a:t>年間のリース料による物件費の増、過疎債・緊防債等の借入額が大きな事業の償還が始まることで公債費の増や、下水道事業の法適化後の繰出金の増等、比率の上昇が予想される</a:t>
          </a:r>
          <a:r>
            <a:rPr kumimoji="1" lang="ja-JP" altLang="en-US" sz="1050" b="0" i="0" baseline="0">
              <a:solidFill>
                <a:schemeClr val="dk1"/>
              </a:solidFill>
              <a:effectLst/>
              <a:latin typeface="+mn-lt"/>
              <a:ea typeface="+mn-ea"/>
              <a:cs typeface="+mn-cs"/>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61</xdr:row>
      <xdr:rowOff>80772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52957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127271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28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80772</xdr:rowOff>
    </xdr:from>
    <xdr:to>
      <xdr:col>19</xdr:col>
      <xdr:colOff>133350</xdr:colOff>
      <xdr:row>61</xdr:row>
      <xdr:rowOff>80772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39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150876</xdr:rowOff>
    </xdr:from>
    <xdr:to>
      <xdr:col>15</xdr:col>
      <xdr:colOff>82550</xdr:colOff>
      <xdr:row>61</xdr:row>
      <xdr:rowOff>80772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3787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150876</xdr:rowOff>
    </xdr:from>
    <xdr:to>
      <xdr:col>11</xdr:col>
      <xdr:colOff>31750</xdr:colOff>
      <xdr:row>62</xdr:row>
      <xdr:rowOff>29972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37876"/>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36847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29972</xdr:rowOff>
    </xdr:from>
    <xdr:to>
      <xdr:col>19</xdr:col>
      <xdr:colOff>184150</xdr:colOff>
      <xdr:row>61</xdr:row>
      <xdr:rowOff>131572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141749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57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29972</xdr:rowOff>
    </xdr:from>
    <xdr:to>
      <xdr:col>15</xdr:col>
      <xdr:colOff>133350</xdr:colOff>
      <xdr:row>61</xdr:row>
      <xdr:rowOff>131572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141749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5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100076</xdr:rowOff>
    </xdr:from>
    <xdr:to>
      <xdr:col>11</xdr:col>
      <xdr:colOff>82550</xdr:colOff>
      <xdr:row>61</xdr:row>
      <xdr:rowOff>30226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40403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90949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[301,193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人件費は、令和</a:t>
          </a:r>
          <a:r>
            <a:rPr kumimoji="1" lang="en-US" altLang="ja-JP" sz="1000" b="0" i="0" baseline="0">
              <a:solidFill>
                <a:schemeClr val="dk1"/>
              </a:solidFill>
              <a:effectLst/>
              <a:latin typeface="+mn-lt"/>
              <a:ea typeface="+mn-ea"/>
              <a:cs typeface="+mn-cs"/>
            </a:rPr>
            <a:t>6</a:t>
          </a:r>
          <a:r>
            <a:rPr kumimoji="1" lang="ja-JP" altLang="ja-JP" sz="1000" b="0" i="0" baseline="0">
              <a:solidFill>
                <a:schemeClr val="dk1"/>
              </a:solidFill>
              <a:effectLst/>
              <a:latin typeface="+mn-lt"/>
              <a:ea typeface="+mn-ea"/>
              <a:cs typeface="+mn-cs"/>
            </a:rPr>
            <a:t>年度決算額ベースで約</a:t>
          </a:r>
          <a:r>
            <a:rPr kumimoji="1" lang="en-US" altLang="ja-JP" sz="1000" b="0" i="0" baseline="0">
              <a:solidFill>
                <a:schemeClr val="dk1"/>
              </a:solidFill>
              <a:effectLst/>
              <a:latin typeface="+mn-lt"/>
              <a:ea typeface="+mn-ea"/>
              <a:cs typeface="+mn-cs"/>
            </a:rPr>
            <a:t>1,097</a:t>
          </a:r>
          <a:r>
            <a:rPr kumimoji="1" lang="ja-JP" altLang="ja-JP" sz="1000" b="0" i="0" baseline="0">
              <a:solidFill>
                <a:schemeClr val="dk1"/>
              </a:solidFill>
              <a:effectLst/>
              <a:latin typeface="+mn-lt"/>
              <a:ea typeface="+mn-ea"/>
              <a:cs typeface="+mn-cs"/>
            </a:rPr>
            <a:t>百万円となり、</a:t>
          </a:r>
          <a:r>
            <a:rPr kumimoji="1" lang="ja-JP" altLang="en-US" sz="1000" b="0" i="0" baseline="0">
              <a:solidFill>
                <a:schemeClr val="dk1"/>
              </a:solidFill>
              <a:effectLst/>
              <a:latin typeface="+mn-lt"/>
              <a:ea typeface="+mn-ea"/>
              <a:cs typeface="+mn-cs"/>
            </a:rPr>
            <a:t>前</a:t>
          </a:r>
          <a:r>
            <a:rPr kumimoji="1" lang="ja-JP" altLang="ja-JP" sz="1000" b="0" i="0" baseline="0">
              <a:solidFill>
                <a:schemeClr val="dk1"/>
              </a:solidFill>
              <a:effectLst/>
              <a:latin typeface="+mn-lt"/>
              <a:ea typeface="+mn-ea"/>
              <a:cs typeface="+mn-cs"/>
            </a:rPr>
            <a:t>年度比約</a:t>
          </a:r>
          <a:r>
            <a:rPr kumimoji="1" lang="en-US" altLang="ja-JP" sz="1000" b="0" i="0" baseline="0">
              <a:solidFill>
                <a:schemeClr val="dk1"/>
              </a:solidFill>
              <a:effectLst/>
              <a:latin typeface="+mn-lt"/>
              <a:ea typeface="+mn-ea"/>
              <a:cs typeface="+mn-cs"/>
            </a:rPr>
            <a:t>72</a:t>
          </a:r>
          <a:r>
            <a:rPr kumimoji="1" lang="ja-JP" altLang="ja-JP" sz="1000" b="0" i="0" baseline="0">
              <a:solidFill>
                <a:schemeClr val="dk1"/>
              </a:solidFill>
              <a:effectLst/>
              <a:latin typeface="+mn-lt"/>
              <a:ea typeface="+mn-ea"/>
              <a:cs typeface="+mn-cs"/>
            </a:rPr>
            <a:t>百万円の</a:t>
          </a:r>
          <a:r>
            <a:rPr kumimoji="1" lang="ja-JP" altLang="en-US" sz="1000" b="0" i="0" baseline="0">
              <a:solidFill>
                <a:schemeClr val="dk1"/>
              </a:solidFill>
              <a:effectLst/>
              <a:latin typeface="+mn-lt"/>
              <a:ea typeface="+mn-ea"/>
              <a:cs typeface="+mn-cs"/>
            </a:rPr>
            <a:t>増、物件</a:t>
          </a:r>
          <a:r>
            <a:rPr kumimoji="1" lang="ja-JP" altLang="ja-JP" sz="1000" b="0" i="0" baseline="0">
              <a:solidFill>
                <a:schemeClr val="dk1"/>
              </a:solidFill>
              <a:effectLst/>
              <a:latin typeface="+mn-lt"/>
              <a:ea typeface="+mn-ea"/>
              <a:cs typeface="+mn-cs"/>
            </a:rPr>
            <a:t>費は</a:t>
          </a:r>
          <a:r>
            <a:rPr kumimoji="1" lang="ja-JP" altLang="en-US" sz="1000" b="0" i="0" baseline="0">
              <a:solidFill>
                <a:schemeClr val="dk1"/>
              </a:solidFill>
              <a:effectLst/>
              <a:latin typeface="+mn-lt"/>
              <a:ea typeface="+mn-ea"/>
              <a:cs typeface="+mn-cs"/>
            </a:rPr>
            <a:t>前</a:t>
          </a:r>
          <a:r>
            <a:rPr kumimoji="1" lang="ja-JP" altLang="ja-JP" sz="1000" b="0" i="0" baseline="0">
              <a:solidFill>
                <a:schemeClr val="dk1"/>
              </a:solidFill>
              <a:effectLst/>
              <a:latin typeface="+mn-lt"/>
              <a:ea typeface="+mn-ea"/>
              <a:cs typeface="+mn-cs"/>
            </a:rPr>
            <a:t>年度比</a:t>
          </a:r>
          <a:r>
            <a:rPr kumimoji="1" lang="en-US" altLang="ja-JP" sz="1000" b="0" i="0" baseline="0">
              <a:solidFill>
                <a:schemeClr val="dk1"/>
              </a:solidFill>
              <a:effectLst/>
              <a:latin typeface="+mn-lt"/>
              <a:ea typeface="+mn-ea"/>
              <a:cs typeface="+mn-cs"/>
            </a:rPr>
            <a:t>+68</a:t>
          </a:r>
          <a:r>
            <a:rPr kumimoji="1" lang="ja-JP" altLang="ja-JP" sz="1000" b="0" i="0" baseline="0">
              <a:solidFill>
                <a:schemeClr val="dk1"/>
              </a:solidFill>
              <a:effectLst/>
              <a:latin typeface="+mn-lt"/>
              <a:ea typeface="+mn-ea"/>
              <a:cs typeface="+mn-cs"/>
            </a:rPr>
            <a:t>百万円の増</a:t>
          </a:r>
          <a:r>
            <a:rPr kumimoji="1" lang="ja-JP" altLang="en-US" sz="1000" b="0" i="0" baseline="0">
              <a:solidFill>
                <a:schemeClr val="dk1"/>
              </a:solidFill>
              <a:effectLst/>
              <a:latin typeface="+mn-lt"/>
              <a:ea typeface="+mn-ea"/>
              <a:cs typeface="+mn-cs"/>
            </a:rPr>
            <a:t>となっている。</a:t>
          </a:r>
          <a:r>
            <a:rPr kumimoji="1" lang="ja-JP" altLang="ja-JP" sz="1000" b="0" i="0" baseline="0">
              <a:solidFill>
                <a:schemeClr val="dk1"/>
              </a:solidFill>
              <a:effectLst/>
              <a:latin typeface="+mn-lt"/>
              <a:ea typeface="+mn-ea"/>
              <a:cs typeface="+mn-cs"/>
            </a:rPr>
            <a:t>物件費</a:t>
          </a:r>
          <a:r>
            <a:rPr kumimoji="1" lang="ja-JP" altLang="en-US" sz="1000" b="0" i="0" baseline="0">
              <a:solidFill>
                <a:schemeClr val="dk1"/>
              </a:solidFill>
              <a:effectLst/>
              <a:latin typeface="+mn-lt"/>
              <a:ea typeface="+mn-ea"/>
              <a:cs typeface="+mn-cs"/>
            </a:rPr>
            <a:t>増の要因としては、さけますふ化場解体経費</a:t>
          </a:r>
          <a:r>
            <a:rPr kumimoji="1" lang="ja-JP" altLang="ja-JP" sz="1000" b="0" i="0" baseline="0">
              <a:solidFill>
                <a:schemeClr val="dk1"/>
              </a:solidFill>
              <a:effectLst/>
              <a:latin typeface="+mn-lt"/>
              <a:ea typeface="+mn-ea"/>
              <a:cs typeface="+mn-cs"/>
            </a:rPr>
            <a:t>の増、スクールバス運行委託料の増、</a:t>
          </a:r>
          <a:r>
            <a:rPr kumimoji="1" lang="ja-JP" altLang="en-US" sz="1000" b="0" i="0" baseline="0">
              <a:solidFill>
                <a:schemeClr val="dk1"/>
              </a:solidFill>
              <a:effectLst/>
              <a:latin typeface="+mn-lt"/>
              <a:ea typeface="+mn-ea"/>
              <a:cs typeface="+mn-cs"/>
            </a:rPr>
            <a:t>光熱費</a:t>
          </a:r>
          <a:r>
            <a:rPr kumimoji="1" lang="ja-JP" altLang="ja-JP" sz="1000" b="0" i="0" baseline="0">
              <a:solidFill>
                <a:schemeClr val="dk1"/>
              </a:solidFill>
              <a:effectLst/>
              <a:latin typeface="+mn-lt"/>
              <a:ea typeface="+mn-ea"/>
              <a:cs typeface="+mn-cs"/>
            </a:rPr>
            <a:t>の高騰によ</a:t>
          </a:r>
          <a:r>
            <a:rPr kumimoji="1" lang="ja-JP" altLang="en-US" sz="1000" b="0" i="0" baseline="0">
              <a:solidFill>
                <a:schemeClr val="dk1"/>
              </a:solidFill>
              <a:effectLst/>
              <a:latin typeface="+mn-lt"/>
              <a:ea typeface="+mn-ea"/>
              <a:cs typeface="+mn-cs"/>
            </a:rPr>
            <a:t>る影響が大きい</a:t>
          </a:r>
          <a:r>
            <a:rPr kumimoji="1" lang="ja-JP" altLang="ja-JP" sz="1000" b="0" i="0" baseline="0">
              <a:solidFill>
                <a:schemeClr val="dk1"/>
              </a:solidFill>
              <a:effectLst/>
              <a:latin typeface="+mn-lt"/>
              <a:ea typeface="+mn-ea"/>
              <a:cs typeface="+mn-cs"/>
            </a:rPr>
            <a:t>。</a:t>
          </a:r>
          <a:r>
            <a:rPr kumimoji="1" lang="ja-JP" altLang="en-US" sz="1000" b="0" i="0" baseline="0">
              <a:solidFill>
                <a:schemeClr val="dk1"/>
              </a:solidFill>
              <a:effectLst/>
              <a:latin typeface="+mn-lt"/>
              <a:ea typeface="+mn-ea"/>
              <a:cs typeface="+mn-cs"/>
            </a:rPr>
            <a:t>人件費、</a:t>
          </a:r>
          <a:r>
            <a:rPr kumimoji="1" lang="ja-JP" altLang="ja-JP" sz="1000" b="0" i="0" baseline="0">
              <a:solidFill>
                <a:schemeClr val="dk1"/>
              </a:solidFill>
              <a:effectLst/>
              <a:latin typeface="+mn-lt"/>
              <a:ea typeface="+mn-ea"/>
              <a:cs typeface="+mn-cs"/>
            </a:rPr>
            <a:t>物件費</a:t>
          </a:r>
          <a:r>
            <a:rPr kumimoji="1" lang="ja-JP" altLang="en-US" sz="1000" b="0" i="0" baseline="0">
              <a:solidFill>
                <a:schemeClr val="dk1"/>
              </a:solidFill>
              <a:effectLst/>
              <a:latin typeface="+mn-lt"/>
              <a:ea typeface="+mn-ea"/>
              <a:cs typeface="+mn-cs"/>
            </a:rPr>
            <a:t>ともに</a:t>
          </a:r>
          <a:r>
            <a:rPr kumimoji="1" lang="ja-JP" altLang="ja-JP" sz="1000" b="0" i="0" baseline="0">
              <a:solidFill>
                <a:schemeClr val="dk1"/>
              </a:solidFill>
              <a:effectLst/>
              <a:latin typeface="+mn-lt"/>
              <a:ea typeface="+mn-ea"/>
              <a:cs typeface="+mn-cs"/>
            </a:rPr>
            <a:t>増</a:t>
          </a:r>
          <a:r>
            <a:rPr kumimoji="1" lang="ja-JP" altLang="en-US" sz="1000" b="0" i="0" baseline="0">
              <a:solidFill>
                <a:schemeClr val="dk1"/>
              </a:solidFill>
              <a:effectLst/>
              <a:latin typeface="+mn-lt"/>
              <a:ea typeface="+mn-ea"/>
              <a:cs typeface="+mn-cs"/>
            </a:rPr>
            <a:t>、これに</a:t>
          </a:r>
          <a:r>
            <a:rPr kumimoji="1" lang="ja-JP" altLang="ja-JP" sz="1000" b="0" i="0" baseline="0">
              <a:solidFill>
                <a:schemeClr val="dk1"/>
              </a:solidFill>
              <a:effectLst/>
              <a:latin typeface="+mn-lt"/>
              <a:ea typeface="+mn-ea"/>
              <a:cs typeface="+mn-cs"/>
            </a:rPr>
            <a:t>人口減少</a:t>
          </a:r>
          <a:r>
            <a:rPr kumimoji="1" lang="ja-JP" altLang="en-US" sz="1000" b="0" i="0" baseline="0">
              <a:solidFill>
                <a:schemeClr val="dk1"/>
              </a:solidFill>
              <a:effectLst/>
              <a:latin typeface="+mn-lt"/>
              <a:ea typeface="+mn-ea"/>
              <a:cs typeface="+mn-cs"/>
            </a:rPr>
            <a:t>の影響があり、</a:t>
          </a:r>
          <a:r>
            <a:rPr kumimoji="1" lang="ja-JP" altLang="ja-JP" sz="1000" b="0" i="0" baseline="0">
              <a:solidFill>
                <a:schemeClr val="dk1"/>
              </a:solidFill>
              <a:effectLst/>
              <a:latin typeface="+mn-lt"/>
              <a:ea typeface="+mn-ea"/>
              <a:cs typeface="+mn-cs"/>
            </a:rPr>
            <a:t>人口一人当たりの決算額は</a:t>
          </a:r>
          <a:r>
            <a:rPr kumimoji="1" lang="ja-JP" altLang="en-US" sz="1000" b="0" i="0" baseline="0">
              <a:solidFill>
                <a:schemeClr val="dk1"/>
              </a:solidFill>
              <a:effectLst/>
              <a:latin typeface="+mn-lt"/>
              <a:ea typeface="+mn-ea"/>
              <a:cs typeface="+mn-cs"/>
            </a:rPr>
            <a:t>前</a:t>
          </a:r>
          <a:r>
            <a:rPr kumimoji="1" lang="ja-JP" altLang="ja-JP" sz="1000" b="0" i="0" baseline="0">
              <a:solidFill>
                <a:schemeClr val="dk1"/>
              </a:solidFill>
              <a:effectLst/>
              <a:latin typeface="+mn-lt"/>
              <a:ea typeface="+mn-ea"/>
              <a:cs typeface="+mn-cs"/>
            </a:rPr>
            <a:t>年度に比べて</a:t>
          </a:r>
          <a:r>
            <a:rPr kumimoji="1" lang="ja-JP" altLang="en-US" sz="1000" b="0" i="0" baseline="0">
              <a:solidFill>
                <a:schemeClr val="dk1"/>
              </a:solidFill>
              <a:effectLst/>
              <a:latin typeface="+mn-lt"/>
              <a:ea typeface="+mn-ea"/>
              <a:cs typeface="+mn-cs"/>
            </a:rPr>
            <a:t>増</a:t>
          </a:r>
          <a:r>
            <a:rPr kumimoji="1" lang="ja-JP" altLang="ja-JP" sz="1000" b="0" i="0" baseline="0">
              <a:solidFill>
                <a:schemeClr val="dk1"/>
              </a:solidFill>
              <a:effectLst/>
              <a:latin typeface="+mn-lt"/>
              <a:ea typeface="+mn-ea"/>
              <a:cs typeface="+mn-cs"/>
            </a:rPr>
            <a:t>とな</a:t>
          </a:r>
          <a:r>
            <a:rPr kumimoji="1" lang="ja-JP" altLang="en-US" sz="1000" b="0" i="0" baseline="0">
              <a:solidFill>
                <a:schemeClr val="dk1"/>
              </a:solidFill>
              <a:effectLst/>
              <a:latin typeface="+mn-lt"/>
              <a:ea typeface="+mn-ea"/>
              <a:cs typeface="+mn-cs"/>
            </a:rPr>
            <a:t>ったものの</a:t>
          </a:r>
          <a:r>
            <a:rPr kumimoji="1" lang="ja-JP" altLang="ja-JP" sz="1000" b="0" i="0" baseline="0">
              <a:solidFill>
                <a:schemeClr val="dk1"/>
              </a:solidFill>
              <a:effectLst/>
              <a:latin typeface="+mn-lt"/>
              <a:ea typeface="+mn-ea"/>
              <a:cs typeface="+mn-cs"/>
            </a:rPr>
            <a:t>、</a:t>
          </a:r>
          <a:r>
            <a:rPr kumimoji="1" lang="ja-JP" altLang="en-US" sz="1000" b="0" i="0" baseline="0">
              <a:solidFill>
                <a:schemeClr val="dk1"/>
              </a:solidFill>
              <a:effectLst/>
              <a:latin typeface="+mn-lt"/>
              <a:ea typeface="+mn-ea"/>
              <a:cs typeface="+mn-cs"/>
            </a:rPr>
            <a:t>その増を</a:t>
          </a:r>
          <a:r>
            <a:rPr kumimoji="1" lang="ja-JP" altLang="ja-JP" sz="1000" b="0" i="0" baseline="0">
              <a:solidFill>
                <a:schemeClr val="dk1"/>
              </a:solidFill>
              <a:effectLst/>
              <a:latin typeface="+mn-lt"/>
              <a:ea typeface="+mn-ea"/>
              <a:cs typeface="+mn-cs"/>
            </a:rPr>
            <a:t>類似団体平均</a:t>
          </a:r>
          <a:r>
            <a:rPr kumimoji="1" lang="ja-JP" altLang="en-US" sz="1000" b="0" i="0" baseline="0">
              <a:solidFill>
                <a:schemeClr val="dk1"/>
              </a:solidFill>
              <a:effectLst/>
              <a:latin typeface="+mn-lt"/>
              <a:ea typeface="+mn-ea"/>
              <a:cs typeface="+mn-cs"/>
            </a:rPr>
            <a:t>の増が上回ったため、結果的に</a:t>
          </a:r>
          <a:r>
            <a:rPr kumimoji="1" lang="ja-JP" altLang="ja-JP" sz="1000" b="0" i="0" baseline="0">
              <a:solidFill>
                <a:schemeClr val="dk1"/>
              </a:solidFill>
              <a:effectLst/>
              <a:latin typeface="+mn-lt"/>
              <a:ea typeface="+mn-ea"/>
              <a:cs typeface="+mn-cs"/>
            </a:rPr>
            <a:t>類似団体平均</a:t>
          </a:r>
          <a:r>
            <a:rPr kumimoji="1" lang="ja-JP" altLang="en-US" sz="1000" b="0" i="0" baseline="0">
              <a:solidFill>
                <a:schemeClr val="dk1"/>
              </a:solidFill>
              <a:effectLst/>
              <a:latin typeface="+mn-lt"/>
              <a:ea typeface="+mn-ea"/>
              <a:cs typeface="+mn-cs"/>
            </a:rPr>
            <a:t>を</a:t>
          </a:r>
          <a:r>
            <a:rPr kumimoji="1" lang="ja-JP" altLang="ja-JP" sz="1000" b="0" i="0" baseline="0">
              <a:solidFill>
                <a:schemeClr val="dk1"/>
              </a:solidFill>
              <a:effectLst/>
              <a:latin typeface="+mn-lt"/>
              <a:ea typeface="+mn-ea"/>
              <a:cs typeface="+mn-cs"/>
            </a:rPr>
            <a:t>下回る水準となった。人口減少やその年の動向等により左右されるが、適正な人員配置に努めながら、行政コストの圧縮を図り、現在の水準を維持していかなければならない。</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143686</xdr:rowOff>
    </xdr:from>
    <xdr:to>
      <xdr:col>23</xdr:col>
      <xdr:colOff>133350</xdr:colOff>
      <xdr:row>81</xdr:row>
      <xdr:rowOff>30178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859686"/>
          <a:ext cx="838200" cy="5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160405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76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143686</xdr:rowOff>
    </xdr:from>
    <xdr:to>
      <xdr:col>19</xdr:col>
      <xdr:colOff>133350</xdr:colOff>
      <xdr:row>80</xdr:row>
      <xdr:rowOff>148518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859686"/>
          <a:ext cx="889000" cy="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55436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4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127419</xdr:rowOff>
    </xdr:from>
    <xdr:to>
      <xdr:col>15</xdr:col>
      <xdr:colOff>82550</xdr:colOff>
      <xdr:row>80</xdr:row>
      <xdr:rowOff>148518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43419"/>
          <a:ext cx="889000" cy="2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22993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1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82051</xdr:rowOff>
    </xdr:from>
    <xdr:to>
      <xdr:col>11</xdr:col>
      <xdr:colOff>31750</xdr:colOff>
      <xdr:row>80</xdr:row>
      <xdr:rowOff>127419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98051"/>
          <a:ext cx="889000" cy="4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15665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56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122916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150828</xdr:rowOff>
    </xdr:from>
    <xdr:to>
      <xdr:col>23</xdr:col>
      <xdr:colOff>184150</xdr:colOff>
      <xdr:row>81</xdr:row>
      <xdr:rowOff>80978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167355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1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92886</xdr:rowOff>
    </xdr:from>
    <xdr:to>
      <xdr:col>19</xdr:col>
      <xdr:colOff>184150</xdr:colOff>
      <xdr:row>81</xdr:row>
      <xdr:rowOff>23036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0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33213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577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97718</xdr:rowOff>
    </xdr:from>
    <xdr:to>
      <xdr:col>15</xdr:col>
      <xdr:colOff>133350</xdr:colOff>
      <xdr:row>81</xdr:row>
      <xdr:rowOff>27868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1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38045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58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76619</xdr:rowOff>
    </xdr:from>
    <xdr:to>
      <xdr:col>11</xdr:col>
      <xdr:colOff>82550</xdr:colOff>
      <xdr:row>81</xdr:row>
      <xdr:rowOff>6769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7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162996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7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31251</xdr:rowOff>
    </xdr:from>
    <xdr:to>
      <xdr:col>7</xdr:col>
      <xdr:colOff>31750</xdr:colOff>
      <xdr:row>80</xdr:row>
      <xdr:rowOff>132851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4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143028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1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ラスパイレス指数は、類似団体に比べ高い傾向が続いている。独自の給与カットはしていないものの、給与構造の見直しについては完全実施済みであり、</a:t>
          </a:r>
          <a:r>
            <a:rPr kumimoji="1" lang="en-US" altLang="ja-JP" sz="1000" b="0" i="0" baseline="0">
              <a:solidFill>
                <a:schemeClr val="dk1"/>
              </a:solidFill>
              <a:effectLst/>
              <a:latin typeface="+mn-lt"/>
              <a:ea typeface="+mn-ea"/>
              <a:cs typeface="+mn-cs"/>
            </a:rPr>
            <a:t>15</a:t>
          </a:r>
          <a:r>
            <a:rPr kumimoji="1" lang="ja-JP" altLang="ja-JP" sz="1000" b="0" i="0" baseline="0">
              <a:solidFill>
                <a:schemeClr val="dk1"/>
              </a:solidFill>
              <a:effectLst/>
              <a:latin typeface="+mn-lt"/>
              <a:ea typeface="+mn-ea"/>
              <a:cs typeface="+mn-cs"/>
            </a:rPr>
            <a:t>年度からは管理職手当の定額化を実施、さらに特別昇給の是正も</a:t>
          </a:r>
          <a:r>
            <a:rPr kumimoji="1" lang="en-US" altLang="ja-JP" sz="1000" b="0" i="0" baseline="0">
              <a:solidFill>
                <a:schemeClr val="dk1"/>
              </a:solidFill>
              <a:effectLst/>
              <a:latin typeface="+mn-lt"/>
              <a:ea typeface="+mn-ea"/>
              <a:cs typeface="+mn-cs"/>
            </a:rPr>
            <a:t>17</a:t>
          </a:r>
          <a:r>
            <a:rPr kumimoji="1" lang="ja-JP" altLang="ja-JP" sz="1000" b="0" i="0" baseline="0">
              <a:solidFill>
                <a:schemeClr val="dk1"/>
              </a:solidFill>
              <a:effectLst/>
              <a:latin typeface="+mn-lt"/>
              <a:ea typeface="+mn-ea"/>
              <a:cs typeface="+mn-cs"/>
            </a:rPr>
            <a:t>年度に実施し、人件費を抑制している。また</a:t>
          </a:r>
          <a:r>
            <a:rPr kumimoji="1" lang="en-US" altLang="ja-JP" sz="1000" b="0" i="0" baseline="0">
              <a:solidFill>
                <a:schemeClr val="dk1"/>
              </a:solidFill>
              <a:effectLst/>
              <a:latin typeface="+mn-lt"/>
              <a:ea typeface="+mn-ea"/>
              <a:cs typeface="+mn-cs"/>
            </a:rPr>
            <a:t>27</a:t>
          </a:r>
          <a:r>
            <a:rPr kumimoji="1" lang="ja-JP" altLang="ja-JP" sz="1000" b="0" i="0" baseline="0">
              <a:solidFill>
                <a:schemeClr val="dk1"/>
              </a:solidFill>
              <a:effectLst/>
              <a:latin typeface="+mn-lt"/>
              <a:ea typeface="+mn-ea"/>
              <a:cs typeface="+mn-cs"/>
            </a:rPr>
            <a:t>年度からは給与制度の総合的見直しを実施しており、人件費抑制のために様々な取組を行っている。一方で高卒・短大卒採用者の昇格が他団体に比して早め（学歴等関係なく個人の能力により早まる場合がある）であることや、昇格が早まることで</a:t>
          </a:r>
          <a:r>
            <a:rPr kumimoji="1" lang="en-US" altLang="ja-JP" sz="1000" b="0" i="0" baseline="0">
              <a:solidFill>
                <a:schemeClr val="dk1"/>
              </a:solidFill>
              <a:effectLst/>
              <a:latin typeface="+mn-lt"/>
              <a:ea typeface="+mn-ea"/>
              <a:cs typeface="+mn-cs"/>
            </a:rPr>
            <a:t>5</a:t>
          </a:r>
          <a:r>
            <a:rPr kumimoji="1" lang="ja-JP" altLang="ja-JP" sz="1000" b="0" i="0" baseline="0">
              <a:solidFill>
                <a:schemeClr val="dk1"/>
              </a:solidFill>
              <a:effectLst/>
              <a:latin typeface="+mn-lt"/>
              <a:ea typeface="+mn-ea"/>
              <a:cs typeface="+mn-cs"/>
            </a:rPr>
            <a:t>級（指導監及び副指導監）職員の割合が年々増加傾向にあることが当該指数を高止まりさせている要因であり、全体の職層のバランスを適正に調整すべきである。</a:t>
          </a:r>
          <a:endParaRPr lang="ja-JP" altLang="ja-JP" sz="10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80011</xdr:rowOff>
    </xdr:from>
    <xdr:to>
      <xdr:col>81</xdr:col>
      <xdr:colOff>44450</xdr:colOff>
      <xdr:row>85</xdr:row>
      <xdr:rowOff>96096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653261"/>
          <a:ext cx="8382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18643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96096</xdr:rowOff>
    </xdr:from>
    <xdr:to>
      <xdr:col>77</xdr:col>
      <xdr:colOff>44450</xdr:colOff>
      <xdr:row>85</xdr:row>
      <xdr:rowOff>144357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6934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144357</xdr:rowOff>
    </xdr:from>
    <xdr:to>
      <xdr:col>72</xdr:col>
      <xdr:colOff>203200</xdr:colOff>
      <xdr:row>85</xdr:row>
      <xdr:rowOff>160443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1760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129981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1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160443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8543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162154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97807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1288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7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45296</xdr:rowOff>
    </xdr:from>
    <xdr:to>
      <xdr:col>77</xdr:col>
      <xdr:colOff>95250</xdr:colOff>
      <xdr:row>85</xdr:row>
      <xdr:rowOff>146896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131673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0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93557</xdr:rowOff>
    </xdr:from>
    <xdr:to>
      <xdr:col>73</xdr:col>
      <xdr:colOff>44450</xdr:colOff>
      <xdr:row>86</xdr:row>
      <xdr:rowOff>23707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8484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109643</xdr:rowOff>
    </xdr:from>
    <xdr:to>
      <xdr:col>68</xdr:col>
      <xdr:colOff>203200</xdr:colOff>
      <xdr:row>86</xdr:row>
      <xdr:rowOff>39793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24570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6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平成</a:t>
          </a:r>
          <a:r>
            <a:rPr kumimoji="1" lang="en-US" altLang="ja-JP" sz="1000" b="0" i="0" baseline="0">
              <a:solidFill>
                <a:schemeClr val="dk1"/>
              </a:solidFill>
              <a:effectLst/>
              <a:latin typeface="+mn-lt"/>
              <a:ea typeface="+mn-ea"/>
              <a:cs typeface="+mn-cs"/>
            </a:rPr>
            <a:t>21</a:t>
          </a:r>
          <a:r>
            <a:rPr kumimoji="1" lang="ja-JP" altLang="ja-JP" sz="1000" b="0" i="0" baseline="0">
              <a:solidFill>
                <a:schemeClr val="dk1"/>
              </a:solidFill>
              <a:effectLst/>
              <a:latin typeface="+mn-lt"/>
              <a:ea typeface="+mn-ea"/>
              <a:cs typeface="+mn-cs"/>
            </a:rPr>
            <a:t>年度以降は毎年度</a:t>
          </a:r>
          <a:r>
            <a:rPr kumimoji="1" lang="en-US" altLang="ja-JP" sz="1000" b="0" i="0" baseline="0">
              <a:solidFill>
                <a:schemeClr val="dk1"/>
              </a:solidFill>
              <a:effectLst/>
              <a:latin typeface="+mn-lt"/>
              <a:ea typeface="+mn-ea"/>
              <a:cs typeface="+mn-cs"/>
            </a:rPr>
            <a:t>5</a:t>
          </a:r>
          <a:r>
            <a:rPr kumimoji="1" lang="ja-JP" altLang="ja-JP" sz="1000" b="0" i="0" baseline="0">
              <a:solidFill>
                <a:schemeClr val="dk1"/>
              </a:solidFill>
              <a:effectLst/>
              <a:latin typeface="+mn-lt"/>
              <a:ea typeface="+mn-ea"/>
              <a:cs typeface="+mn-cs"/>
            </a:rPr>
            <a:t>名程度の新規採用を行っているが、近年は病院事業の経営状況改善のための職員採用等により、職員数は増加傾向である。令和</a:t>
          </a:r>
          <a:r>
            <a:rPr kumimoji="1" lang="en-US" altLang="ja-JP" sz="1000" b="0" i="0" baseline="0">
              <a:solidFill>
                <a:schemeClr val="dk1"/>
              </a:solidFill>
              <a:effectLst/>
              <a:latin typeface="+mn-lt"/>
              <a:ea typeface="+mn-ea"/>
              <a:cs typeface="+mn-cs"/>
            </a:rPr>
            <a:t>2</a:t>
          </a:r>
          <a:r>
            <a:rPr kumimoji="1" lang="ja-JP" altLang="ja-JP" sz="1000" b="0" i="0" baseline="0">
              <a:solidFill>
                <a:schemeClr val="dk1"/>
              </a:solidFill>
              <a:effectLst/>
              <a:latin typeface="+mn-lt"/>
              <a:ea typeface="+mn-ea"/>
              <a:cs typeface="+mn-cs"/>
            </a:rPr>
            <a:t>年度末に策定した定員管理計画（</a:t>
          </a:r>
          <a:r>
            <a:rPr kumimoji="1" lang="en-US" altLang="ja-JP" sz="1000" b="0" i="0" baseline="0">
              <a:solidFill>
                <a:schemeClr val="dk1"/>
              </a:solidFill>
              <a:effectLst/>
              <a:latin typeface="+mn-lt"/>
              <a:ea typeface="+mn-ea"/>
              <a:cs typeface="+mn-cs"/>
            </a:rPr>
            <a:t>3</a:t>
          </a:r>
          <a:r>
            <a:rPr kumimoji="1" lang="ja-JP" altLang="ja-JP" sz="1000" b="0" i="0" baseline="0">
              <a:solidFill>
                <a:schemeClr val="dk1"/>
              </a:solidFill>
              <a:effectLst/>
              <a:latin typeface="+mn-lt"/>
              <a:ea typeface="+mn-ea"/>
              <a:cs typeface="+mn-cs"/>
            </a:rPr>
            <a:t>～</a:t>
          </a:r>
          <a:r>
            <a:rPr kumimoji="1" lang="en-US" altLang="ja-JP" sz="1000" b="0" i="0" baseline="0">
              <a:solidFill>
                <a:schemeClr val="dk1"/>
              </a:solidFill>
              <a:effectLst/>
              <a:latin typeface="+mn-lt"/>
              <a:ea typeface="+mn-ea"/>
              <a:cs typeface="+mn-cs"/>
            </a:rPr>
            <a:t>7</a:t>
          </a:r>
          <a:r>
            <a:rPr kumimoji="1" lang="ja-JP" altLang="ja-JP" sz="1000" b="0" i="0" baseline="0">
              <a:solidFill>
                <a:schemeClr val="dk1"/>
              </a:solidFill>
              <a:effectLst/>
              <a:latin typeface="+mn-lt"/>
              <a:ea typeface="+mn-ea"/>
              <a:cs typeface="+mn-cs"/>
            </a:rPr>
            <a:t>年度の</a:t>
          </a:r>
          <a:r>
            <a:rPr kumimoji="1" lang="en-US" altLang="ja-JP" sz="1000" b="0" i="0" baseline="0">
              <a:solidFill>
                <a:schemeClr val="dk1"/>
              </a:solidFill>
              <a:effectLst/>
              <a:latin typeface="+mn-lt"/>
              <a:ea typeface="+mn-ea"/>
              <a:cs typeface="+mn-cs"/>
            </a:rPr>
            <a:t>5</a:t>
          </a:r>
          <a:r>
            <a:rPr kumimoji="1" lang="ja-JP" altLang="ja-JP" sz="1000" b="0" i="0" baseline="0">
              <a:solidFill>
                <a:schemeClr val="dk1"/>
              </a:solidFill>
              <a:effectLst/>
              <a:latin typeface="+mn-lt"/>
              <a:ea typeface="+mn-ea"/>
              <a:cs typeface="+mn-cs"/>
            </a:rPr>
            <a:t>ヶ年）においては、定年の段階的引上げによる定年退職者がいない年度があることを考慮し、最終年度における目標値を</a:t>
          </a:r>
          <a:r>
            <a:rPr kumimoji="1" lang="en-US" altLang="ja-JP" sz="1000" b="0" i="0" baseline="0">
              <a:solidFill>
                <a:schemeClr val="dk1"/>
              </a:solidFill>
              <a:effectLst/>
              <a:latin typeface="+mn-lt"/>
              <a:ea typeface="+mn-ea"/>
              <a:cs typeface="+mn-cs"/>
            </a:rPr>
            <a:t>2</a:t>
          </a:r>
          <a:r>
            <a:rPr kumimoji="1" lang="ja-JP" altLang="ja-JP" sz="1000" b="0" i="0" baseline="0">
              <a:solidFill>
                <a:schemeClr val="dk1"/>
              </a:solidFill>
              <a:effectLst/>
              <a:latin typeface="+mn-lt"/>
              <a:ea typeface="+mn-ea"/>
              <a:cs typeface="+mn-cs"/>
            </a:rPr>
            <a:t>年度職員数から＋</a:t>
          </a:r>
          <a:r>
            <a:rPr kumimoji="1" lang="en-US" altLang="ja-JP" sz="1000" b="0" i="0" baseline="0">
              <a:solidFill>
                <a:schemeClr val="dk1"/>
              </a:solidFill>
              <a:effectLst/>
              <a:latin typeface="+mn-lt"/>
              <a:ea typeface="+mn-ea"/>
              <a:cs typeface="+mn-cs"/>
            </a:rPr>
            <a:t>7</a:t>
          </a:r>
          <a:r>
            <a:rPr kumimoji="1" lang="ja-JP" altLang="ja-JP" sz="1000" b="0" i="0" baseline="0">
              <a:solidFill>
                <a:schemeClr val="dk1"/>
              </a:solidFill>
              <a:effectLst/>
              <a:latin typeface="+mn-lt"/>
              <a:ea typeface="+mn-ea"/>
              <a:cs typeface="+mn-cs"/>
            </a:rPr>
            <a:t>名とした</a:t>
          </a:r>
          <a:r>
            <a:rPr kumimoji="1" lang="en-US" altLang="ja-JP" sz="1000" b="0" i="0" baseline="0">
              <a:solidFill>
                <a:schemeClr val="dk1"/>
              </a:solidFill>
              <a:effectLst/>
              <a:latin typeface="+mn-lt"/>
              <a:ea typeface="+mn-ea"/>
              <a:cs typeface="+mn-cs"/>
            </a:rPr>
            <a:t>234</a:t>
          </a:r>
          <a:r>
            <a:rPr kumimoji="1" lang="ja-JP" altLang="ja-JP" sz="1000" b="0" i="0" baseline="0">
              <a:solidFill>
                <a:schemeClr val="dk1"/>
              </a:solidFill>
              <a:effectLst/>
              <a:latin typeface="+mn-lt"/>
              <a:ea typeface="+mn-ea"/>
              <a:cs typeface="+mn-cs"/>
            </a:rPr>
            <a:t>名（＋</a:t>
          </a:r>
          <a:r>
            <a:rPr kumimoji="1" lang="en-US" altLang="ja-JP" sz="1000" b="0" i="0" baseline="0">
              <a:solidFill>
                <a:schemeClr val="dk1"/>
              </a:solidFill>
              <a:effectLst/>
              <a:latin typeface="+mn-lt"/>
              <a:ea typeface="+mn-ea"/>
              <a:cs typeface="+mn-cs"/>
            </a:rPr>
            <a:t>3.1</a:t>
          </a:r>
          <a:r>
            <a:rPr kumimoji="1" lang="ja-JP" altLang="ja-JP" sz="1000" b="0" i="0" baseline="0">
              <a:solidFill>
                <a:schemeClr val="dk1"/>
              </a:solidFill>
              <a:effectLst/>
              <a:latin typeface="+mn-lt"/>
              <a:ea typeface="+mn-ea"/>
              <a:cs typeface="+mn-cs"/>
            </a:rPr>
            <a:t>％）で掲げている。類似団体平均に比べると下回るため、増調整はやむを得ないものと考えるが、一方で、全国平均や県平均に比べると高水準にあることから、行政サービスの質を維持しながらも、簡素で効率的な組織機構の構築に努め、より適正な人員配置や指定管理者制度等の導入によって引き続き適切な定員管理に努めなければならない。</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67673</xdr:rowOff>
    </xdr:from>
    <xdr:to>
      <xdr:col>81</xdr:col>
      <xdr:colOff>44450</xdr:colOff>
      <xdr:row>61</xdr:row>
      <xdr:rowOff>155001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26123"/>
          <a:ext cx="838200" cy="8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55353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85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59630</xdr:rowOff>
    </xdr:from>
    <xdr:to>
      <xdr:col>77</xdr:col>
      <xdr:colOff>44450</xdr:colOff>
      <xdr:row>61</xdr:row>
      <xdr:rowOff>67673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180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136331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30904</xdr:rowOff>
    </xdr:from>
    <xdr:to>
      <xdr:col>72</xdr:col>
      <xdr:colOff>203200</xdr:colOff>
      <xdr:row>61</xdr:row>
      <xdr:rowOff>59630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89354"/>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115647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5624</xdr:rowOff>
    </xdr:from>
    <xdr:to>
      <xdr:col>68</xdr:col>
      <xdr:colOff>152400</xdr:colOff>
      <xdr:row>61</xdr:row>
      <xdr:rowOff>30904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64074"/>
          <a:ext cx="889000" cy="2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77729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30618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104201</xdr:rowOff>
    </xdr:from>
    <xdr:to>
      <xdr:col>81</xdr:col>
      <xdr:colOff>95250</xdr:colOff>
      <xdr:row>62</xdr:row>
      <xdr:rowOff>34351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6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120728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07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16873</xdr:rowOff>
    </xdr:from>
    <xdr:to>
      <xdr:col>77</xdr:col>
      <xdr:colOff>95250</xdr:colOff>
      <xdr:row>61</xdr:row>
      <xdr:rowOff>118473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128650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44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8830</xdr:rowOff>
    </xdr:from>
    <xdr:to>
      <xdr:col>73</xdr:col>
      <xdr:colOff>44450</xdr:colOff>
      <xdr:row>61</xdr:row>
      <xdr:rowOff>110430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6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120607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3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151554</xdr:rowOff>
    </xdr:from>
    <xdr:to>
      <xdr:col>68</xdr:col>
      <xdr:colOff>203200</xdr:colOff>
      <xdr:row>61</xdr:row>
      <xdr:rowOff>81704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91881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126274</xdr:rowOff>
    </xdr:from>
    <xdr:to>
      <xdr:col>64</xdr:col>
      <xdr:colOff>152400</xdr:colOff>
      <xdr:row>61</xdr:row>
      <xdr:rowOff>56424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66601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8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050" b="0" i="0" baseline="0">
              <a:solidFill>
                <a:schemeClr val="dk1"/>
              </a:solidFill>
              <a:effectLst/>
              <a:latin typeface="+mn-lt"/>
              <a:ea typeface="+mn-ea"/>
              <a:cs typeface="+mn-cs"/>
            </a:rPr>
            <a:t> </a:t>
          </a:r>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実質公債費比率は、令和</a:t>
          </a:r>
          <a:r>
            <a:rPr kumimoji="1" lang="en-US" altLang="ja-JP" sz="1050" b="0" i="0" baseline="0">
              <a:solidFill>
                <a:schemeClr val="dk1"/>
              </a:solidFill>
              <a:effectLst/>
              <a:latin typeface="+mn-lt"/>
              <a:ea typeface="+mn-ea"/>
              <a:cs typeface="+mn-cs"/>
            </a:rPr>
            <a:t>6</a:t>
          </a:r>
          <a:r>
            <a:rPr kumimoji="1" lang="ja-JP" altLang="ja-JP" sz="1050" b="0" i="0" baseline="0">
              <a:solidFill>
                <a:schemeClr val="dk1"/>
              </a:solidFill>
              <a:effectLst/>
              <a:latin typeface="+mn-lt"/>
              <a:ea typeface="+mn-ea"/>
              <a:cs typeface="+mn-cs"/>
            </a:rPr>
            <a:t>年度において</a:t>
          </a:r>
          <a:r>
            <a:rPr kumimoji="1" lang="en-US" altLang="ja-JP" sz="1050" b="0" i="0" baseline="0">
              <a:solidFill>
                <a:schemeClr val="dk1"/>
              </a:solidFill>
              <a:effectLst/>
              <a:latin typeface="+mn-lt"/>
              <a:ea typeface="+mn-ea"/>
              <a:cs typeface="+mn-cs"/>
            </a:rPr>
            <a:t>10.9</a:t>
          </a:r>
          <a:r>
            <a:rPr kumimoji="1" lang="ja-JP" altLang="ja-JP" sz="1050" b="0" i="0" baseline="0">
              <a:solidFill>
                <a:schemeClr val="dk1"/>
              </a:solidFill>
              <a:effectLst/>
              <a:latin typeface="+mn-lt"/>
              <a:ea typeface="+mn-ea"/>
              <a:cs typeface="+mn-cs"/>
            </a:rPr>
            <a:t>％となり、</a:t>
          </a:r>
          <a:r>
            <a:rPr kumimoji="1" lang="ja-JP" altLang="en-US" sz="1050" b="0" i="0" baseline="0">
              <a:solidFill>
                <a:schemeClr val="dk1"/>
              </a:solidFill>
              <a:effectLst/>
              <a:latin typeface="+mn-lt"/>
              <a:ea typeface="+mn-ea"/>
              <a:cs typeface="+mn-cs"/>
            </a:rPr>
            <a:t>前</a:t>
          </a:r>
          <a:r>
            <a:rPr kumimoji="1" lang="ja-JP" altLang="ja-JP" sz="1050" b="0" i="0" baseline="0">
              <a:solidFill>
                <a:schemeClr val="dk1"/>
              </a:solidFill>
              <a:effectLst/>
              <a:latin typeface="+mn-lt"/>
              <a:ea typeface="+mn-ea"/>
              <a:cs typeface="+mn-cs"/>
            </a:rPr>
            <a:t>年度比</a:t>
          </a:r>
          <a:r>
            <a:rPr kumimoji="1" lang="en-US" altLang="ja-JP" sz="1050" b="0" i="0" baseline="0">
              <a:solidFill>
                <a:schemeClr val="dk1"/>
              </a:solidFill>
              <a:effectLst/>
              <a:latin typeface="+mn-lt"/>
              <a:ea typeface="+mn-ea"/>
              <a:cs typeface="+mn-cs"/>
            </a:rPr>
            <a:t>0.3</a:t>
          </a:r>
          <a:r>
            <a:rPr kumimoji="1" lang="ja-JP" altLang="ja-JP" sz="1050" b="0" i="0" baseline="0">
              <a:solidFill>
                <a:schemeClr val="dk1"/>
              </a:solidFill>
              <a:effectLst/>
              <a:latin typeface="+mn-lt"/>
              <a:ea typeface="+mn-ea"/>
              <a:cs typeface="+mn-cs"/>
            </a:rPr>
            <a:t>％の悪化となった。これは、分子の元利償還金の増＋</a:t>
          </a:r>
          <a:r>
            <a:rPr kumimoji="1" lang="en-US" altLang="ja-JP" sz="1050" b="0" i="0" baseline="0">
              <a:solidFill>
                <a:schemeClr val="dk1"/>
              </a:solidFill>
              <a:effectLst/>
              <a:latin typeface="+mn-lt"/>
              <a:ea typeface="+mn-ea"/>
              <a:cs typeface="+mn-cs"/>
            </a:rPr>
            <a:t>21</a:t>
          </a:r>
          <a:r>
            <a:rPr kumimoji="1" lang="ja-JP" altLang="ja-JP" sz="1050" b="0" i="0" baseline="0">
              <a:solidFill>
                <a:schemeClr val="dk1"/>
              </a:solidFill>
              <a:effectLst/>
              <a:latin typeface="+mn-lt"/>
              <a:ea typeface="+mn-ea"/>
              <a:cs typeface="+mn-cs"/>
            </a:rPr>
            <a:t>百万円も大きいが、分母の臨時財政対策債振替相当額の減△</a:t>
          </a:r>
          <a:r>
            <a:rPr kumimoji="1" lang="en-US" altLang="ja-JP" sz="1050" b="0" i="0" baseline="0">
              <a:solidFill>
                <a:schemeClr val="dk1"/>
              </a:solidFill>
              <a:effectLst/>
              <a:latin typeface="+mn-lt"/>
              <a:ea typeface="+mn-ea"/>
              <a:cs typeface="+mn-cs"/>
            </a:rPr>
            <a:t>11</a:t>
          </a:r>
          <a:r>
            <a:rPr kumimoji="1" lang="ja-JP" altLang="ja-JP" sz="1050" b="0" i="0" baseline="0">
              <a:solidFill>
                <a:schemeClr val="dk1"/>
              </a:solidFill>
              <a:effectLst/>
              <a:latin typeface="+mn-lt"/>
              <a:ea typeface="+mn-ea"/>
              <a:cs typeface="+mn-cs"/>
            </a:rPr>
            <a:t>百万円が大きく比率を下げる要因となっている。類似団体比較においても、</a:t>
          </a:r>
          <a:r>
            <a:rPr kumimoji="1" lang="en-US" altLang="ja-JP" sz="1050" b="0" i="0" baseline="0">
              <a:solidFill>
                <a:schemeClr val="dk1"/>
              </a:solidFill>
              <a:effectLst/>
              <a:latin typeface="+mn-lt"/>
              <a:ea typeface="+mn-ea"/>
              <a:cs typeface="+mn-cs"/>
            </a:rPr>
            <a:t>6</a:t>
          </a:r>
          <a:r>
            <a:rPr kumimoji="1" lang="ja-JP" altLang="ja-JP" sz="1050" b="0" i="0" baseline="0">
              <a:solidFill>
                <a:schemeClr val="dk1"/>
              </a:solidFill>
              <a:effectLst/>
              <a:latin typeface="+mn-lt"/>
              <a:ea typeface="+mn-ea"/>
              <a:cs typeface="+mn-cs"/>
            </a:rPr>
            <a:t>年度は平均値を上回る数値となった。過疎債・緊防債等の借入額の大きな事業の元金償還が</a:t>
          </a:r>
          <a:r>
            <a:rPr kumimoji="1" lang="en-US" altLang="ja-JP" sz="1050" b="0" i="0" baseline="0">
              <a:solidFill>
                <a:schemeClr val="dk1"/>
              </a:solidFill>
              <a:effectLst/>
              <a:latin typeface="+mn-lt"/>
              <a:ea typeface="+mn-ea"/>
              <a:cs typeface="+mn-cs"/>
            </a:rPr>
            <a:t>3</a:t>
          </a:r>
          <a:r>
            <a:rPr kumimoji="1" lang="ja-JP" altLang="ja-JP" sz="1050" b="0" i="0" baseline="0">
              <a:solidFill>
                <a:schemeClr val="dk1"/>
              </a:solidFill>
              <a:effectLst/>
              <a:latin typeface="+mn-lt"/>
              <a:ea typeface="+mn-ea"/>
              <a:cs typeface="+mn-cs"/>
            </a:rPr>
            <a:t>年度から始まっており、その他の老朽化した公共施設等の更新にかかる起債発行が見込まれていることから、当面の間、比率の悪化が懸念されるため、中長期的な財政見通しに基づき、公債費の動向を注視する必要がある。</a:t>
          </a:r>
          <a:endParaRPr lang="ja-JP" altLang="ja-JP" sz="105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170039</xdr:rowOff>
    </xdr:from>
    <xdr:to>
      <xdr:col>81</xdr:col>
      <xdr:colOff>44450</xdr:colOff>
      <xdr:row>42</xdr:row>
      <xdr:rowOff>38805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19948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103011</xdr:rowOff>
    </xdr:from>
    <xdr:to>
      <xdr:col>77</xdr:col>
      <xdr:colOff>44450</xdr:colOff>
      <xdr:row>41</xdr:row>
      <xdr:rowOff>170039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3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103011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065433"/>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70149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62795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0654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83555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159455</xdr:rowOff>
    </xdr:from>
    <xdr:to>
      <xdr:col>81</xdr:col>
      <xdr:colOff>95250</xdr:colOff>
      <xdr:row>42</xdr:row>
      <xdr:rowOff>89605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131532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6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119239</xdr:rowOff>
    </xdr:from>
    <xdr:to>
      <xdr:col>77</xdr:col>
      <xdr:colOff>95250</xdr:colOff>
      <xdr:row>42</xdr:row>
      <xdr:rowOff>49389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34166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52211</xdr:rowOff>
    </xdr:from>
    <xdr:to>
      <xdr:col>73</xdr:col>
      <xdr:colOff>44450</xdr:colOff>
      <xdr:row>41</xdr:row>
      <xdr:rowOff>153811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11995</xdr:rowOff>
    </xdr:from>
    <xdr:to>
      <xdr:col>64</xdr:col>
      <xdr:colOff>152400</xdr:colOff>
      <xdr:row>41</xdr:row>
      <xdr:rowOff>113595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98372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年度の将来負担比率は、</a:t>
          </a:r>
          <a:r>
            <a:rPr kumimoji="1" lang="en-US" altLang="ja-JP" sz="1100" b="0" i="0" baseline="0">
              <a:solidFill>
                <a:schemeClr val="dk1"/>
              </a:solidFill>
              <a:effectLst/>
              <a:latin typeface="+mn-lt"/>
              <a:ea typeface="+mn-ea"/>
              <a:cs typeface="+mn-cs"/>
            </a:rPr>
            <a:t>69.4</a:t>
          </a:r>
          <a:r>
            <a:rPr kumimoji="1" lang="ja-JP" altLang="ja-JP" sz="1100" b="0" i="0" baseline="0">
              <a:solidFill>
                <a:schemeClr val="dk1"/>
              </a:solidFill>
              <a:effectLst/>
              <a:latin typeface="+mn-lt"/>
              <a:ea typeface="+mn-ea"/>
              <a:cs typeface="+mn-cs"/>
            </a:rPr>
            <a:t>％となり、</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年度比約</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％の改善となった。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これは、普通交付税額の増等による標準財政規模の増によって分母が増となったことによるものである。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ながら、類似団体比較においては、引き続き高い水準で推移していることから、今後も事業の必要性、優先順位を考慮しながら事業を取捨選択し、公債費残高の減と基金積立額の増の両面から将来負担を軽減できるよう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43462</xdr:rowOff>
    </xdr:from>
    <xdr:to>
      <xdr:col>81</xdr:col>
      <xdr:colOff>44450</xdr:colOff>
      <xdr:row>19</xdr:row>
      <xdr:rowOff>44803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301012"/>
          <a:ext cx="8382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44803</xdr:rowOff>
    </xdr:from>
    <xdr:to>
      <xdr:col>77</xdr:col>
      <xdr:colOff>44450</xdr:colOff>
      <xdr:row>19</xdr:row>
      <xdr:rowOff>70273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302353"/>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47484</xdr:rowOff>
    </xdr:from>
    <xdr:to>
      <xdr:col>72</xdr:col>
      <xdr:colOff>203200</xdr:colOff>
      <xdr:row>19</xdr:row>
      <xdr:rowOff>70273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305034"/>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18768</xdr:rowOff>
    </xdr:from>
    <xdr:to>
      <xdr:col>73</xdr:col>
      <xdr:colOff>44450</xdr:colOff>
      <xdr:row>14</xdr:row>
      <xdr:rowOff>120368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47484</xdr:rowOff>
    </xdr:from>
    <xdr:to>
      <xdr:col>68</xdr:col>
      <xdr:colOff>152400</xdr:colOff>
      <xdr:row>20</xdr:row>
      <xdr:rowOff>69074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30503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16228</xdr:rowOff>
    </xdr:from>
    <xdr:to>
      <xdr:col>68</xdr:col>
      <xdr:colOff>203200</xdr:colOff>
      <xdr:row>15</xdr:row>
      <xdr:rowOff>117828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164112</xdr:rowOff>
    </xdr:from>
    <xdr:to>
      <xdr:col>81</xdr:col>
      <xdr:colOff>95250</xdr:colOff>
      <xdr:row>19</xdr:row>
      <xdr:rowOff>94262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25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136189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22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165453</xdr:rowOff>
    </xdr:from>
    <xdr:to>
      <xdr:col>77</xdr:col>
      <xdr:colOff>95250</xdr:colOff>
      <xdr:row>19</xdr:row>
      <xdr:rowOff>95603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25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80380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337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19473</xdr:rowOff>
    </xdr:from>
    <xdr:to>
      <xdr:col>73</xdr:col>
      <xdr:colOff>44450</xdr:colOff>
      <xdr:row>19</xdr:row>
      <xdr:rowOff>121073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27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105850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3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168134</xdr:rowOff>
    </xdr:from>
    <xdr:to>
      <xdr:col>68</xdr:col>
      <xdr:colOff>203200</xdr:colOff>
      <xdr:row>19</xdr:row>
      <xdr:rowOff>98284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25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83061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4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18274</xdr:rowOff>
    </xdr:from>
    <xdr:to>
      <xdr:col>64</xdr:col>
      <xdr:colOff>152400</xdr:colOff>
      <xdr:row>20</xdr:row>
      <xdr:rowOff>119874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44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104651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53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青森県平内町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9,730
9,655
217.09
8,133,421
7,973,004
142,602
4,519,305
7,894,860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類似団体比較では、人口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人当たりの職員数及び人件費の経常収支比率ともに下回っている状態が続いている。経常的な人件費は、令和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年度決算ベースで約</a:t>
          </a:r>
          <a:r>
            <a:rPr kumimoji="1" lang="en-US" altLang="ja-JP" sz="1100" b="0" i="0" baseline="0">
              <a:solidFill>
                <a:schemeClr val="dk1"/>
              </a:solidFill>
              <a:effectLst/>
              <a:latin typeface="+mn-lt"/>
              <a:ea typeface="+mn-ea"/>
              <a:cs typeface="+mn-cs"/>
            </a:rPr>
            <a:t>827</a:t>
          </a:r>
          <a:r>
            <a:rPr kumimoji="1" lang="ja-JP" altLang="ja-JP" sz="1100" b="0" i="0" baseline="0">
              <a:solidFill>
                <a:schemeClr val="dk1"/>
              </a:solidFill>
              <a:effectLst/>
              <a:latin typeface="+mn-lt"/>
              <a:ea typeface="+mn-ea"/>
              <a:cs typeface="+mn-cs"/>
            </a:rPr>
            <a:t>百万円で、</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年度比約</a:t>
          </a:r>
          <a:r>
            <a:rPr kumimoji="1" lang="en-US" altLang="ja-JP" sz="1100" b="0" i="0" baseline="0">
              <a:solidFill>
                <a:schemeClr val="dk1"/>
              </a:solidFill>
              <a:effectLst/>
              <a:latin typeface="+mn-lt"/>
              <a:ea typeface="+mn-ea"/>
              <a:cs typeface="+mn-cs"/>
            </a:rPr>
            <a:t>33</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となった。主な要因としては</a:t>
          </a:r>
          <a:r>
            <a:rPr kumimoji="1" lang="ja-JP" altLang="en-US" sz="1100" b="0" i="0" baseline="0">
              <a:solidFill>
                <a:schemeClr val="dk1"/>
              </a:solidFill>
              <a:effectLst/>
              <a:latin typeface="+mn-lt"/>
              <a:ea typeface="+mn-ea"/>
              <a:cs typeface="+mn-cs"/>
            </a:rPr>
            <a:t>給与改定による増</a:t>
          </a:r>
          <a:r>
            <a:rPr kumimoji="1" lang="ja-JP" altLang="ja-JP" sz="1100" b="0" i="0" baseline="0">
              <a:solidFill>
                <a:schemeClr val="dk1"/>
              </a:solidFill>
              <a:effectLst/>
              <a:latin typeface="+mn-lt"/>
              <a:ea typeface="+mn-ea"/>
              <a:cs typeface="+mn-cs"/>
            </a:rPr>
            <a:t>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今後も人件費は大きな割合を占める経費であることから、適正な人員配置や再任用制度の運用、指定管理者制度の活用等を検討し、不断の努力により、行政コストの圧縮を図らなければならない。</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xdr:rowOff>
    </xdr:from>
    <xdr:to>
      <xdr:col>24</xdr:col>
      <xdr:colOff>25400</xdr:colOff>
      <xdr:row>34</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420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55897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34</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42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161290</xdr:rowOff>
    </xdr:from>
    <xdr:to>
      <xdr:col>15</xdr:col>
      <xdr:colOff>98425</xdr:colOff>
      <xdr:row>34</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19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161290</xdr:rowOff>
    </xdr:from>
    <xdr:to>
      <xdr:col>11</xdr:col>
      <xdr:colOff>9525</xdr:colOff>
      <xdr:row>35</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191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xdr:rowOff>
    </xdr:from>
    <xdr:to>
      <xdr:col>24</xdr:col>
      <xdr:colOff>76200</xdr:colOff>
      <xdr:row>34</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31767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133350</xdr:rowOff>
    </xdr:from>
    <xdr:to>
      <xdr:col>20</xdr:col>
      <xdr:colOff>38100</xdr:colOff>
      <xdr:row>34</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xdr:rowOff>
    </xdr:from>
    <xdr:to>
      <xdr:col>15</xdr:col>
      <xdr:colOff>149225</xdr:colOff>
      <xdr:row>34</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110490</xdr:rowOff>
    </xdr:from>
    <xdr:to>
      <xdr:col>11</xdr:col>
      <xdr:colOff>60325</xdr:colOff>
      <xdr:row>34</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経常的な物件費が</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年度より約</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百万円減額し、経常収支比率としては</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％下落する結果となっている。これは</a:t>
          </a:r>
          <a:r>
            <a:rPr kumimoji="1" lang="ja-JP" altLang="en-US" sz="1100" b="0" i="0" baseline="0">
              <a:solidFill>
                <a:schemeClr val="dk1"/>
              </a:solidFill>
              <a:effectLst/>
              <a:latin typeface="+mn-lt"/>
              <a:ea typeface="+mn-ea"/>
              <a:cs typeface="+mn-cs"/>
            </a:rPr>
            <a:t>、教育用コンピュータ設置事業</a:t>
          </a:r>
          <a:r>
            <a:rPr kumimoji="1" lang="ja-JP" altLang="ja-JP" sz="1100" b="0" i="0" baseline="0">
              <a:solidFill>
                <a:schemeClr val="dk1"/>
              </a:solidFill>
              <a:effectLst/>
              <a:latin typeface="+mn-lt"/>
              <a:ea typeface="+mn-ea"/>
              <a:cs typeface="+mn-cs"/>
            </a:rPr>
            <a:t>の減等のためである。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件費に係る経常収支比率は類似団体の中で特に良好な状態ではあるが、専門的かつ細分化した業務に対応するために増加する外部委託経費など、今後も物件費を増大させる要因が数多くあるため、引き続き経費削減に努めていかなければならない。</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115570</xdr:rowOff>
    </xdr:from>
    <xdr:to>
      <xdr:col>82</xdr:col>
      <xdr:colOff>107950</xdr:colOff>
      <xdr:row>13</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344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138430</xdr:rowOff>
    </xdr:from>
    <xdr:to>
      <xdr:col>78</xdr:col>
      <xdr:colOff>69850</xdr:colOff>
      <xdr:row>13</xdr:row>
      <xdr:rowOff>153670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36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115570</xdr:rowOff>
    </xdr:from>
    <xdr:to>
      <xdr:col>73</xdr:col>
      <xdr:colOff>180975</xdr:colOff>
      <xdr:row>13</xdr:row>
      <xdr:rowOff>153670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4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100330</xdr:rowOff>
    </xdr:from>
    <xdr:to>
      <xdr:col>69</xdr:col>
      <xdr:colOff>92075</xdr:colOff>
      <xdr:row>13</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329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64770</xdr:rowOff>
    </xdr:from>
    <xdr:to>
      <xdr:col>82</xdr:col>
      <xdr:colOff>158750</xdr:colOff>
      <xdr:row>13</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144797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87630</xdr:rowOff>
    </xdr:from>
    <xdr:to>
      <xdr:col>78</xdr:col>
      <xdr:colOff>120650</xdr:colOff>
      <xdr:row>14</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27957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102870</xdr:rowOff>
    </xdr:from>
    <xdr:to>
      <xdr:col>74</xdr:col>
      <xdr:colOff>31750</xdr:colOff>
      <xdr:row>14</xdr:row>
      <xdr:rowOff>33020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43197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64770</xdr:rowOff>
    </xdr:from>
    <xdr:to>
      <xdr:col>69</xdr:col>
      <xdr:colOff>142875</xdr:colOff>
      <xdr:row>13</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49530</xdr:rowOff>
    </xdr:from>
    <xdr:to>
      <xdr:col>65</xdr:col>
      <xdr:colOff>53975</xdr:colOff>
      <xdr:row>13</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161307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50" b="0" i="0" baseline="0">
              <a:solidFill>
                <a:schemeClr val="dk1"/>
              </a:solidFill>
              <a:effectLst/>
              <a:latin typeface="+mn-lt"/>
              <a:ea typeface="+mn-ea"/>
              <a:cs typeface="+mn-cs"/>
            </a:rPr>
            <a:t>　扶助費については、</a:t>
          </a:r>
          <a:r>
            <a:rPr kumimoji="1" lang="ja-JP" altLang="en-US" sz="950" b="0" i="0" baseline="0">
              <a:solidFill>
                <a:schemeClr val="dk1"/>
              </a:solidFill>
              <a:effectLst/>
              <a:latin typeface="+mn-lt"/>
              <a:ea typeface="+mn-ea"/>
              <a:cs typeface="+mn-cs"/>
            </a:rPr>
            <a:t>前</a:t>
          </a:r>
          <a:r>
            <a:rPr kumimoji="1" lang="ja-JP" altLang="ja-JP" sz="950" b="0" i="0" baseline="0">
              <a:solidFill>
                <a:schemeClr val="dk1"/>
              </a:solidFill>
              <a:effectLst/>
              <a:latin typeface="+mn-lt"/>
              <a:ea typeface="+mn-ea"/>
              <a:cs typeface="+mn-cs"/>
            </a:rPr>
            <a:t>年に比べやや上回ったものの類似団体平均とほぼ同水準の比率で推移している。経常的な経費は令和</a:t>
          </a:r>
          <a:r>
            <a:rPr kumimoji="1" lang="en-US" altLang="ja-JP" sz="950" b="0" i="0" baseline="0">
              <a:solidFill>
                <a:schemeClr val="dk1"/>
              </a:solidFill>
              <a:effectLst/>
              <a:latin typeface="+mn-lt"/>
              <a:ea typeface="+mn-ea"/>
              <a:cs typeface="+mn-cs"/>
            </a:rPr>
            <a:t>6</a:t>
          </a:r>
          <a:r>
            <a:rPr kumimoji="1" lang="ja-JP" altLang="ja-JP" sz="950" b="0" i="0" baseline="0">
              <a:solidFill>
                <a:schemeClr val="dk1"/>
              </a:solidFill>
              <a:effectLst/>
              <a:latin typeface="+mn-lt"/>
              <a:ea typeface="+mn-ea"/>
              <a:cs typeface="+mn-cs"/>
            </a:rPr>
            <a:t>年度決算ベース約</a:t>
          </a:r>
          <a:r>
            <a:rPr kumimoji="1" lang="en-US" altLang="ja-JP" sz="950" b="0" i="0" baseline="0">
              <a:solidFill>
                <a:schemeClr val="dk1"/>
              </a:solidFill>
              <a:effectLst/>
              <a:latin typeface="+mn-lt"/>
              <a:ea typeface="+mn-ea"/>
              <a:cs typeface="+mn-cs"/>
            </a:rPr>
            <a:t>220</a:t>
          </a:r>
          <a:r>
            <a:rPr kumimoji="1" lang="ja-JP" altLang="ja-JP" sz="950" b="0" i="0" baseline="0">
              <a:solidFill>
                <a:schemeClr val="dk1"/>
              </a:solidFill>
              <a:effectLst/>
              <a:latin typeface="+mn-lt"/>
              <a:ea typeface="+mn-ea"/>
              <a:cs typeface="+mn-cs"/>
            </a:rPr>
            <a:t>百万円で、</a:t>
          </a:r>
          <a:r>
            <a:rPr kumimoji="1" lang="ja-JP" altLang="en-US" sz="950" b="0" i="0" baseline="0">
              <a:solidFill>
                <a:schemeClr val="dk1"/>
              </a:solidFill>
              <a:effectLst/>
              <a:latin typeface="+mn-lt"/>
              <a:ea typeface="+mn-ea"/>
              <a:cs typeface="+mn-cs"/>
            </a:rPr>
            <a:t>前</a:t>
          </a:r>
          <a:r>
            <a:rPr kumimoji="1" lang="ja-JP" altLang="ja-JP" sz="950" b="0" i="0" baseline="0">
              <a:solidFill>
                <a:schemeClr val="dk1"/>
              </a:solidFill>
              <a:effectLst/>
              <a:latin typeface="+mn-lt"/>
              <a:ea typeface="+mn-ea"/>
              <a:cs typeface="+mn-cs"/>
            </a:rPr>
            <a:t>年度に比べ約</a:t>
          </a:r>
          <a:r>
            <a:rPr kumimoji="1" lang="en-US" altLang="ja-JP" sz="950" b="0" i="0" baseline="0">
              <a:solidFill>
                <a:schemeClr val="dk1"/>
              </a:solidFill>
              <a:effectLst/>
              <a:latin typeface="+mn-lt"/>
              <a:ea typeface="+mn-ea"/>
              <a:cs typeface="+mn-cs"/>
            </a:rPr>
            <a:t>21</a:t>
          </a:r>
          <a:r>
            <a:rPr kumimoji="1" lang="ja-JP" altLang="ja-JP" sz="950" b="0" i="0" baseline="0">
              <a:solidFill>
                <a:schemeClr val="dk1"/>
              </a:solidFill>
              <a:effectLst/>
              <a:latin typeface="+mn-lt"/>
              <a:ea typeface="+mn-ea"/>
              <a:cs typeface="+mn-cs"/>
            </a:rPr>
            <a:t>百万円</a:t>
          </a:r>
          <a:r>
            <a:rPr kumimoji="1" lang="ja-JP" altLang="en-US" sz="950" b="0" i="0" baseline="0">
              <a:solidFill>
                <a:schemeClr val="dk1"/>
              </a:solidFill>
              <a:effectLst/>
              <a:latin typeface="+mn-lt"/>
              <a:ea typeface="+mn-ea"/>
              <a:cs typeface="+mn-cs"/>
            </a:rPr>
            <a:t>減少</a:t>
          </a:r>
          <a:r>
            <a:rPr kumimoji="1" lang="ja-JP" altLang="ja-JP" sz="950" b="0" i="0" baseline="0">
              <a:solidFill>
                <a:schemeClr val="dk1"/>
              </a:solidFill>
              <a:effectLst/>
              <a:latin typeface="+mn-lt"/>
              <a:ea typeface="+mn-ea"/>
              <a:cs typeface="+mn-cs"/>
            </a:rPr>
            <a:t>し比率としては</a:t>
          </a:r>
          <a:r>
            <a:rPr kumimoji="1" lang="en-US" altLang="ja-JP" sz="950" b="0" i="0" baseline="0">
              <a:solidFill>
                <a:schemeClr val="dk1"/>
              </a:solidFill>
              <a:effectLst/>
              <a:latin typeface="+mn-lt"/>
              <a:ea typeface="+mn-ea"/>
              <a:cs typeface="+mn-cs"/>
            </a:rPr>
            <a:t>0.3</a:t>
          </a:r>
          <a:r>
            <a:rPr kumimoji="1" lang="ja-JP" altLang="ja-JP" sz="950" b="0" i="0" baseline="0">
              <a:solidFill>
                <a:schemeClr val="dk1"/>
              </a:solidFill>
              <a:effectLst/>
              <a:latin typeface="+mn-lt"/>
              <a:ea typeface="+mn-ea"/>
              <a:cs typeface="+mn-cs"/>
            </a:rPr>
            <a:t>％の</a:t>
          </a:r>
          <a:r>
            <a:rPr kumimoji="1" lang="ja-JP" altLang="en-US" sz="950" b="0" i="0" baseline="0">
              <a:solidFill>
                <a:schemeClr val="dk1"/>
              </a:solidFill>
              <a:effectLst/>
              <a:latin typeface="+mn-lt"/>
              <a:ea typeface="+mn-ea"/>
              <a:cs typeface="+mn-cs"/>
            </a:rPr>
            <a:t>減</a:t>
          </a:r>
          <a:r>
            <a:rPr kumimoji="1" lang="ja-JP" altLang="ja-JP" sz="950" b="0" i="0" baseline="0">
              <a:solidFill>
                <a:schemeClr val="dk1"/>
              </a:solidFill>
              <a:effectLst/>
              <a:latin typeface="+mn-lt"/>
              <a:ea typeface="+mn-ea"/>
              <a:cs typeface="+mn-cs"/>
            </a:rPr>
            <a:t>となっている。主な要因としては、</a:t>
          </a:r>
          <a:r>
            <a:rPr kumimoji="1" lang="ja-JP" altLang="en-US" sz="950" b="0" i="0" baseline="0">
              <a:solidFill>
                <a:schemeClr val="dk1"/>
              </a:solidFill>
              <a:effectLst/>
              <a:latin typeface="+mn-lt"/>
              <a:ea typeface="+mn-ea"/>
              <a:cs typeface="+mn-cs"/>
            </a:rPr>
            <a:t>電力ガス食料品等価格高騰緊急支援給付金の皆減△</a:t>
          </a:r>
          <a:r>
            <a:rPr kumimoji="1" lang="en-US" altLang="ja-JP" sz="950" b="0" i="0" baseline="0">
              <a:solidFill>
                <a:schemeClr val="dk1"/>
              </a:solidFill>
              <a:effectLst/>
              <a:latin typeface="+mn-lt"/>
              <a:ea typeface="+mn-ea"/>
              <a:cs typeface="+mn-cs"/>
            </a:rPr>
            <a:t>46</a:t>
          </a:r>
          <a:r>
            <a:rPr kumimoji="1" lang="ja-JP" altLang="en-US" sz="950" b="0" i="0" baseline="0">
              <a:solidFill>
                <a:schemeClr val="dk1"/>
              </a:solidFill>
              <a:effectLst/>
              <a:latin typeface="+mn-lt"/>
              <a:ea typeface="+mn-ea"/>
              <a:cs typeface="+mn-cs"/>
            </a:rPr>
            <a:t>百万円、物価高騰対応支援給付金の減△</a:t>
          </a:r>
          <a:r>
            <a:rPr kumimoji="1" lang="en-US" altLang="ja-JP" sz="950" b="0" i="0" baseline="0">
              <a:solidFill>
                <a:schemeClr val="dk1"/>
              </a:solidFill>
              <a:effectLst/>
              <a:latin typeface="+mn-lt"/>
              <a:ea typeface="+mn-ea"/>
              <a:cs typeface="+mn-cs"/>
            </a:rPr>
            <a:t>98</a:t>
          </a:r>
          <a:r>
            <a:rPr kumimoji="1" lang="ja-JP" altLang="ja-JP" sz="950" b="0" i="0" baseline="0">
              <a:solidFill>
                <a:schemeClr val="dk1"/>
              </a:solidFill>
              <a:effectLst/>
              <a:latin typeface="+mn-lt"/>
              <a:ea typeface="+mn-ea"/>
              <a:cs typeface="+mn-cs"/>
            </a:rPr>
            <a:t>百万円によるものである。今後も人口減少対策は継続的に実施する予定としており、扶助費に対する町負担は今後は増加傾向の見通しではあるが、必要経費と住民サービスとの費用対効果を見極めたうえで事業を実施していきたい。</a:t>
          </a:r>
          <a:endParaRPr lang="ja-JP" altLang="ja-JP" sz="95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139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13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令和</a:t>
          </a:r>
          <a:r>
            <a:rPr kumimoji="1" lang="en-US" altLang="ja-JP" sz="1000" b="0" i="0" baseline="0">
              <a:solidFill>
                <a:schemeClr val="dk1"/>
              </a:solidFill>
              <a:effectLst/>
              <a:latin typeface="+mn-lt"/>
              <a:ea typeface="+mn-ea"/>
              <a:cs typeface="+mn-cs"/>
            </a:rPr>
            <a:t>6</a:t>
          </a:r>
          <a:r>
            <a:rPr kumimoji="1" lang="ja-JP" altLang="ja-JP" sz="1000" b="0" i="0" baseline="0">
              <a:solidFill>
                <a:schemeClr val="dk1"/>
              </a:solidFill>
              <a:effectLst/>
              <a:latin typeface="+mn-lt"/>
              <a:ea typeface="+mn-ea"/>
              <a:cs typeface="+mn-cs"/>
            </a:rPr>
            <a:t>年度は、例年より雪</a:t>
          </a:r>
          <a:r>
            <a:rPr kumimoji="1" lang="ja-JP" altLang="en-US" sz="1000" b="0" i="0" baseline="0">
              <a:solidFill>
                <a:schemeClr val="dk1"/>
              </a:solidFill>
              <a:effectLst/>
              <a:latin typeface="+mn-lt"/>
              <a:ea typeface="+mn-ea"/>
              <a:cs typeface="+mn-cs"/>
            </a:rPr>
            <a:t>が多い</a:t>
          </a:r>
          <a:r>
            <a:rPr kumimoji="1" lang="ja-JP" altLang="ja-JP" sz="1000" b="0" i="0" baseline="0">
              <a:solidFill>
                <a:schemeClr val="dk1"/>
              </a:solidFill>
              <a:effectLst/>
              <a:latin typeface="+mn-lt"/>
              <a:ea typeface="+mn-ea"/>
              <a:cs typeface="+mn-cs"/>
            </a:rPr>
            <a:t>年であったことから、維持補修費に係る経常経費は除排雪経費の</a:t>
          </a:r>
          <a:r>
            <a:rPr kumimoji="1" lang="ja-JP" altLang="en-US" sz="1000" b="0" i="0" baseline="0">
              <a:solidFill>
                <a:schemeClr val="dk1"/>
              </a:solidFill>
              <a:effectLst/>
              <a:latin typeface="+mn-lt"/>
              <a:ea typeface="+mn-ea"/>
              <a:cs typeface="+mn-cs"/>
            </a:rPr>
            <a:t>増</a:t>
          </a:r>
          <a:r>
            <a:rPr kumimoji="1" lang="ja-JP" altLang="ja-JP" sz="1000" b="0" i="0" baseline="0">
              <a:solidFill>
                <a:schemeClr val="dk1"/>
              </a:solidFill>
              <a:effectLst/>
              <a:latin typeface="+mn-lt"/>
              <a:ea typeface="+mn-ea"/>
              <a:cs typeface="+mn-cs"/>
            </a:rPr>
            <a:t>により</a:t>
          </a:r>
          <a:r>
            <a:rPr kumimoji="1" lang="ja-JP" altLang="en-US" sz="1000" b="0" i="0" baseline="0">
              <a:solidFill>
                <a:schemeClr val="dk1"/>
              </a:solidFill>
              <a:effectLst/>
              <a:latin typeface="+mn-lt"/>
              <a:ea typeface="+mn-ea"/>
              <a:cs typeface="+mn-cs"/>
            </a:rPr>
            <a:t>前</a:t>
          </a:r>
          <a:r>
            <a:rPr kumimoji="1" lang="ja-JP" altLang="ja-JP" sz="1000" b="0" i="0" baseline="0">
              <a:solidFill>
                <a:schemeClr val="dk1"/>
              </a:solidFill>
              <a:effectLst/>
              <a:latin typeface="+mn-lt"/>
              <a:ea typeface="+mn-ea"/>
              <a:cs typeface="+mn-cs"/>
            </a:rPr>
            <a:t>年度に比べ約</a:t>
          </a:r>
          <a:r>
            <a:rPr kumimoji="1" lang="en-US" altLang="ja-JP" sz="1000" b="0" i="0" baseline="0">
              <a:solidFill>
                <a:schemeClr val="dk1"/>
              </a:solidFill>
              <a:effectLst/>
              <a:latin typeface="+mn-lt"/>
              <a:ea typeface="+mn-ea"/>
              <a:cs typeface="+mn-cs"/>
            </a:rPr>
            <a:t>120</a:t>
          </a:r>
          <a:r>
            <a:rPr kumimoji="1" lang="ja-JP" altLang="ja-JP" sz="1000" b="0" i="0" baseline="0">
              <a:solidFill>
                <a:schemeClr val="dk1"/>
              </a:solidFill>
              <a:effectLst/>
              <a:latin typeface="+mn-lt"/>
              <a:ea typeface="+mn-ea"/>
              <a:cs typeface="+mn-cs"/>
            </a:rPr>
            <a:t>百万円</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しており</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経常収支比率は</a:t>
          </a:r>
          <a:r>
            <a:rPr kumimoji="1" lang="en-US" altLang="ja-JP" sz="1000" b="0" i="0" baseline="0">
              <a:solidFill>
                <a:schemeClr val="dk1"/>
              </a:solidFill>
              <a:effectLst/>
              <a:latin typeface="+mn-lt"/>
              <a:ea typeface="+mn-ea"/>
              <a:cs typeface="+mn-cs"/>
            </a:rPr>
            <a:t>2.6</a:t>
          </a:r>
          <a:r>
            <a:rPr kumimoji="1" lang="ja-JP" altLang="ja-JP" sz="1000" b="0" i="0" baseline="0">
              <a:solidFill>
                <a:schemeClr val="dk1"/>
              </a:solidFill>
              <a:effectLst/>
              <a:latin typeface="+mn-lt"/>
              <a:ea typeface="+mn-ea"/>
              <a:cs typeface="+mn-cs"/>
            </a:rPr>
            <a:t>％増となっている。繰出金については、</a:t>
          </a:r>
          <a:r>
            <a:rPr kumimoji="1" lang="ja-JP" altLang="en-US" sz="1000" b="0" i="0" baseline="0">
              <a:solidFill>
                <a:schemeClr val="dk1"/>
              </a:solidFill>
              <a:effectLst/>
              <a:latin typeface="+mn-lt"/>
              <a:ea typeface="+mn-ea"/>
              <a:cs typeface="+mn-cs"/>
            </a:rPr>
            <a:t>特別会計であった下水道各事業への繰出金の皆減等が影響</a:t>
          </a:r>
          <a:r>
            <a:rPr kumimoji="1" lang="ja-JP" altLang="ja-JP" sz="1000" b="0" i="0" baseline="0">
              <a:solidFill>
                <a:schemeClr val="dk1"/>
              </a:solidFill>
              <a:effectLst/>
              <a:latin typeface="+mn-lt"/>
              <a:ea typeface="+mn-ea"/>
              <a:cs typeface="+mn-cs"/>
            </a:rPr>
            <a:t>し、経常経費ベースで約</a:t>
          </a:r>
          <a:r>
            <a:rPr kumimoji="1" lang="en-US" altLang="ja-JP" sz="1000" b="0" i="0" baseline="0">
              <a:solidFill>
                <a:schemeClr val="dk1"/>
              </a:solidFill>
              <a:effectLst/>
              <a:latin typeface="+mn-lt"/>
              <a:ea typeface="+mn-ea"/>
              <a:cs typeface="+mn-cs"/>
            </a:rPr>
            <a:t>253</a:t>
          </a:r>
          <a:r>
            <a:rPr kumimoji="1" lang="ja-JP" altLang="ja-JP" sz="1000" b="0" i="0" baseline="0">
              <a:solidFill>
                <a:schemeClr val="dk1"/>
              </a:solidFill>
              <a:effectLst/>
              <a:latin typeface="+mn-lt"/>
              <a:ea typeface="+mn-ea"/>
              <a:cs typeface="+mn-cs"/>
            </a:rPr>
            <a:t>百万円の</a:t>
          </a:r>
          <a:r>
            <a:rPr kumimoji="1" lang="ja-JP" altLang="en-US" sz="1000" b="0" i="0" baseline="0">
              <a:solidFill>
                <a:schemeClr val="dk1"/>
              </a:solidFill>
              <a:effectLst/>
              <a:latin typeface="+mn-lt"/>
              <a:ea typeface="+mn-ea"/>
              <a:cs typeface="+mn-cs"/>
            </a:rPr>
            <a:t>減</a:t>
          </a:r>
          <a:r>
            <a:rPr kumimoji="1" lang="ja-JP" altLang="ja-JP" sz="1000" b="0" i="0" baseline="0">
              <a:solidFill>
                <a:schemeClr val="dk1"/>
              </a:solidFill>
              <a:effectLst/>
              <a:latin typeface="+mn-lt"/>
              <a:ea typeface="+mn-ea"/>
              <a:cs typeface="+mn-cs"/>
            </a:rPr>
            <a:t>であり、比率</a:t>
          </a:r>
          <a:r>
            <a:rPr kumimoji="1" lang="en-US" altLang="ja-JP" sz="1000" b="0" i="0" baseline="0">
              <a:solidFill>
                <a:schemeClr val="dk1"/>
              </a:solidFill>
              <a:effectLst/>
              <a:latin typeface="+mn-lt"/>
              <a:ea typeface="+mn-ea"/>
              <a:cs typeface="+mn-cs"/>
            </a:rPr>
            <a:t>5.7</a:t>
          </a:r>
          <a:r>
            <a:rPr kumimoji="1" lang="ja-JP" altLang="ja-JP" sz="1000" b="0" i="0" baseline="0">
              <a:solidFill>
                <a:schemeClr val="dk1"/>
              </a:solidFill>
              <a:effectLst/>
              <a:latin typeface="+mn-lt"/>
              <a:ea typeface="+mn-ea"/>
              <a:cs typeface="+mn-cs"/>
            </a:rPr>
            <a:t>％の</a:t>
          </a:r>
          <a:r>
            <a:rPr kumimoji="1" lang="ja-JP" altLang="en-US" sz="1000" b="0" i="0" baseline="0">
              <a:solidFill>
                <a:schemeClr val="dk1"/>
              </a:solidFill>
              <a:effectLst/>
              <a:latin typeface="+mn-lt"/>
              <a:ea typeface="+mn-ea"/>
              <a:cs typeface="+mn-cs"/>
            </a:rPr>
            <a:t>減</a:t>
          </a:r>
          <a:r>
            <a:rPr kumimoji="1" lang="ja-JP" altLang="ja-JP" sz="1000" b="0" i="0" baseline="0">
              <a:solidFill>
                <a:schemeClr val="dk1"/>
              </a:solidFill>
              <a:effectLst/>
              <a:latin typeface="+mn-lt"/>
              <a:ea typeface="+mn-ea"/>
              <a:cs typeface="+mn-cs"/>
            </a:rPr>
            <a:t>となっている。今後は、交付税・臨時財政対策債等の国の動向を注視していくとともに、公営企業会計の独立採算の原則に基づいた収入確保や適切な会計処理を求めながら繰出金を精査していく必要がある。</a:t>
          </a:r>
          <a:endParaRPr lang="ja-JP" altLang="ja-JP" sz="10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58</xdr:row>
      <xdr:rowOff>105228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26072"/>
          <a:ext cx="0" cy="1023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77305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0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105228</xdr:rowOff>
    </xdr:from>
    <xdr:to>
      <xdr:col>82</xdr:col>
      <xdr:colOff>196850</xdr:colOff>
      <xdr:row>58</xdr:row>
      <xdr:rowOff>105228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04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59</xdr:row>
      <xdr:rowOff>97065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96928"/>
          <a:ext cx="838200" cy="3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21970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51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97065</xdr:rowOff>
    </xdr:from>
    <xdr:to>
      <xdr:col>78</xdr:col>
      <xdr:colOff>69850</xdr:colOff>
      <xdr:row>61</xdr:row>
      <xdr:rowOff>4535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212615"/>
          <a:ext cx="889000" cy="25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146957</xdr:rowOff>
    </xdr:from>
    <xdr:to>
      <xdr:col>78</xdr:col>
      <xdr:colOff>120650</xdr:colOff>
      <xdr:row>57</xdr:row>
      <xdr:rowOff>77107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87284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121557</xdr:rowOff>
    </xdr:from>
    <xdr:to>
      <xdr:col>73</xdr:col>
      <xdr:colOff>180975</xdr:colOff>
      <xdr:row>61</xdr:row>
      <xdr:rowOff>4535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408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146957</xdr:rowOff>
    </xdr:from>
    <xdr:to>
      <xdr:col>74</xdr:col>
      <xdr:colOff>31750</xdr:colOff>
      <xdr:row>57</xdr:row>
      <xdr:rowOff>77107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87284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121557</xdr:rowOff>
    </xdr:from>
    <xdr:to>
      <xdr:col>69</xdr:col>
      <xdr:colOff>92075</xdr:colOff>
      <xdr:row>60</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408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141712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45555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46265</xdr:rowOff>
    </xdr:from>
    <xdr:to>
      <xdr:col>78</xdr:col>
      <xdr:colOff>120650</xdr:colOff>
      <xdr:row>59</xdr:row>
      <xdr:rowOff>147865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132642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4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125185</xdr:rowOff>
    </xdr:from>
    <xdr:to>
      <xdr:col>74</xdr:col>
      <xdr:colOff>31750</xdr:colOff>
      <xdr:row>61</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40112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70757</xdr:rowOff>
    </xdr:from>
    <xdr:to>
      <xdr:col>69</xdr:col>
      <xdr:colOff>142875</xdr:colOff>
      <xdr:row>61</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157134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114300</xdr:rowOff>
    </xdr:from>
    <xdr:to>
      <xdr:col>65</xdr:col>
      <xdr:colOff>53975</xdr:colOff>
      <xdr:row>61</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29227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経常的な補助費等は総額で</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年度より約</a:t>
          </a:r>
          <a:r>
            <a:rPr kumimoji="1" lang="en-US" altLang="ja-JP" sz="1100" b="0" i="0" baseline="0">
              <a:solidFill>
                <a:schemeClr val="dk1"/>
              </a:solidFill>
              <a:effectLst/>
              <a:latin typeface="+mn-lt"/>
              <a:ea typeface="+mn-ea"/>
              <a:cs typeface="+mn-cs"/>
            </a:rPr>
            <a:t>114</a:t>
          </a:r>
          <a:r>
            <a:rPr kumimoji="1" lang="ja-JP" altLang="ja-JP" sz="1100" b="0" i="0" baseline="0">
              <a:solidFill>
                <a:schemeClr val="dk1"/>
              </a:solidFill>
              <a:effectLst/>
              <a:latin typeface="+mn-lt"/>
              <a:ea typeface="+mn-ea"/>
              <a:cs typeface="+mn-cs"/>
            </a:rPr>
            <a:t>百万円増額し、</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年度の補助費等に係る経常収支比率は</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％増に</a:t>
          </a:r>
          <a:r>
            <a:rPr kumimoji="1" lang="ja-JP" altLang="en-US" sz="1100" b="0" i="0" baseline="0">
              <a:solidFill>
                <a:schemeClr val="dk1"/>
              </a:solidFill>
              <a:effectLst/>
              <a:latin typeface="+mn-lt"/>
              <a:ea typeface="+mn-ea"/>
              <a:cs typeface="+mn-cs"/>
            </a:rPr>
            <a:t>なったが、継続して</a:t>
          </a:r>
          <a:r>
            <a:rPr kumimoji="1" lang="ja-JP" altLang="ja-JP" sz="1100" b="0" i="0" baseline="0">
              <a:solidFill>
                <a:schemeClr val="dk1"/>
              </a:solidFill>
              <a:effectLst/>
              <a:latin typeface="+mn-lt"/>
              <a:ea typeface="+mn-ea"/>
              <a:cs typeface="+mn-cs"/>
            </a:rPr>
            <a:t>類似団体平均を下回っ</a:t>
          </a:r>
          <a:r>
            <a:rPr kumimoji="1" lang="ja-JP" altLang="en-US" sz="1100" b="0" i="0" baseline="0">
              <a:solidFill>
                <a:schemeClr val="dk1"/>
              </a:solidFill>
              <a:effectLst/>
              <a:latin typeface="+mn-lt"/>
              <a:ea typeface="+mn-ea"/>
              <a:cs typeface="+mn-cs"/>
            </a:rPr>
            <a:t>ている</a:t>
          </a:r>
          <a:r>
            <a:rPr kumimoji="1" lang="ja-JP" altLang="ja-JP" sz="1100" b="0" i="0" baseline="0">
              <a:solidFill>
                <a:schemeClr val="dk1"/>
              </a:solidFill>
              <a:effectLst/>
              <a:latin typeface="+mn-lt"/>
              <a:ea typeface="+mn-ea"/>
              <a:cs typeface="+mn-cs"/>
            </a:rPr>
            <a:t>。主な要因として、</a:t>
          </a:r>
          <a:r>
            <a:rPr kumimoji="1" lang="ja-JP" altLang="en-US" sz="1100" b="0" i="0" baseline="0">
              <a:solidFill>
                <a:schemeClr val="dk1"/>
              </a:solidFill>
              <a:effectLst/>
              <a:latin typeface="+mn-lt"/>
              <a:ea typeface="+mn-ea"/>
              <a:cs typeface="+mn-cs"/>
            </a:rPr>
            <a:t>下水道事業会計繰出金（負担金）</a:t>
          </a:r>
          <a:r>
            <a:rPr kumimoji="1" lang="en-US" altLang="ja-JP" sz="1100" b="0" i="0" baseline="0">
              <a:solidFill>
                <a:schemeClr val="dk1"/>
              </a:solidFill>
              <a:effectLst/>
              <a:latin typeface="+mn-lt"/>
              <a:ea typeface="+mn-ea"/>
              <a:cs typeface="+mn-cs"/>
            </a:rPr>
            <a:t>97</a:t>
          </a:r>
          <a:r>
            <a:rPr kumimoji="1" lang="ja-JP" altLang="ja-JP" sz="1100" b="0" i="0" baseline="0">
              <a:solidFill>
                <a:schemeClr val="dk1"/>
              </a:solidFill>
              <a:effectLst/>
              <a:latin typeface="+mn-lt"/>
              <a:ea typeface="+mn-ea"/>
              <a:cs typeface="+mn-cs"/>
            </a:rPr>
            <a:t>百万円の増である。経常経費の総額に大きな変動がない限り、今後も同水準を辿る見込みである。補助費は事業自体の精査から経費の圧縮に努めていく必要がある。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76708</xdr:rowOff>
    </xdr:from>
    <xdr:to>
      <xdr:col>82</xdr:col>
      <xdr:colOff>107950</xdr:colOff>
      <xdr:row>39</xdr:row>
      <xdr:rowOff>14986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9180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168165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0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38</xdr:row>
      <xdr:rowOff>76708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820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69105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4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38</xdr:row>
      <xdr:rowOff>49276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820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49276</xdr:rowOff>
    </xdr:from>
    <xdr:to>
      <xdr:col>69</xdr:col>
      <xdr:colOff>92075</xdr:colOff>
      <xdr:row>38</xdr:row>
      <xdr:rowOff>131572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643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32529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135636</xdr:rowOff>
    </xdr:from>
    <xdr:to>
      <xdr:col>82</xdr:col>
      <xdr:colOff>158750</xdr:colOff>
      <xdr:row>39</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107713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25908</xdr:rowOff>
    </xdr:from>
    <xdr:to>
      <xdr:col>78</xdr:col>
      <xdr:colOff>120650</xdr:colOff>
      <xdr:row>38</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112285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27957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169926</xdr:rowOff>
    </xdr:from>
    <xdr:to>
      <xdr:col>69</xdr:col>
      <xdr:colOff>142875</xdr:colOff>
      <xdr:row>38</xdr:row>
      <xdr:rowOff>100076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84853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80772</xdr:rowOff>
    </xdr:from>
    <xdr:to>
      <xdr:col>65</xdr:col>
      <xdr:colOff>53975</xdr:colOff>
      <xdr:row>39</xdr:row>
      <xdr:rowOff>10922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167149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0" i="0" baseline="0">
              <a:solidFill>
                <a:schemeClr val="dk1"/>
              </a:solidFill>
              <a:effectLst/>
              <a:latin typeface="+mn-lt"/>
              <a:ea typeface="+mn-ea"/>
              <a:cs typeface="+mn-cs"/>
            </a:rPr>
            <a:t>　公債費に係る経常収支比率は類似団体平均に比べ低い状態を維持している。普通会計においては臨時財政対策債の累積発行額が増えているものの、過去に普通建設事業に係る起債事業を抑制してきたこともあり、プライマリーバランスの黒字化を続けてきた結果である。しかしながら、平成</a:t>
          </a:r>
          <a:r>
            <a:rPr kumimoji="1" lang="en-US" altLang="ja-JP" sz="1000" b="0" i="0" baseline="0">
              <a:solidFill>
                <a:schemeClr val="dk1"/>
              </a:solidFill>
              <a:effectLst/>
              <a:latin typeface="+mn-lt"/>
              <a:ea typeface="+mn-ea"/>
              <a:cs typeface="+mn-cs"/>
            </a:rPr>
            <a:t>22</a:t>
          </a:r>
          <a:r>
            <a:rPr kumimoji="1" lang="ja-JP" altLang="ja-JP" sz="1000" b="0" i="0" baseline="0">
              <a:solidFill>
                <a:schemeClr val="dk1"/>
              </a:solidFill>
              <a:effectLst/>
              <a:latin typeface="+mn-lt"/>
              <a:ea typeface="+mn-ea"/>
              <a:cs typeface="+mn-cs"/>
            </a:rPr>
            <a:t>年度</a:t>
          </a:r>
          <a:r>
            <a:rPr kumimoji="1" lang="ja-JP" altLang="en-US" sz="1000" b="0" i="0" baseline="0">
              <a:solidFill>
                <a:schemeClr val="dk1"/>
              </a:solidFill>
              <a:effectLst/>
              <a:latin typeface="+mn-lt"/>
              <a:ea typeface="+mn-ea"/>
              <a:cs typeface="+mn-cs"/>
            </a:rPr>
            <a:t>に</a:t>
          </a:r>
          <a:r>
            <a:rPr kumimoji="1" lang="ja-JP" altLang="ja-JP" sz="1000" b="0" i="0" baseline="0">
              <a:solidFill>
                <a:schemeClr val="dk1"/>
              </a:solidFill>
              <a:effectLst/>
              <a:latin typeface="+mn-lt"/>
              <a:ea typeface="+mn-ea"/>
              <a:cs typeface="+mn-cs"/>
            </a:rPr>
            <a:t>過疎地域指定を受け、平成</a:t>
          </a:r>
          <a:r>
            <a:rPr kumimoji="1" lang="en-US" altLang="ja-JP" sz="1000" b="0" i="0" baseline="0">
              <a:solidFill>
                <a:schemeClr val="dk1"/>
              </a:solidFill>
              <a:effectLst/>
              <a:latin typeface="+mn-lt"/>
              <a:ea typeface="+mn-ea"/>
              <a:cs typeface="+mn-cs"/>
            </a:rPr>
            <a:t>23</a:t>
          </a:r>
          <a:r>
            <a:rPr kumimoji="1" lang="ja-JP" altLang="ja-JP" sz="1000" b="0" i="0" baseline="0">
              <a:solidFill>
                <a:schemeClr val="dk1"/>
              </a:solidFill>
              <a:effectLst/>
              <a:latin typeface="+mn-lt"/>
              <a:ea typeface="+mn-ea"/>
              <a:cs typeface="+mn-cs"/>
            </a:rPr>
            <a:t>年度から過疎対策事業債を活用し始めたことや、近年は</a:t>
          </a:r>
          <a:r>
            <a:rPr kumimoji="1" lang="ja-JP" altLang="en-US" sz="1000" b="0" i="0" baseline="0">
              <a:solidFill>
                <a:schemeClr val="dk1"/>
              </a:solidFill>
              <a:effectLst/>
              <a:latin typeface="+mn-lt"/>
              <a:ea typeface="+mn-ea"/>
              <a:cs typeface="+mn-cs"/>
            </a:rPr>
            <a:t>緊急防災減災事業債を活用した</a:t>
          </a:r>
          <a:r>
            <a:rPr kumimoji="1" lang="ja-JP" altLang="ja-JP" sz="1000" b="0" i="0" baseline="0">
              <a:solidFill>
                <a:schemeClr val="dk1"/>
              </a:solidFill>
              <a:effectLst/>
              <a:latin typeface="+mn-lt"/>
              <a:ea typeface="+mn-ea"/>
              <a:cs typeface="+mn-cs"/>
            </a:rPr>
            <a:t>大規模な更新事業</a:t>
          </a:r>
          <a:r>
            <a:rPr kumimoji="1" lang="ja-JP" altLang="en-US" sz="1000" b="0" i="0" baseline="0">
              <a:solidFill>
                <a:schemeClr val="dk1"/>
              </a:solidFill>
              <a:effectLst/>
              <a:latin typeface="+mn-lt"/>
              <a:ea typeface="+mn-ea"/>
              <a:cs typeface="+mn-cs"/>
            </a:rPr>
            <a:t>の実施</a:t>
          </a:r>
          <a:r>
            <a:rPr kumimoji="1" lang="ja-JP" altLang="ja-JP" sz="1000" b="0" i="0" baseline="0">
              <a:solidFill>
                <a:schemeClr val="dk1"/>
              </a:solidFill>
              <a:effectLst/>
              <a:latin typeface="+mn-lt"/>
              <a:ea typeface="+mn-ea"/>
              <a:cs typeface="+mn-cs"/>
            </a:rPr>
            <a:t>により、増加の一途をたどっていることから、中長期的なスパンで注視していく必要がある。</a:t>
          </a:r>
          <a:endParaRPr lang="ja-JP" altLang="ja-JP" sz="10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25763</xdr:rowOff>
    </xdr:from>
    <xdr:to>
      <xdr:col>24</xdr:col>
      <xdr:colOff>25400</xdr:colOff>
      <xdr:row>76</xdr:row>
      <xdr:rowOff>51888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05596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164556</xdr:rowOff>
    </xdr:from>
    <xdr:to>
      <xdr:col>19</xdr:col>
      <xdr:colOff>187325</xdr:colOff>
      <xdr:row>76</xdr:row>
      <xdr:rowOff>25763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233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53522</xdr:rowOff>
    </xdr:from>
    <xdr:to>
      <xdr:col>15</xdr:col>
      <xdr:colOff>98425</xdr:colOff>
      <xdr:row>75</xdr:row>
      <xdr:rowOff>164556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12272"/>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72770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27396</xdr:rowOff>
    </xdr:from>
    <xdr:to>
      <xdr:col>11</xdr:col>
      <xdr:colOff>9525</xdr:colOff>
      <xdr:row>75</xdr:row>
      <xdr:rowOff>53522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88614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40113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111958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1088</xdr:rowOff>
    </xdr:from>
    <xdr:to>
      <xdr:col>24</xdr:col>
      <xdr:colOff>76200</xdr:colOff>
      <xdr:row>76</xdr:row>
      <xdr:rowOff>102688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17615</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7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146413</xdr:rowOff>
    </xdr:from>
    <xdr:to>
      <xdr:col>20</xdr:col>
      <xdr:colOff>38100</xdr:colOff>
      <xdr:row>76</xdr:row>
      <xdr:rowOff>76563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86740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74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113756</xdr:rowOff>
    </xdr:from>
    <xdr:to>
      <xdr:col>15</xdr:col>
      <xdr:colOff>149225</xdr:colOff>
      <xdr:row>76</xdr:row>
      <xdr:rowOff>43906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54083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2722</xdr:rowOff>
    </xdr:from>
    <xdr:to>
      <xdr:col>11</xdr:col>
      <xdr:colOff>60325</xdr:colOff>
      <xdr:row>75</xdr:row>
      <xdr:rowOff>104322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114499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148046</xdr:rowOff>
    </xdr:from>
    <xdr:to>
      <xdr:col>6</xdr:col>
      <xdr:colOff>171450</xdr:colOff>
      <xdr:row>75</xdr:row>
      <xdr:rowOff>78196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88373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0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決算においては、経費別の経常収支比率が扶助費、補助費等とその他（維持補修費・繰出金）で類似団体平均を超えているものの、人件費や物件費では下回る状況にあり、特に物件費の比率が類似団体平均に比べ良好なことが大きく影響し、全体（公債費除き）の比率としても類似団体平均より低い水準（良好な状態）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今後も経常経費のより一層の削減をめざし良好な状態を維持できるよう努めたい。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122428</xdr:rowOff>
    </xdr:from>
    <xdr:to>
      <xdr:col>82</xdr:col>
      <xdr:colOff>107950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28097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66564</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9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75</xdr:row>
      <xdr:rowOff>1270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837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154432</xdr:rowOff>
    </xdr:from>
    <xdr:to>
      <xdr:col>73</xdr:col>
      <xdr:colOff>180975</xdr:colOff>
      <xdr:row>75</xdr:row>
      <xdr:rowOff>1270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417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80281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154432</xdr:rowOff>
    </xdr:from>
    <xdr:to>
      <xdr:col>69</xdr:col>
      <xdr:colOff>92075</xdr:colOff>
      <xdr:row>76</xdr:row>
      <xdr:rowOff>40132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4173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71628</xdr:rowOff>
    </xdr:from>
    <xdr:to>
      <xdr:col>82</xdr:col>
      <xdr:colOff>158750</xdr:colOff>
      <xdr:row>75</xdr:row>
      <xdr:rowOff>1778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88155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60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62247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103632</xdr:rowOff>
    </xdr:from>
    <xdr:to>
      <xdr:col>69</xdr:col>
      <xdr:colOff>142875</xdr:colOff>
      <xdr:row>75</xdr:row>
      <xdr:rowOff>33782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101109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青森県平内町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83981</xdr:rowOff>
    </xdr:from>
    <xdr:to>
      <xdr:col>29</xdr:col>
      <xdr:colOff>127000</xdr:colOff>
      <xdr:row>18</xdr:row>
      <xdr:rowOff>17613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46256"/>
          <a:ext cx="647700" cy="105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93260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2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17613</xdr:rowOff>
    </xdr:from>
    <xdr:to>
      <xdr:col>26</xdr:col>
      <xdr:colOff>50800</xdr:colOff>
      <xdr:row>18</xdr:row>
      <xdr:rowOff>65052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51338"/>
          <a:ext cx="698500" cy="47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137341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5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42110</xdr:rowOff>
    </xdr:from>
    <xdr:to>
      <xdr:col>22</xdr:col>
      <xdr:colOff>114300</xdr:colOff>
      <xdr:row>18</xdr:row>
      <xdr:rowOff>65052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75835"/>
          <a:ext cx="698500" cy="22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9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42110</xdr:rowOff>
    </xdr:from>
    <xdr:to>
      <xdr:col>18</xdr:col>
      <xdr:colOff>177800</xdr:colOff>
      <xdr:row>18</xdr:row>
      <xdr:rowOff>146315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75835"/>
          <a:ext cx="698500" cy="104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37589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2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99823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33181</xdr:rowOff>
    </xdr:from>
    <xdr:to>
      <xdr:col>29</xdr:col>
      <xdr:colOff>177800</xdr:colOff>
      <xdr:row>17</xdr:row>
      <xdr:rowOff>134781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95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5258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6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138263</xdr:rowOff>
    </xdr:from>
    <xdr:to>
      <xdr:col>26</xdr:col>
      <xdr:colOff>101600</xdr:colOff>
      <xdr:row>18</xdr:row>
      <xdr:rowOff>68413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00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53190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86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14252</xdr:rowOff>
    </xdr:from>
    <xdr:to>
      <xdr:col>22</xdr:col>
      <xdr:colOff>165100</xdr:colOff>
      <xdr:row>18</xdr:row>
      <xdr:rowOff>115852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47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100630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3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162760</xdr:rowOff>
    </xdr:from>
    <xdr:to>
      <xdr:col>19</xdr:col>
      <xdr:colOff>38100</xdr:colOff>
      <xdr:row>18</xdr:row>
      <xdr:rowOff>92910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25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77687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11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95515</xdr:rowOff>
    </xdr:from>
    <xdr:to>
      <xdr:col>15</xdr:col>
      <xdr:colOff>101600</xdr:colOff>
      <xdr:row>19</xdr:row>
      <xdr:rowOff>25665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29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10442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339027</xdr:rowOff>
    </xdr:from>
    <xdr:to>
      <xdr:col>29</xdr:col>
      <xdr:colOff>127000</xdr:colOff>
      <xdr:row>36</xdr:row>
      <xdr:rowOff>1818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49377"/>
          <a:ext cx="647700" cy="5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40870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9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1818</xdr:rowOff>
    </xdr:from>
    <xdr:to>
      <xdr:col>26</xdr:col>
      <xdr:colOff>50800</xdr:colOff>
      <xdr:row>36</xdr:row>
      <xdr:rowOff>23307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55068"/>
          <a:ext cx="698500" cy="21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150804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04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23307</xdr:rowOff>
    </xdr:from>
    <xdr:to>
      <xdr:col>22</xdr:col>
      <xdr:colOff>114300</xdr:colOff>
      <xdr:row>36</xdr:row>
      <xdr:rowOff>139093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76557"/>
          <a:ext cx="698500" cy="115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3288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2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139093</xdr:rowOff>
    </xdr:from>
    <xdr:to>
      <xdr:col>18</xdr:col>
      <xdr:colOff>177800</xdr:colOff>
      <xdr:row>37</xdr:row>
      <xdr:rowOff>86012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92343"/>
          <a:ext cx="698500" cy="118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30218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5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267530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7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288227</xdr:rowOff>
    </xdr:from>
    <xdr:to>
      <xdr:col>29</xdr:col>
      <xdr:colOff>177800</xdr:colOff>
      <xdr:row>36</xdr:row>
      <xdr:rowOff>46927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98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133304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4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293918</xdr:rowOff>
    </xdr:from>
    <xdr:to>
      <xdr:col>26</xdr:col>
      <xdr:colOff>101600</xdr:colOff>
      <xdr:row>36</xdr:row>
      <xdr:rowOff>52618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04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62795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73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315407</xdr:rowOff>
    </xdr:from>
    <xdr:to>
      <xdr:col>22</xdr:col>
      <xdr:colOff>165100</xdr:colOff>
      <xdr:row>36</xdr:row>
      <xdr:rowOff>74107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25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84284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9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88293</xdr:rowOff>
    </xdr:from>
    <xdr:to>
      <xdr:col>19</xdr:col>
      <xdr:colOff>38100</xdr:colOff>
      <xdr:row>37</xdr:row>
      <xdr:rowOff>18443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41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200070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35212</xdr:rowOff>
    </xdr:from>
    <xdr:to>
      <xdr:col>15</xdr:col>
      <xdr:colOff>101600</xdr:colOff>
      <xdr:row>37</xdr:row>
      <xdr:rowOff>136812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59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121589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4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青森県平内町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9,730
9,655
217.09
8,133,421
7,973,004
142,602
4,519,305
7,894,860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39149</xdr:rowOff>
    </xdr:from>
    <xdr:to>
      <xdr:col>24</xdr:col>
      <xdr:colOff>63500</xdr:colOff>
      <xdr:row>36</xdr:row>
      <xdr:rowOff>146014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11349"/>
          <a:ext cx="838200" cy="10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118232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76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146014</xdr:rowOff>
    </xdr:from>
    <xdr:to>
      <xdr:col>19</xdr:col>
      <xdr:colOff>177800</xdr:colOff>
      <xdr:row>36</xdr:row>
      <xdr:rowOff>171160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1821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163887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2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171160</xdr:rowOff>
    </xdr:from>
    <xdr:to>
      <xdr:col>15</xdr:col>
      <xdr:colOff>50800</xdr:colOff>
      <xdr:row>37</xdr:row>
      <xdr:rowOff>46137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43360"/>
          <a:ext cx="889000" cy="4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7666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83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46137</xdr:rowOff>
    </xdr:from>
    <xdr:to>
      <xdr:col>10</xdr:col>
      <xdr:colOff>114300</xdr:colOff>
      <xdr:row>37</xdr:row>
      <xdr:rowOff>68834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89787"/>
          <a:ext cx="8890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43012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87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102002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159799</xdr:rowOff>
    </xdr:from>
    <xdr:to>
      <xdr:col>24</xdr:col>
      <xdr:colOff>114300</xdr:colOff>
      <xdr:row>36</xdr:row>
      <xdr:rowOff>89949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138226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3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95214</xdr:rowOff>
    </xdr:from>
    <xdr:to>
      <xdr:col>20</xdr:col>
      <xdr:colOff>38100</xdr:colOff>
      <xdr:row>37</xdr:row>
      <xdr:rowOff>25364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6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16491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6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120360</xdr:rowOff>
    </xdr:from>
    <xdr:to>
      <xdr:col>15</xdr:col>
      <xdr:colOff>101600</xdr:colOff>
      <xdr:row>37</xdr:row>
      <xdr:rowOff>50510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9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41637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8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166787</xdr:rowOff>
    </xdr:from>
    <xdr:to>
      <xdr:col>10</xdr:col>
      <xdr:colOff>165100</xdr:colOff>
      <xdr:row>37</xdr:row>
      <xdr:rowOff>96937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88064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18034</xdr:rowOff>
    </xdr:from>
    <xdr:to>
      <xdr:col>6</xdr:col>
      <xdr:colOff>38100</xdr:colOff>
      <xdr:row>37</xdr:row>
      <xdr:rowOff>119634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110761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168667</xdr:rowOff>
    </xdr:from>
    <xdr:to>
      <xdr:col>24</xdr:col>
      <xdr:colOff>63500</xdr:colOff>
      <xdr:row>58</xdr:row>
      <xdr:rowOff>14290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41317"/>
          <a:ext cx="838200" cy="1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127701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28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14290</xdr:rowOff>
    </xdr:from>
    <xdr:to>
      <xdr:col>19</xdr:col>
      <xdr:colOff>177800</xdr:colOff>
      <xdr:row>58</xdr:row>
      <xdr:rowOff>24292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58390"/>
          <a:ext cx="8890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74070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24292</xdr:rowOff>
    </xdr:from>
    <xdr:to>
      <xdr:col>15</xdr:col>
      <xdr:colOff>50800</xdr:colOff>
      <xdr:row>58</xdr:row>
      <xdr:rowOff>49374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68392"/>
          <a:ext cx="889000" cy="2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73689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1001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49374</xdr:rowOff>
    </xdr:from>
    <xdr:to>
      <xdr:col>10</xdr:col>
      <xdr:colOff>114300</xdr:colOff>
      <xdr:row>58</xdr:row>
      <xdr:rowOff>68959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93474"/>
          <a:ext cx="889000" cy="1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97915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1004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121669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1006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117867</xdr:rowOff>
    </xdr:from>
    <xdr:to>
      <xdr:col>24</xdr:col>
      <xdr:colOff>114300</xdr:colOff>
      <xdr:row>58</xdr:row>
      <xdr:rowOff>48017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9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96294</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68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134940</xdr:rowOff>
    </xdr:from>
    <xdr:to>
      <xdr:col>20</xdr:col>
      <xdr:colOff>38100</xdr:colOff>
      <xdr:row>58</xdr:row>
      <xdr:rowOff>65090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0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56217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1000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144942</xdr:rowOff>
    </xdr:from>
    <xdr:to>
      <xdr:col>15</xdr:col>
      <xdr:colOff>101600</xdr:colOff>
      <xdr:row>58</xdr:row>
      <xdr:rowOff>75092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1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91619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69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170024</xdr:rowOff>
    </xdr:from>
    <xdr:to>
      <xdr:col>10</xdr:col>
      <xdr:colOff>165100</xdr:colOff>
      <xdr:row>58</xdr:row>
      <xdr:rowOff>100174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4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116701</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7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18159</xdr:rowOff>
    </xdr:from>
    <xdr:to>
      <xdr:col>6</xdr:col>
      <xdr:colOff>38100</xdr:colOff>
      <xdr:row>58</xdr:row>
      <xdr:rowOff>119759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6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136286</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73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25825</xdr:rowOff>
    </xdr:from>
    <xdr:to>
      <xdr:col>24</xdr:col>
      <xdr:colOff>63500</xdr:colOff>
      <xdr:row>77</xdr:row>
      <xdr:rowOff>115827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2884575"/>
          <a:ext cx="838200" cy="43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142667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3001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82714</xdr:rowOff>
    </xdr:from>
    <xdr:to>
      <xdr:col>19</xdr:col>
      <xdr:colOff>177800</xdr:colOff>
      <xdr:row>77</xdr:row>
      <xdr:rowOff>115827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908300" y="12941464"/>
          <a:ext cx="889000" cy="37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36263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28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3879</xdr:rowOff>
    </xdr:from>
    <xdr:to>
      <xdr:col>15</xdr:col>
      <xdr:colOff>50800</xdr:colOff>
      <xdr:row>75</xdr:row>
      <xdr:rowOff>82714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2019300" y="12691179"/>
          <a:ext cx="889000" cy="25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164907</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319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3879</xdr:rowOff>
    </xdr:from>
    <xdr:to>
      <xdr:col>10</xdr:col>
      <xdr:colOff>114300</xdr:colOff>
      <xdr:row>75</xdr:row>
      <xdr:rowOff>127486</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2691179"/>
          <a:ext cx="889000" cy="29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25950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322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110272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331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146475</xdr:rowOff>
    </xdr:from>
    <xdr:to>
      <xdr:col>24</xdr:col>
      <xdr:colOff>114300</xdr:colOff>
      <xdr:row>75</xdr:row>
      <xdr:rowOff>76625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28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169352</xdr:rowOff>
    </xdr:from>
    <xdr:ext cx="534377"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26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65027</xdr:rowOff>
    </xdr:from>
    <xdr:to>
      <xdr:col>20</xdr:col>
      <xdr:colOff>38100</xdr:colOff>
      <xdr:row>77</xdr:row>
      <xdr:rowOff>166627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26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157754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3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31914</xdr:rowOff>
    </xdr:from>
    <xdr:to>
      <xdr:col>15</xdr:col>
      <xdr:colOff>101600</xdr:colOff>
      <xdr:row>75</xdr:row>
      <xdr:rowOff>133514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289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150041</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41111" y="1266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124529</xdr:rowOff>
    </xdr:from>
    <xdr:to>
      <xdr:col>10</xdr:col>
      <xdr:colOff>165100</xdr:colOff>
      <xdr:row>74</xdr:row>
      <xdr:rowOff>54679</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2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71206</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52111" y="1241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76686</xdr:rowOff>
    </xdr:from>
    <xdr:to>
      <xdr:col>6</xdr:col>
      <xdr:colOff>38100</xdr:colOff>
      <xdr:row>76</xdr:row>
      <xdr:rowOff>6837</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29354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23363</xdr:rowOff>
    </xdr:from>
    <xdr:ext cx="534377"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63111" y="1271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54214</xdr:rowOff>
    </xdr:from>
    <xdr:to>
      <xdr:col>24</xdr:col>
      <xdr:colOff>63500</xdr:colOff>
      <xdr:row>94</xdr:row>
      <xdr:rowOff>121979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3797300" y="16170514"/>
          <a:ext cx="838200" cy="6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52326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168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54214</xdr:rowOff>
    </xdr:from>
    <xdr:to>
      <xdr:col>19</xdr:col>
      <xdr:colOff>177800</xdr:colOff>
      <xdr:row>94</xdr:row>
      <xdr:rowOff>93174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170514"/>
          <a:ext cx="8890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32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91715</xdr:rowOff>
    </xdr:from>
    <xdr:to>
      <xdr:col>15</xdr:col>
      <xdr:colOff>50800</xdr:colOff>
      <xdr:row>94</xdr:row>
      <xdr:rowOff>93174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208015"/>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128047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91715</xdr:rowOff>
    </xdr:from>
    <xdr:to>
      <xdr:col>10</xdr:col>
      <xdr:colOff>114300</xdr:colOff>
      <xdr:row>95</xdr:row>
      <xdr:rowOff>144456</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208015"/>
          <a:ext cx="889000" cy="22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16904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98351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71179</xdr:rowOff>
    </xdr:from>
    <xdr:to>
      <xdr:col>24</xdr:col>
      <xdr:colOff>114300</xdr:colOff>
      <xdr:row>95</xdr:row>
      <xdr:rowOff>1329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18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94056</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03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3414</xdr:rowOff>
    </xdr:from>
    <xdr:to>
      <xdr:col>20</xdr:col>
      <xdr:colOff>38100</xdr:colOff>
      <xdr:row>94</xdr:row>
      <xdr:rowOff>105014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1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121541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58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42374</xdr:rowOff>
    </xdr:from>
    <xdr:to>
      <xdr:col>15</xdr:col>
      <xdr:colOff>101600</xdr:colOff>
      <xdr:row>94</xdr:row>
      <xdr:rowOff>143974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1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160501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593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40915</xdr:rowOff>
    </xdr:from>
    <xdr:to>
      <xdr:col>10</xdr:col>
      <xdr:colOff>165100</xdr:colOff>
      <xdr:row>94</xdr:row>
      <xdr:rowOff>142515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1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159042</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593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93656</xdr:rowOff>
    </xdr:from>
    <xdr:to>
      <xdr:col>6</xdr:col>
      <xdr:colOff>38100</xdr:colOff>
      <xdr:row>96</xdr:row>
      <xdr:rowOff>23806</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38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40333</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1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171434</xdr:rowOff>
    </xdr:from>
    <xdr:to>
      <xdr:col>55</xdr:col>
      <xdr:colOff>0</xdr:colOff>
      <xdr:row>37</xdr:row>
      <xdr:rowOff>150316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343634"/>
          <a:ext cx="838200" cy="15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103790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150316</xdr:rowOff>
    </xdr:from>
    <xdr:to>
      <xdr:col>50</xdr:col>
      <xdr:colOff>114300</xdr:colOff>
      <xdr:row>37</xdr:row>
      <xdr:rowOff>169518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493966"/>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68697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0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146540</xdr:rowOff>
    </xdr:from>
    <xdr:to>
      <xdr:col>45</xdr:col>
      <xdr:colOff>177800</xdr:colOff>
      <xdr:row>37</xdr:row>
      <xdr:rowOff>169518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6490190"/>
          <a:ext cx="889000" cy="2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81242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08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126793</xdr:rowOff>
    </xdr:from>
    <xdr:to>
      <xdr:col>41</xdr:col>
      <xdr:colOff>50800</xdr:colOff>
      <xdr:row>37</xdr:row>
      <xdr:rowOff>146540</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127543"/>
          <a:ext cx="889000" cy="36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138150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13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51771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70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120634</xdr:rowOff>
    </xdr:from>
    <xdr:to>
      <xdr:col>55</xdr:col>
      <xdr:colOff>50800</xdr:colOff>
      <xdr:row>37</xdr:row>
      <xdr:rowOff>50784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99061</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27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99516</xdr:rowOff>
    </xdr:from>
    <xdr:to>
      <xdr:col>50</xdr:col>
      <xdr:colOff>165100</xdr:colOff>
      <xdr:row>38</xdr:row>
      <xdr:rowOff>29666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44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20793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53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118719</xdr:rowOff>
    </xdr:from>
    <xdr:to>
      <xdr:col>46</xdr:col>
      <xdr:colOff>38100</xdr:colOff>
      <xdr:row>38</xdr:row>
      <xdr:rowOff>48868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4623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39995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55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95740</xdr:rowOff>
    </xdr:from>
    <xdr:to>
      <xdr:col>41</xdr:col>
      <xdr:colOff>101600</xdr:colOff>
      <xdr:row>38</xdr:row>
      <xdr:rowOff>25890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4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17017</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53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75993</xdr:rowOff>
    </xdr:from>
    <xdr:to>
      <xdr:col>36</xdr:col>
      <xdr:colOff>165100</xdr:colOff>
      <xdr:row>36</xdr:row>
      <xdr:rowOff>6143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07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168720</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16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113567</xdr:rowOff>
    </xdr:from>
    <xdr:to>
      <xdr:col>55</xdr:col>
      <xdr:colOff>0</xdr:colOff>
      <xdr:row>58</xdr:row>
      <xdr:rowOff>55487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886217"/>
          <a:ext cx="838200" cy="11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52194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48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3641</xdr:rowOff>
    </xdr:from>
    <xdr:to>
      <xdr:col>50</xdr:col>
      <xdr:colOff>114300</xdr:colOff>
      <xdr:row>58</xdr:row>
      <xdr:rowOff>55487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776291"/>
          <a:ext cx="889000" cy="22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79729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50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3641</xdr:rowOff>
    </xdr:from>
    <xdr:to>
      <xdr:col>45</xdr:col>
      <xdr:colOff>177800</xdr:colOff>
      <xdr:row>57</xdr:row>
      <xdr:rowOff>107647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776291"/>
          <a:ext cx="889000" cy="10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78284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85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939</xdr:rowOff>
    </xdr:from>
    <xdr:to>
      <xdr:col>41</xdr:col>
      <xdr:colOff>50800</xdr:colOff>
      <xdr:row>57</xdr:row>
      <xdr:rowOff>107647</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602139"/>
          <a:ext cx="889000" cy="27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134068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90833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86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62767</xdr:rowOff>
    </xdr:from>
    <xdr:to>
      <xdr:col>55</xdr:col>
      <xdr:colOff>50800</xdr:colOff>
      <xdr:row>57</xdr:row>
      <xdr:rowOff>164367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83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41194</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81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4687</xdr:rowOff>
    </xdr:from>
    <xdr:to>
      <xdr:col>50</xdr:col>
      <xdr:colOff>165100</xdr:colOff>
      <xdr:row>58</xdr:row>
      <xdr:rowOff>106287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94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97414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1004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124291</xdr:rowOff>
    </xdr:from>
    <xdr:to>
      <xdr:col>46</xdr:col>
      <xdr:colOff>38100</xdr:colOff>
      <xdr:row>57</xdr:row>
      <xdr:rowOff>54441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72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70968</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50795" y="95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56847</xdr:rowOff>
    </xdr:from>
    <xdr:to>
      <xdr:col>41</xdr:col>
      <xdr:colOff>101600</xdr:colOff>
      <xdr:row>57</xdr:row>
      <xdr:rowOff>158447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82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149574</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61795" y="992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121589</xdr:rowOff>
    </xdr:from>
    <xdr:to>
      <xdr:col>36</xdr:col>
      <xdr:colOff>165100</xdr:colOff>
      <xdr:row>56</xdr:row>
      <xdr:rowOff>51739</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55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68266</xdr:rowOff>
    </xdr:from>
    <xdr:ext cx="599010"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672795" y="932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27719</xdr:rowOff>
    </xdr:from>
    <xdr:to>
      <xdr:col>55</xdr:col>
      <xdr:colOff>0</xdr:colOff>
      <xdr:row>79</xdr:row>
      <xdr:rowOff>58536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9639300" y="13572269"/>
          <a:ext cx="838200" cy="3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59253</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089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166914</xdr:rowOff>
    </xdr:from>
    <xdr:to>
      <xdr:col>50</xdr:col>
      <xdr:colOff>114300</xdr:colOff>
      <xdr:row>79</xdr:row>
      <xdr:rowOff>27719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8750300" y="13540014"/>
          <a:ext cx="889000" cy="3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140471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9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66667</xdr:rowOff>
    </xdr:from>
    <xdr:to>
      <xdr:col>45</xdr:col>
      <xdr:colOff>177800</xdr:colOff>
      <xdr:row>78</xdr:row>
      <xdr:rowOff>166914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439767"/>
          <a:ext cx="889000" cy="10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66667</xdr:rowOff>
    </xdr:from>
    <xdr:to>
      <xdr:col>41</xdr:col>
      <xdr:colOff>50800</xdr:colOff>
      <xdr:row>79</xdr:row>
      <xdr:rowOff>82528</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flipV="1">
          <a:off x="6972300" y="13439767"/>
          <a:ext cx="889000" cy="18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21784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51263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7736</xdr:rowOff>
    </xdr:from>
    <xdr:to>
      <xdr:col>55</xdr:col>
      <xdr:colOff>50800</xdr:colOff>
      <xdr:row>79</xdr:row>
      <xdr:rowOff>109336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5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94113</xdr:rowOff>
    </xdr:from>
    <xdr:ext cx="469744"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4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148369</xdr:rowOff>
    </xdr:from>
    <xdr:to>
      <xdr:col>50</xdr:col>
      <xdr:colOff>165100</xdr:colOff>
      <xdr:row>79</xdr:row>
      <xdr:rowOff>78519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52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69646</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404428" y="1361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116114</xdr:rowOff>
    </xdr:from>
    <xdr:to>
      <xdr:col>46</xdr:col>
      <xdr:colOff>38100</xdr:colOff>
      <xdr:row>79</xdr:row>
      <xdr:rowOff>46264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48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37391</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515428"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15867</xdr:rowOff>
    </xdr:from>
    <xdr:to>
      <xdr:col>41</xdr:col>
      <xdr:colOff>101600</xdr:colOff>
      <xdr:row>78</xdr:row>
      <xdr:rowOff>117467</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3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108594</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348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31728</xdr:rowOff>
    </xdr:from>
    <xdr:to>
      <xdr:col>36</xdr:col>
      <xdr:colOff>165100</xdr:colOff>
      <xdr:row>79</xdr:row>
      <xdr:rowOff>133328</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57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124455</xdr:rowOff>
    </xdr:from>
    <xdr:ext cx="469744"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37428" y="1366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135075</xdr:rowOff>
    </xdr:from>
    <xdr:to>
      <xdr:col>55</xdr:col>
      <xdr:colOff>0</xdr:colOff>
      <xdr:row>98</xdr:row>
      <xdr:rowOff>92360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9639300" y="16765725"/>
          <a:ext cx="838200" cy="12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76981</xdr:rowOff>
    </xdr:from>
    <xdr:ext cx="599010"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536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50389</xdr:rowOff>
    </xdr:from>
    <xdr:to>
      <xdr:col>50</xdr:col>
      <xdr:colOff>114300</xdr:colOff>
      <xdr:row>98</xdr:row>
      <xdr:rowOff>92360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8750300" y="16681039"/>
          <a:ext cx="889000" cy="21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87427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50389</xdr:rowOff>
    </xdr:from>
    <xdr:to>
      <xdr:col>45</xdr:col>
      <xdr:colOff>177800</xdr:colOff>
      <xdr:row>98</xdr:row>
      <xdr:rowOff>6883</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7861300" y="16681039"/>
          <a:ext cx="889000" cy="12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91924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9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21020</xdr:rowOff>
    </xdr:from>
    <xdr:to>
      <xdr:col>41</xdr:col>
      <xdr:colOff>50800</xdr:colOff>
      <xdr:row>98</xdr:row>
      <xdr:rowOff>6883</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6972300" y="16480220"/>
          <a:ext cx="889000" cy="32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101058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75868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7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84275</xdr:rowOff>
    </xdr:from>
    <xdr:to>
      <xdr:col>55</xdr:col>
      <xdr:colOff>50800</xdr:colOff>
      <xdr:row>98</xdr:row>
      <xdr:rowOff>14425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71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62702</xdr:rowOff>
    </xdr:from>
    <xdr:ext cx="534377"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69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41560</xdr:rowOff>
    </xdr:from>
    <xdr:to>
      <xdr:col>50</xdr:col>
      <xdr:colOff>165100</xdr:colOff>
      <xdr:row>98</xdr:row>
      <xdr:rowOff>143160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84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134287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693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171039</xdr:rowOff>
    </xdr:from>
    <xdr:to>
      <xdr:col>46</xdr:col>
      <xdr:colOff>38100</xdr:colOff>
      <xdr:row>97</xdr:row>
      <xdr:rowOff>101189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6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117716</xdr:rowOff>
    </xdr:from>
    <xdr:ext cx="599010"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50795" y="1640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127533</xdr:rowOff>
    </xdr:from>
    <xdr:to>
      <xdr:col>41</xdr:col>
      <xdr:colOff>101600</xdr:colOff>
      <xdr:row>98</xdr:row>
      <xdr:rowOff>57683</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75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74210</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653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141670</xdr:rowOff>
    </xdr:from>
    <xdr:to>
      <xdr:col>36</xdr:col>
      <xdr:colOff>165100</xdr:colOff>
      <xdr:row>96</xdr:row>
      <xdr:rowOff>71820</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42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88347</xdr:rowOff>
    </xdr:from>
    <xdr:ext cx="599010"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672795" y="1620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98737</xdr:rowOff>
    </xdr:from>
    <xdr:to>
      <xdr:col>85</xdr:col>
      <xdr:colOff>127000</xdr:colOff>
      <xdr:row>39</xdr:row>
      <xdr:rowOff>98748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5481300" y="6785287"/>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133592</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477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76051</xdr:rowOff>
    </xdr:from>
    <xdr:to>
      <xdr:col>81</xdr:col>
      <xdr:colOff>50800</xdr:colOff>
      <xdr:row>39</xdr:row>
      <xdr:rowOff>98748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4592300" y="6762601"/>
          <a:ext cx="8890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39768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76051</xdr:rowOff>
    </xdr:from>
    <xdr:to>
      <xdr:col>76</xdr:col>
      <xdr:colOff>114300</xdr:colOff>
      <xdr:row>39</xdr:row>
      <xdr:rowOff>98748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3703300" y="6762601"/>
          <a:ext cx="8890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36666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98748</xdr:rowOff>
    </xdr:from>
    <xdr:to>
      <xdr:col>71</xdr:col>
      <xdr:colOff>177800</xdr:colOff>
      <xdr:row>39</xdr:row>
      <xdr:rowOff>98759</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flipV="1">
          <a:off x="12814300" y="6785298"/>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23668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14927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47937</xdr:rowOff>
    </xdr:from>
    <xdr:to>
      <xdr:col>85</xdr:col>
      <xdr:colOff>177800</xdr:colOff>
      <xdr:row>39</xdr:row>
      <xdr:rowOff>149537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73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134314</xdr:rowOff>
    </xdr:from>
    <xdr:ext cx="313932"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6494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47948</xdr:rowOff>
    </xdr:from>
    <xdr:to>
      <xdr:col>81</xdr:col>
      <xdr:colOff>101600</xdr:colOff>
      <xdr:row>39</xdr:row>
      <xdr:rowOff>149548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7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140675</xdr:rowOff>
    </xdr:from>
    <xdr:ext cx="313932"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324333" y="6827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25251</xdr:rowOff>
    </xdr:from>
    <xdr:to>
      <xdr:col>76</xdr:col>
      <xdr:colOff>165100</xdr:colOff>
      <xdr:row>39</xdr:row>
      <xdr:rowOff>126851</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71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117978</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357428" y="680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47948</xdr:rowOff>
    </xdr:from>
    <xdr:to>
      <xdr:col>72</xdr:col>
      <xdr:colOff>38100</xdr:colOff>
      <xdr:row>39</xdr:row>
      <xdr:rowOff>149548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7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140675</xdr:rowOff>
    </xdr:from>
    <xdr:ext cx="313932"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46333" y="6827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47959</xdr:rowOff>
    </xdr:from>
    <xdr:to>
      <xdr:col>67</xdr:col>
      <xdr:colOff>101600</xdr:colOff>
      <xdr:row>39</xdr:row>
      <xdr:rowOff>149559</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7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140686</xdr:rowOff>
    </xdr:from>
    <xdr:ext cx="313932"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657333" y="6827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a:extLst>
            <a:ext uri="{FF2B5EF4-FFF2-40B4-BE49-F238E27FC236}">
              <a16:creationId xmlns:a16="http://schemas.microsoft.com/office/drawing/2014/main" id="{00000000-0008-0000-06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26347</xdr:rowOff>
    </xdr:from>
    <xdr:to>
      <xdr:col>85</xdr:col>
      <xdr:colOff>127000</xdr:colOff>
      <xdr:row>77</xdr:row>
      <xdr:rowOff>66374</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5481300" y="13227997"/>
          <a:ext cx="838200" cy="4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164660</xdr:rowOff>
    </xdr:from>
    <xdr:ext cx="534377" cy="259045"/>
    <xdr:sp macro=""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6370300" y="1285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66374</xdr:rowOff>
    </xdr:from>
    <xdr:to>
      <xdr:col>81</xdr:col>
      <xdr:colOff>50800</xdr:colOff>
      <xdr:row>77</xdr:row>
      <xdr:rowOff>117156</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4592300" y="13268024"/>
          <a:ext cx="889000" cy="5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87633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77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117156</xdr:rowOff>
    </xdr:from>
    <xdr:to>
      <xdr:col>76</xdr:col>
      <xdr:colOff>114300</xdr:colOff>
      <xdr:row>78</xdr:row>
      <xdr:rowOff>24791</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3703300" y="13318806"/>
          <a:ext cx="889000" cy="7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91486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24791</xdr:rowOff>
    </xdr:from>
    <xdr:to>
      <xdr:col>71</xdr:col>
      <xdr:colOff>177800</xdr:colOff>
      <xdr:row>78</xdr:row>
      <xdr:rowOff>93360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flipV="1">
          <a:off x="12814300" y="13397891"/>
          <a:ext cx="889000" cy="6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102350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130239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146997</xdr:rowOff>
    </xdr:from>
    <xdr:to>
      <xdr:col>85</xdr:col>
      <xdr:colOff>177800</xdr:colOff>
      <xdr:row>77</xdr:row>
      <xdr:rowOff>77147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6268700" y="1317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125424</xdr:rowOff>
    </xdr:from>
    <xdr:ext cx="534377" cy="259045"/>
    <xdr:sp macro=""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6370300" y="1315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15574</xdr:rowOff>
    </xdr:from>
    <xdr:to>
      <xdr:col>81</xdr:col>
      <xdr:colOff>101600</xdr:colOff>
      <xdr:row>77</xdr:row>
      <xdr:rowOff>117174</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5430500" y="1321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108301</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14111" y="1330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66356</xdr:rowOff>
    </xdr:from>
    <xdr:to>
      <xdr:col>76</xdr:col>
      <xdr:colOff>165100</xdr:colOff>
      <xdr:row>77</xdr:row>
      <xdr:rowOff>167956</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4541500" y="1326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159083</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325111" y="1336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145441</xdr:rowOff>
    </xdr:from>
    <xdr:to>
      <xdr:col>72</xdr:col>
      <xdr:colOff>38100</xdr:colOff>
      <xdr:row>78</xdr:row>
      <xdr:rowOff>75591</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3652500" y="1334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66718</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36111" y="134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42560</xdr:rowOff>
    </xdr:from>
    <xdr:to>
      <xdr:col>67</xdr:col>
      <xdr:colOff>101600</xdr:colOff>
      <xdr:row>78</xdr:row>
      <xdr:rowOff>144160</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2763500" y="134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135287</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47111" y="1350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130679</xdr:rowOff>
    </xdr:from>
    <xdr:to>
      <xdr:col>85</xdr:col>
      <xdr:colOff>127000</xdr:colOff>
      <xdr:row>98</xdr:row>
      <xdr:rowOff>133986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932779"/>
          <a:ext cx="838200" cy="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120164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579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123679</xdr:rowOff>
    </xdr:from>
    <xdr:to>
      <xdr:col>81</xdr:col>
      <xdr:colOff>50800</xdr:colOff>
      <xdr:row>98</xdr:row>
      <xdr:rowOff>133986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4592300" y="16925779"/>
          <a:ext cx="889000" cy="1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47922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78076</xdr:rowOff>
    </xdr:from>
    <xdr:to>
      <xdr:col>76</xdr:col>
      <xdr:colOff>114300</xdr:colOff>
      <xdr:row>98</xdr:row>
      <xdr:rowOff>123679</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6880176"/>
          <a:ext cx="889000" cy="4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65009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78076</xdr:rowOff>
    </xdr:from>
    <xdr:to>
      <xdr:col>71</xdr:col>
      <xdr:colOff>177800</xdr:colOff>
      <xdr:row>98</xdr:row>
      <xdr:rowOff>127989</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880176"/>
          <a:ext cx="889000" cy="4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81816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128759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79879</xdr:rowOff>
    </xdr:from>
    <xdr:to>
      <xdr:col>85</xdr:col>
      <xdr:colOff>177800</xdr:colOff>
      <xdr:row>99</xdr:row>
      <xdr:rowOff>10029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88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166256</xdr:rowOff>
    </xdr:from>
    <xdr:ext cx="469744"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79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83186</xdr:rowOff>
    </xdr:from>
    <xdr:to>
      <xdr:col>81</xdr:col>
      <xdr:colOff>101600</xdr:colOff>
      <xdr:row>99</xdr:row>
      <xdr:rowOff>13336</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8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4463</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46428" y="1697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72879</xdr:rowOff>
    </xdr:from>
    <xdr:to>
      <xdr:col>76</xdr:col>
      <xdr:colOff>165100</xdr:colOff>
      <xdr:row>99</xdr:row>
      <xdr:rowOff>3029</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87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165606</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57428" y="1696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27276</xdr:rowOff>
    </xdr:from>
    <xdr:to>
      <xdr:col>72</xdr:col>
      <xdr:colOff>38100</xdr:colOff>
      <xdr:row>98</xdr:row>
      <xdr:rowOff>128876</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8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120003</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92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77189</xdr:rowOff>
    </xdr:from>
    <xdr:to>
      <xdr:col>67</xdr:col>
      <xdr:colOff>101600</xdr:colOff>
      <xdr:row>99</xdr:row>
      <xdr:rowOff>7339</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169916</xdr:rowOff>
    </xdr:from>
    <xdr:ext cx="469744"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79428" y="1697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71955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244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23370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19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122536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12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62735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71879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49495</xdr:rowOff>
    </xdr:from>
    <xdr:to>
      <xdr:col>116</xdr:col>
      <xdr:colOff>63500</xdr:colOff>
      <xdr:row>58</xdr:row>
      <xdr:rowOff>50088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1323300" y="9993595"/>
          <a:ext cx="8382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50088</xdr:rowOff>
    </xdr:from>
    <xdr:to>
      <xdr:col>111</xdr:col>
      <xdr:colOff>177800</xdr:colOff>
      <xdr:row>58</xdr:row>
      <xdr:rowOff>55758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0434300" y="9994188"/>
          <a:ext cx="8890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55758</xdr:rowOff>
    </xdr:from>
    <xdr:to>
      <xdr:col>107</xdr:col>
      <xdr:colOff>50800</xdr:colOff>
      <xdr:row>58</xdr:row>
      <xdr:rowOff>57679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9545300" y="9999858"/>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57679</xdr:rowOff>
    </xdr:from>
    <xdr:to>
      <xdr:col>102</xdr:col>
      <xdr:colOff>114300</xdr:colOff>
      <xdr:row>58</xdr:row>
      <xdr:rowOff>59324</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8656300" y="10001779"/>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97573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170145</xdr:rowOff>
    </xdr:from>
    <xdr:to>
      <xdr:col>116</xdr:col>
      <xdr:colOff>114300</xdr:colOff>
      <xdr:row>58</xdr:row>
      <xdr:rowOff>100295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994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123517</xdr:rowOff>
    </xdr:from>
    <xdr:ext cx="469744"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89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170738</xdr:rowOff>
    </xdr:from>
    <xdr:to>
      <xdr:col>112</xdr:col>
      <xdr:colOff>38100</xdr:colOff>
      <xdr:row>58</xdr:row>
      <xdr:rowOff>100888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994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92015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088428" y="1003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4958</xdr:rowOff>
    </xdr:from>
    <xdr:to>
      <xdr:col>107</xdr:col>
      <xdr:colOff>101600</xdr:colOff>
      <xdr:row>58</xdr:row>
      <xdr:rowOff>106558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994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97685</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99428" y="1004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6879</xdr:rowOff>
    </xdr:from>
    <xdr:to>
      <xdr:col>102</xdr:col>
      <xdr:colOff>165100</xdr:colOff>
      <xdr:row>58</xdr:row>
      <xdr:rowOff>108479</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995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99606</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10428" y="100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8524</xdr:rowOff>
    </xdr:from>
    <xdr:to>
      <xdr:col>98</xdr:col>
      <xdr:colOff>38100</xdr:colOff>
      <xdr:row>58</xdr:row>
      <xdr:rowOff>110124</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99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101251</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21428" y="1004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147838</xdr:rowOff>
    </xdr:from>
    <xdr:to>
      <xdr:col>116</xdr:col>
      <xdr:colOff>63500</xdr:colOff>
      <xdr:row>75</xdr:row>
      <xdr:rowOff>38956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1323300" y="12149338"/>
          <a:ext cx="838200" cy="74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121688</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980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147838</xdr:rowOff>
    </xdr:from>
    <xdr:to>
      <xdr:col>111</xdr:col>
      <xdr:colOff>177800</xdr:colOff>
      <xdr:row>71</xdr:row>
      <xdr:rowOff>61633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149338"/>
          <a:ext cx="889000" cy="8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31780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8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61633</xdr:rowOff>
    </xdr:from>
    <xdr:to>
      <xdr:col>107</xdr:col>
      <xdr:colOff>50800</xdr:colOff>
      <xdr:row>71</xdr:row>
      <xdr:rowOff>132682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234583"/>
          <a:ext cx="889000" cy="7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14429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87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132682</xdr:rowOff>
    </xdr:from>
    <xdr:to>
      <xdr:col>102</xdr:col>
      <xdr:colOff>114300</xdr:colOff>
      <xdr:row>72</xdr:row>
      <xdr:rowOff>110210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305632"/>
          <a:ext cx="889000" cy="14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2542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86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5216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8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159606</xdr:rowOff>
    </xdr:from>
    <xdr:to>
      <xdr:col>116</xdr:col>
      <xdr:colOff>114300</xdr:colOff>
      <xdr:row>75</xdr:row>
      <xdr:rowOff>89756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8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11033</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69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97038</xdr:rowOff>
    </xdr:from>
    <xdr:to>
      <xdr:col>112</xdr:col>
      <xdr:colOff>38100</xdr:colOff>
      <xdr:row>71</xdr:row>
      <xdr:rowOff>27188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09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43715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187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10833</xdr:rowOff>
    </xdr:from>
    <xdr:to>
      <xdr:col>107</xdr:col>
      <xdr:colOff>101600</xdr:colOff>
      <xdr:row>71</xdr:row>
      <xdr:rowOff>112433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18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128960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195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81882</xdr:rowOff>
    </xdr:from>
    <xdr:to>
      <xdr:col>102</xdr:col>
      <xdr:colOff>165100</xdr:colOff>
      <xdr:row>72</xdr:row>
      <xdr:rowOff>12032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25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28559</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03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59410</xdr:rowOff>
    </xdr:from>
    <xdr:to>
      <xdr:col>98</xdr:col>
      <xdr:colOff>38100</xdr:colOff>
      <xdr:row>72</xdr:row>
      <xdr:rowOff>161010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40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6087</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17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・人件費は人口減少及び</a:t>
          </a:r>
          <a:r>
            <a:rPr kumimoji="1" lang="ja-JP" altLang="en-US" sz="800" b="0" i="0" baseline="0">
              <a:solidFill>
                <a:schemeClr val="dk1"/>
              </a:solidFill>
              <a:effectLst/>
              <a:latin typeface="+mn-lt"/>
              <a:ea typeface="+mn-ea"/>
              <a:cs typeface="+mn-cs"/>
            </a:rPr>
            <a:t>給与改定</a:t>
          </a:r>
          <a:r>
            <a:rPr kumimoji="1" lang="ja-JP" altLang="ja-JP" sz="800" b="0" i="0" baseline="0">
              <a:solidFill>
                <a:schemeClr val="dk1"/>
              </a:solidFill>
              <a:effectLst/>
              <a:latin typeface="+mn-lt"/>
              <a:ea typeface="+mn-ea"/>
              <a:cs typeface="+mn-cs"/>
            </a:rPr>
            <a:t>等の影響で住民１人あたりの金額は</a:t>
          </a:r>
          <a:r>
            <a:rPr kumimoji="1" lang="ja-JP" altLang="en-US" sz="800" b="0" i="0" baseline="0">
              <a:solidFill>
                <a:schemeClr val="dk1"/>
              </a:solidFill>
              <a:effectLst/>
              <a:latin typeface="+mn-lt"/>
              <a:ea typeface="+mn-ea"/>
              <a:cs typeface="+mn-cs"/>
            </a:rPr>
            <a:t>増加</a:t>
          </a:r>
          <a:r>
            <a:rPr kumimoji="1" lang="ja-JP" altLang="ja-JP" sz="800" b="0" i="0" baseline="0">
              <a:solidFill>
                <a:schemeClr val="dk1"/>
              </a:solidFill>
              <a:effectLst/>
              <a:latin typeface="+mn-lt"/>
              <a:ea typeface="+mn-ea"/>
              <a:cs typeface="+mn-cs"/>
            </a:rPr>
            <a:t>で推移している。類似団体平均との比較においても、ほぼ同様の経年変化をしていることから、当町特有の要因はほとんどないと考えている。また、全国平均や青森県平均よりは高水準であるものの類似団体比較ではコストを抑えている状況にあるといえ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・物件費については人口減少等の影響もあり、住民一人当たりの金額が増加傾向にある。扶助費は</a:t>
          </a:r>
          <a:r>
            <a:rPr kumimoji="1" lang="ja-JP" altLang="en-US" sz="800" b="0" i="0" baseline="0">
              <a:solidFill>
                <a:schemeClr val="dk1"/>
              </a:solidFill>
              <a:effectLst/>
              <a:latin typeface="+mn-lt"/>
              <a:ea typeface="+mn-ea"/>
              <a:cs typeface="+mn-cs"/>
            </a:rPr>
            <a:t>各種物価高騰関連補助金の影響により減額となり、</a:t>
          </a:r>
          <a:r>
            <a:rPr kumimoji="1" lang="ja-JP" altLang="ja-JP" sz="800" b="0" i="0" u="none" strike="noStrike" kern="0" cap="none" spc="0" normalizeH="0" baseline="0" noProof="0">
              <a:ln>
                <a:noFill/>
              </a:ln>
              <a:solidFill>
                <a:prstClr val="black"/>
              </a:solidFill>
              <a:effectLst/>
              <a:uLnTx/>
              <a:uFillTx/>
              <a:latin typeface="+mn-lt"/>
              <a:ea typeface="+mn-ea"/>
              <a:cs typeface="+mn-cs"/>
            </a:rPr>
            <a:t>県や全国平均を下回っている</a:t>
          </a:r>
          <a:r>
            <a:rPr kumimoji="1" lang="ja-JP" altLang="en-US" sz="800" b="0" i="0" u="none" strike="noStrike" kern="0" cap="none" spc="0" normalizeH="0" baseline="0" noProof="0">
              <a:ln>
                <a:noFill/>
              </a:ln>
              <a:solidFill>
                <a:prstClr val="black"/>
              </a:solidFill>
              <a:effectLst/>
              <a:uLnTx/>
              <a:uFillTx/>
              <a:latin typeface="+mn-lt"/>
              <a:ea typeface="+mn-ea"/>
              <a:cs typeface="+mn-cs"/>
            </a:rPr>
            <a:t>が、</a:t>
          </a:r>
          <a:r>
            <a:rPr kumimoji="1" lang="ja-JP" altLang="ja-JP" sz="800" b="0" i="0" baseline="0">
              <a:solidFill>
                <a:schemeClr val="dk1"/>
              </a:solidFill>
              <a:effectLst/>
              <a:latin typeface="+mn-lt"/>
              <a:ea typeface="+mn-ea"/>
              <a:cs typeface="+mn-cs"/>
            </a:rPr>
            <a:t>類似団体平均</a:t>
          </a:r>
          <a:r>
            <a:rPr kumimoji="1" lang="ja-JP" altLang="en-US" sz="800" b="0" i="0" baseline="0">
              <a:solidFill>
                <a:schemeClr val="dk1"/>
              </a:solidFill>
              <a:effectLst/>
              <a:latin typeface="+mn-lt"/>
              <a:ea typeface="+mn-ea"/>
              <a:cs typeface="+mn-cs"/>
            </a:rPr>
            <a:t>を</a:t>
          </a:r>
          <a:r>
            <a:rPr kumimoji="1" lang="ja-JP" altLang="ja-JP" sz="800" b="0" i="0" baseline="0">
              <a:solidFill>
                <a:schemeClr val="dk1"/>
              </a:solidFill>
              <a:effectLst/>
              <a:latin typeface="+mn-lt"/>
              <a:ea typeface="+mn-ea"/>
              <a:cs typeface="+mn-cs"/>
            </a:rPr>
            <a:t>上回</a:t>
          </a:r>
          <a:r>
            <a:rPr kumimoji="1" lang="ja-JP" altLang="en-US" sz="800" b="0" i="0" baseline="0">
              <a:solidFill>
                <a:schemeClr val="dk1"/>
              </a:solidFill>
              <a:effectLst/>
              <a:latin typeface="+mn-lt"/>
              <a:ea typeface="+mn-ea"/>
              <a:cs typeface="+mn-cs"/>
            </a:rPr>
            <a:t>っている</a:t>
          </a:r>
          <a:r>
            <a:rPr kumimoji="1" lang="ja-JP" altLang="ja-JP" sz="800" b="0" i="0" baseline="0">
              <a:solidFill>
                <a:schemeClr val="dk1"/>
              </a:solidFill>
              <a:effectLst/>
              <a:latin typeface="+mn-lt"/>
              <a:ea typeface="+mn-ea"/>
              <a:cs typeface="+mn-cs"/>
            </a:rPr>
            <a:t>。人口減少・少子化対策としての保育料及び副食費の完全無償化、医療費の無償化等、町独自事業については事業効果、国県の動向等を見極めて事業を実施していく必要がある。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普通建設事業費を主とした投資的経費は当町において、これまで対症療法型の維持管理を主体とし、新設・更新・大規模改修等を控えてきたためこれまで低水準で推移してきたが、昨今問題が顕在化している公共施設等の老朽化は当町においても喫緊の課題であり、</a:t>
          </a:r>
          <a:r>
            <a:rPr kumimoji="1" lang="ja-JP" altLang="ja-JP" sz="800" b="0" i="0" u="none" strike="noStrike" kern="0" cap="none" spc="0" normalizeH="0" baseline="0" noProof="0">
              <a:ln>
                <a:noFill/>
              </a:ln>
              <a:solidFill>
                <a:prstClr val="black"/>
              </a:solidFill>
              <a:effectLst/>
              <a:uLnTx/>
              <a:uFillTx/>
              <a:latin typeface="+mn-lt"/>
              <a:ea typeface="+mn-ea"/>
              <a:cs typeface="+mn-cs"/>
            </a:rPr>
            <a:t>更新整備を中心に経費が増加している状況であり、</a:t>
          </a:r>
          <a:r>
            <a:rPr kumimoji="1" lang="ja-JP" altLang="ja-JP" sz="800" b="0" i="0" baseline="0">
              <a:solidFill>
                <a:schemeClr val="dk1"/>
              </a:solidFill>
              <a:effectLst/>
              <a:latin typeface="+mn-lt"/>
              <a:ea typeface="+mn-ea"/>
              <a:cs typeface="+mn-cs"/>
            </a:rPr>
            <a:t>令和元年～２年にかけて、消防庁舎と防災無線の更新、</a:t>
          </a:r>
          <a:r>
            <a:rPr kumimoji="1" lang="en-US" altLang="ja-JP" sz="800" b="0" i="0" baseline="0">
              <a:solidFill>
                <a:schemeClr val="dk1"/>
              </a:solidFill>
              <a:effectLst/>
              <a:latin typeface="+mn-lt"/>
              <a:ea typeface="+mn-ea"/>
              <a:cs typeface="+mn-cs"/>
            </a:rPr>
            <a:t>4</a:t>
          </a:r>
          <a:r>
            <a:rPr kumimoji="1" lang="ja-JP" altLang="ja-JP" sz="800" b="0" i="0" baseline="0">
              <a:solidFill>
                <a:schemeClr val="dk1"/>
              </a:solidFill>
              <a:effectLst/>
              <a:latin typeface="+mn-lt"/>
              <a:ea typeface="+mn-ea"/>
              <a:cs typeface="+mn-cs"/>
            </a:rPr>
            <a:t>年度は平内中学校の更新、</a:t>
          </a:r>
          <a:r>
            <a:rPr kumimoji="1" lang="en-US" altLang="ja-JP" sz="800" b="0" i="0" baseline="0">
              <a:solidFill>
                <a:schemeClr val="dk1"/>
              </a:solidFill>
              <a:effectLst/>
              <a:latin typeface="+mn-lt"/>
              <a:ea typeface="+mn-ea"/>
              <a:cs typeface="+mn-cs"/>
            </a:rPr>
            <a:t>5</a:t>
          </a:r>
          <a:r>
            <a:rPr kumimoji="1" lang="ja-JP" altLang="ja-JP" sz="800" b="0" i="0" baseline="0">
              <a:solidFill>
                <a:schemeClr val="dk1"/>
              </a:solidFill>
              <a:effectLst/>
              <a:latin typeface="+mn-lt"/>
              <a:ea typeface="+mn-ea"/>
              <a:cs typeface="+mn-cs"/>
            </a:rPr>
            <a:t>年度は新庁舎整備に先駆けて道路及び水道管等</a:t>
          </a:r>
          <a:r>
            <a:rPr kumimoji="1" lang="ja-JP" altLang="en-US" sz="800" b="0" i="0" baseline="0">
              <a:solidFill>
                <a:schemeClr val="dk1"/>
              </a:solidFill>
              <a:effectLst/>
              <a:latin typeface="+mn-lt"/>
              <a:ea typeface="+mn-ea"/>
              <a:cs typeface="+mn-cs"/>
            </a:rPr>
            <a:t>の整備、令和</a:t>
          </a:r>
          <a:r>
            <a:rPr kumimoji="1" lang="en-US" altLang="ja-JP" sz="800" b="0" i="0" baseline="0">
              <a:solidFill>
                <a:schemeClr val="dk1"/>
              </a:solidFill>
              <a:effectLst/>
              <a:latin typeface="+mn-lt"/>
              <a:ea typeface="+mn-ea"/>
              <a:cs typeface="+mn-cs"/>
            </a:rPr>
            <a:t>6</a:t>
          </a:r>
          <a:r>
            <a:rPr kumimoji="1" lang="ja-JP" altLang="en-US" sz="800" b="0" i="0" baseline="0">
              <a:solidFill>
                <a:schemeClr val="dk1"/>
              </a:solidFill>
              <a:effectLst/>
              <a:latin typeface="+mn-lt"/>
              <a:ea typeface="+mn-ea"/>
              <a:cs typeface="+mn-cs"/>
            </a:rPr>
            <a:t>年度は稲生地区防災倉庫整備、役場新庁舎に併せた防災行政用無線設備整備等</a:t>
          </a:r>
          <a:r>
            <a:rPr kumimoji="1" lang="ja-JP" altLang="ja-JP" sz="800" b="0" i="0" baseline="0">
              <a:solidFill>
                <a:schemeClr val="dk1"/>
              </a:solidFill>
              <a:effectLst/>
              <a:latin typeface="+mn-lt"/>
              <a:ea typeface="+mn-ea"/>
              <a:cs typeface="+mn-cs"/>
            </a:rPr>
            <a:t>により</a:t>
          </a:r>
          <a:r>
            <a:rPr kumimoji="1" lang="ja-JP" altLang="en-US" sz="800" b="0" i="0" baseline="0">
              <a:solidFill>
                <a:schemeClr val="dk1"/>
              </a:solidFill>
              <a:effectLst/>
              <a:latin typeface="+mn-lt"/>
              <a:ea typeface="+mn-ea"/>
              <a:cs typeface="+mn-cs"/>
            </a:rPr>
            <a:t>さらなる</a:t>
          </a:r>
          <a:r>
            <a:rPr kumimoji="1" lang="ja-JP" altLang="ja-JP" sz="800" b="0" i="0" baseline="0">
              <a:solidFill>
                <a:schemeClr val="dk1"/>
              </a:solidFill>
              <a:effectLst/>
              <a:latin typeface="+mn-lt"/>
              <a:ea typeface="+mn-ea"/>
              <a:cs typeface="+mn-cs"/>
            </a:rPr>
            <a:t>増加</a:t>
          </a:r>
          <a:r>
            <a:rPr kumimoji="1" lang="ja-JP" altLang="en-US" sz="800" b="0" i="0" baseline="0">
              <a:solidFill>
                <a:schemeClr val="dk1"/>
              </a:solidFill>
              <a:effectLst/>
              <a:latin typeface="+mn-lt"/>
              <a:ea typeface="+mn-ea"/>
              <a:cs typeface="+mn-cs"/>
            </a:rPr>
            <a:t>となっており</a:t>
          </a:r>
          <a:r>
            <a:rPr kumimoji="1" lang="ja-JP" altLang="ja-JP" sz="800" b="0" i="0" baseline="0">
              <a:solidFill>
                <a:schemeClr val="dk1"/>
              </a:solidFill>
              <a:effectLst/>
              <a:latin typeface="+mn-lt"/>
              <a:ea typeface="+mn-ea"/>
              <a:cs typeface="+mn-cs"/>
            </a:rPr>
            <a:t>、大型の更新事業が相次いでいることから、公共施設等総合管理計画等を踏まえた中長期的な視点から安全とコストのバランスを考えた投資が必要であると考える。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・繰出金については特別会計である介護保険や後期高齢医療保険事業を中心に社会保障に係る繰出金</a:t>
          </a:r>
          <a:r>
            <a:rPr kumimoji="1" lang="ja-JP" altLang="en-US" sz="800" b="0" i="0" baseline="0">
              <a:solidFill>
                <a:schemeClr val="dk1"/>
              </a:solidFill>
              <a:effectLst/>
              <a:latin typeface="+mn-lt"/>
              <a:ea typeface="+mn-ea"/>
              <a:cs typeface="+mn-cs"/>
            </a:rPr>
            <a:t>や</a:t>
          </a:r>
          <a:r>
            <a:rPr kumimoji="1" lang="ja-JP" altLang="ja-JP" sz="800" b="0" i="0" baseline="0">
              <a:solidFill>
                <a:schemeClr val="dk1"/>
              </a:solidFill>
              <a:effectLst/>
              <a:latin typeface="+mn-lt"/>
              <a:ea typeface="+mn-ea"/>
              <a:cs typeface="+mn-cs"/>
            </a:rPr>
            <a:t>下水道事業への繰出金等が増加傾向にあり、補助費等においては、</a:t>
          </a:r>
          <a:r>
            <a:rPr kumimoji="1" lang="ja-JP" altLang="en-US" sz="800" b="0" i="0" baseline="0">
              <a:solidFill>
                <a:schemeClr val="dk1"/>
              </a:solidFill>
              <a:effectLst/>
              <a:latin typeface="+mn-lt"/>
              <a:ea typeface="+mn-ea"/>
              <a:cs typeface="+mn-cs"/>
            </a:rPr>
            <a:t>定額減税補足給付金</a:t>
          </a:r>
          <a:r>
            <a:rPr kumimoji="1" lang="ja-JP" altLang="ja-JP" sz="800" b="0" i="0" baseline="0">
              <a:solidFill>
                <a:schemeClr val="dk1"/>
              </a:solidFill>
              <a:effectLst/>
              <a:latin typeface="+mn-lt"/>
              <a:ea typeface="+mn-ea"/>
              <a:cs typeface="+mn-cs"/>
            </a:rPr>
            <a:t>、ホタテ残渣の運営助成金の増等により高止まり傾向にある。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・公債費については</a:t>
          </a:r>
          <a:r>
            <a:rPr kumimoji="1" lang="en-US" altLang="ja-JP" sz="800" b="0" i="0" baseline="0">
              <a:solidFill>
                <a:schemeClr val="dk1"/>
              </a:solidFill>
              <a:effectLst/>
              <a:latin typeface="+mn-lt"/>
              <a:ea typeface="+mn-ea"/>
              <a:cs typeface="+mn-cs"/>
            </a:rPr>
            <a:t>2</a:t>
          </a:r>
          <a:r>
            <a:rPr kumimoji="1" lang="ja-JP" altLang="ja-JP" sz="800" b="0" i="0" baseline="0">
              <a:solidFill>
                <a:schemeClr val="dk1"/>
              </a:solidFill>
              <a:effectLst/>
              <a:latin typeface="+mn-lt"/>
              <a:ea typeface="+mn-ea"/>
              <a:cs typeface="+mn-cs"/>
            </a:rPr>
            <a:t>年度まで減少傾向であったが、過疎債や緊防債などの借入額の大きな起債の償還が始まることから、</a:t>
          </a:r>
          <a:r>
            <a:rPr kumimoji="1" lang="en-US" altLang="ja-JP" sz="800" b="0" i="0" baseline="0">
              <a:solidFill>
                <a:schemeClr val="dk1"/>
              </a:solidFill>
              <a:effectLst/>
              <a:latin typeface="+mn-lt"/>
              <a:ea typeface="+mn-ea"/>
              <a:cs typeface="+mn-cs"/>
            </a:rPr>
            <a:t>3</a:t>
          </a:r>
          <a:r>
            <a:rPr kumimoji="1" lang="ja-JP" altLang="ja-JP" sz="800" b="0" i="0" baseline="0">
              <a:solidFill>
                <a:schemeClr val="dk1"/>
              </a:solidFill>
              <a:effectLst/>
              <a:latin typeface="+mn-lt"/>
              <a:ea typeface="+mn-ea"/>
              <a:cs typeface="+mn-cs"/>
            </a:rPr>
            <a:t>年度を境に上昇に転じていおり、維持補修費については、</a:t>
          </a:r>
          <a:r>
            <a:rPr kumimoji="1" lang="en-US" altLang="ja-JP" sz="800" b="0" i="0" baseline="0">
              <a:solidFill>
                <a:schemeClr val="dk1"/>
              </a:solidFill>
              <a:effectLst/>
              <a:latin typeface="+mn-lt"/>
              <a:ea typeface="+mn-ea"/>
              <a:cs typeface="+mn-cs"/>
            </a:rPr>
            <a:t>6</a:t>
          </a:r>
          <a:r>
            <a:rPr kumimoji="1" lang="ja-JP" altLang="ja-JP" sz="800" b="0" i="0" baseline="0">
              <a:solidFill>
                <a:schemeClr val="dk1"/>
              </a:solidFill>
              <a:effectLst/>
              <a:latin typeface="+mn-lt"/>
              <a:ea typeface="+mn-ea"/>
              <a:cs typeface="+mn-cs"/>
            </a:rPr>
            <a:t>年度は雪の量が前年より</a:t>
          </a:r>
          <a:r>
            <a:rPr kumimoji="1" lang="ja-JP" altLang="en-US" sz="800" b="0" i="0" baseline="0">
              <a:solidFill>
                <a:schemeClr val="dk1"/>
              </a:solidFill>
              <a:effectLst/>
              <a:latin typeface="+mn-lt"/>
              <a:ea typeface="+mn-ea"/>
              <a:cs typeface="+mn-cs"/>
            </a:rPr>
            <a:t>多く</a:t>
          </a:r>
          <a:r>
            <a:rPr kumimoji="1" lang="ja-JP" altLang="ja-JP" sz="800" b="0" i="0" baseline="0">
              <a:solidFill>
                <a:schemeClr val="dk1"/>
              </a:solidFill>
              <a:effectLst/>
              <a:latin typeface="+mn-lt"/>
              <a:ea typeface="+mn-ea"/>
              <a:cs typeface="+mn-cs"/>
            </a:rPr>
            <a:t>大幅に</a:t>
          </a:r>
          <a:r>
            <a:rPr kumimoji="1" lang="ja-JP" altLang="en-US" sz="800" b="0" i="0" baseline="0">
              <a:solidFill>
                <a:schemeClr val="dk1"/>
              </a:solidFill>
              <a:effectLst/>
              <a:latin typeface="+mn-lt"/>
              <a:ea typeface="+mn-ea"/>
              <a:cs typeface="+mn-cs"/>
            </a:rPr>
            <a:t>増額</a:t>
          </a:r>
          <a:r>
            <a:rPr kumimoji="1" lang="ja-JP" altLang="ja-JP" sz="800" b="0" i="0" baseline="0">
              <a:solidFill>
                <a:schemeClr val="dk1"/>
              </a:solidFill>
              <a:effectLst/>
              <a:latin typeface="+mn-lt"/>
              <a:ea typeface="+mn-ea"/>
              <a:cs typeface="+mn-cs"/>
            </a:rPr>
            <a:t>となったが、今後も天候に左右されるものである。</a:t>
          </a:r>
          <a:endParaRPr lang="ja-JP" altLang="ja-JP" sz="8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青森県平内町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9,730
9,655
217.09
8,133,421
7,973,004
142,602
4,519,305
7,894,860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84455</xdr:rowOff>
    </xdr:from>
    <xdr:to>
      <xdr:col>24</xdr:col>
      <xdr:colOff>63500</xdr:colOff>
      <xdr:row>37</xdr:row>
      <xdr:rowOff>79502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13755"/>
          <a:ext cx="838200" cy="50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108094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89408</xdr:rowOff>
    </xdr:from>
    <xdr:to>
      <xdr:col>19</xdr:col>
      <xdr:colOff>177800</xdr:colOff>
      <xdr:row>37</xdr:row>
      <xdr:rowOff>79502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61608"/>
          <a:ext cx="8890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26052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74168</xdr:rowOff>
    </xdr:from>
    <xdr:to>
      <xdr:col>15</xdr:col>
      <xdr:colOff>50800</xdr:colOff>
      <xdr:row>36</xdr:row>
      <xdr:rowOff>89408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46368"/>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39895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39878</xdr:rowOff>
    </xdr:from>
    <xdr:to>
      <xdr:col>10</xdr:col>
      <xdr:colOff>114300</xdr:colOff>
      <xdr:row>36</xdr:row>
      <xdr:rowOff>74168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207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86758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3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100093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33655</xdr:rowOff>
    </xdr:from>
    <xdr:to>
      <xdr:col>24</xdr:col>
      <xdr:colOff>114300</xdr:colOff>
      <xdr:row>34</xdr:row>
      <xdr:rowOff>135255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56532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1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28702</xdr:rowOff>
    </xdr:from>
    <xdr:to>
      <xdr:col>20</xdr:col>
      <xdr:colOff>38100</xdr:colOff>
      <xdr:row>37</xdr:row>
      <xdr:rowOff>130302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121429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38608</xdr:rowOff>
    </xdr:from>
    <xdr:to>
      <xdr:col>15</xdr:col>
      <xdr:colOff>101600</xdr:colOff>
      <xdr:row>36</xdr:row>
      <xdr:rowOff>140208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156735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23368</xdr:rowOff>
    </xdr:from>
    <xdr:to>
      <xdr:col>10</xdr:col>
      <xdr:colOff>165100</xdr:colOff>
      <xdr:row>36</xdr:row>
      <xdr:rowOff>124968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141495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7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160528</xdr:rowOff>
    </xdr:from>
    <xdr:to>
      <xdr:col>6</xdr:col>
      <xdr:colOff>38100</xdr:colOff>
      <xdr:row>36</xdr:row>
      <xdr:rowOff>90678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107205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97834</xdr:rowOff>
    </xdr:from>
    <xdr:to>
      <xdr:col>24</xdr:col>
      <xdr:colOff>63500</xdr:colOff>
      <xdr:row>58</xdr:row>
      <xdr:rowOff>141126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41934"/>
          <a:ext cx="838200" cy="4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2553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5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140705</xdr:rowOff>
    </xdr:from>
    <xdr:to>
      <xdr:col>19</xdr:col>
      <xdr:colOff>177800</xdr:colOff>
      <xdr:row>58</xdr:row>
      <xdr:rowOff>141126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84805"/>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116419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140705</xdr:rowOff>
    </xdr:from>
    <xdr:to>
      <xdr:col>15</xdr:col>
      <xdr:colOff>50800</xdr:colOff>
      <xdr:row>58</xdr:row>
      <xdr:rowOff>145618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84805"/>
          <a:ext cx="889000" cy="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138611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36086</xdr:rowOff>
    </xdr:from>
    <xdr:to>
      <xdr:col>10</xdr:col>
      <xdr:colOff>114300</xdr:colOff>
      <xdr:row>58</xdr:row>
      <xdr:rowOff>145618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80186"/>
          <a:ext cx="889000" cy="10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6230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7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94149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9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47034</xdr:rowOff>
    </xdr:from>
    <xdr:to>
      <xdr:col>24</xdr:col>
      <xdr:colOff>114300</xdr:colOff>
      <xdr:row>58</xdr:row>
      <xdr:rowOff>148634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9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133411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0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90326</xdr:rowOff>
    </xdr:from>
    <xdr:to>
      <xdr:col>20</xdr:col>
      <xdr:colOff>38100</xdr:colOff>
      <xdr:row>59</xdr:row>
      <xdr:rowOff>20476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3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11603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2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89905</xdr:rowOff>
    </xdr:from>
    <xdr:to>
      <xdr:col>15</xdr:col>
      <xdr:colOff>101600</xdr:colOff>
      <xdr:row>59</xdr:row>
      <xdr:rowOff>20055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3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11182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12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94818</xdr:rowOff>
    </xdr:from>
    <xdr:to>
      <xdr:col>10</xdr:col>
      <xdr:colOff>165100</xdr:colOff>
      <xdr:row>59</xdr:row>
      <xdr:rowOff>24968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3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16095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31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156736</xdr:rowOff>
    </xdr:from>
    <xdr:to>
      <xdr:col>6</xdr:col>
      <xdr:colOff>38100</xdr:colOff>
      <xdr:row>58</xdr:row>
      <xdr:rowOff>86886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78013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2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126082</xdr:rowOff>
    </xdr:from>
    <xdr:to>
      <xdr:col>24</xdr:col>
      <xdr:colOff>63500</xdr:colOff>
      <xdr:row>77</xdr:row>
      <xdr:rowOff>32519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3156282"/>
          <a:ext cx="838200" cy="7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122118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637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126082</xdr:rowOff>
    </xdr:from>
    <xdr:to>
      <xdr:col>19</xdr:col>
      <xdr:colOff>177800</xdr:colOff>
      <xdr:row>77</xdr:row>
      <xdr:rowOff>30984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56282"/>
          <a:ext cx="8890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161601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67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30984</xdr:rowOff>
    </xdr:from>
    <xdr:to>
      <xdr:col>15</xdr:col>
      <xdr:colOff>50800</xdr:colOff>
      <xdr:row>77</xdr:row>
      <xdr:rowOff>93447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32634"/>
          <a:ext cx="889000" cy="6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106813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79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93447</xdr:rowOff>
    </xdr:from>
    <xdr:to>
      <xdr:col>10</xdr:col>
      <xdr:colOff>114300</xdr:colOff>
      <xdr:row>79</xdr:row>
      <xdr:rowOff>7679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95097"/>
          <a:ext cx="889000" cy="25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43480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73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170146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2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153169</xdr:rowOff>
    </xdr:from>
    <xdr:to>
      <xdr:col>24</xdr:col>
      <xdr:colOff>114300</xdr:colOff>
      <xdr:row>77</xdr:row>
      <xdr:rowOff>83319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8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131596</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6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75282</xdr:rowOff>
    </xdr:from>
    <xdr:to>
      <xdr:col>20</xdr:col>
      <xdr:colOff>38100</xdr:colOff>
      <xdr:row>77</xdr:row>
      <xdr:rowOff>5432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0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168009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19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151634</xdr:rowOff>
    </xdr:from>
    <xdr:to>
      <xdr:col>15</xdr:col>
      <xdr:colOff>101600</xdr:colOff>
      <xdr:row>77</xdr:row>
      <xdr:rowOff>81784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8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72911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27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42647</xdr:rowOff>
    </xdr:from>
    <xdr:to>
      <xdr:col>10</xdr:col>
      <xdr:colOff>165100</xdr:colOff>
      <xdr:row>77</xdr:row>
      <xdr:rowOff>144247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4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135374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3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128329</xdr:rowOff>
    </xdr:from>
    <xdr:to>
      <xdr:col>6</xdr:col>
      <xdr:colOff>38100</xdr:colOff>
      <xdr:row>79</xdr:row>
      <xdr:rowOff>58479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50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49606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9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86840</xdr:rowOff>
    </xdr:from>
    <xdr:to>
      <xdr:col>24</xdr:col>
      <xdr:colOff>63500</xdr:colOff>
      <xdr:row>96</xdr:row>
      <xdr:rowOff>102327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546040"/>
          <a:ext cx="8382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134292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93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86840</xdr:rowOff>
    </xdr:from>
    <xdr:to>
      <xdr:col>19</xdr:col>
      <xdr:colOff>177800</xdr:colOff>
      <xdr:row>96</xdr:row>
      <xdr:rowOff>130480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546040"/>
          <a:ext cx="889000" cy="4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82898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83697</xdr:rowOff>
    </xdr:from>
    <xdr:to>
      <xdr:col>15</xdr:col>
      <xdr:colOff>50800</xdr:colOff>
      <xdr:row>96</xdr:row>
      <xdr:rowOff>130480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542897"/>
          <a:ext cx="889000" cy="4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84704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83697</xdr:rowOff>
    </xdr:from>
    <xdr:to>
      <xdr:col>10</xdr:col>
      <xdr:colOff>114300</xdr:colOff>
      <xdr:row>97</xdr:row>
      <xdr:rowOff>24912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542897"/>
          <a:ext cx="889000" cy="11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91464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159853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9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51527</xdr:rowOff>
    </xdr:from>
    <xdr:to>
      <xdr:col>24</xdr:col>
      <xdr:colOff>114300</xdr:colOff>
      <xdr:row>96</xdr:row>
      <xdr:rowOff>153127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51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74404</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36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36040</xdr:rowOff>
    </xdr:from>
    <xdr:to>
      <xdr:col>20</xdr:col>
      <xdr:colOff>38100</xdr:colOff>
      <xdr:row>96</xdr:row>
      <xdr:rowOff>137640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4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154167</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27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79680</xdr:rowOff>
    </xdr:from>
    <xdr:to>
      <xdr:col>15</xdr:col>
      <xdr:colOff>101600</xdr:colOff>
      <xdr:row>97</xdr:row>
      <xdr:rowOff>9830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53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26357</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631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32897</xdr:rowOff>
    </xdr:from>
    <xdr:to>
      <xdr:col>10</xdr:col>
      <xdr:colOff>165100</xdr:colOff>
      <xdr:row>96</xdr:row>
      <xdr:rowOff>134497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49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151024</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6267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145562</xdr:rowOff>
    </xdr:from>
    <xdr:to>
      <xdr:col>6</xdr:col>
      <xdr:colOff>38100</xdr:colOff>
      <xdr:row>97</xdr:row>
      <xdr:rowOff>75712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92239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37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100838</xdr:rowOff>
    </xdr:from>
    <xdr:to>
      <xdr:col>55</xdr:col>
      <xdr:colOff>0</xdr:colOff>
      <xdr:row>36</xdr:row>
      <xdr:rowOff>147930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273038"/>
          <a:ext cx="8382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132021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75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100838</xdr:rowOff>
    </xdr:from>
    <xdr:to>
      <xdr:col>50</xdr:col>
      <xdr:colOff>114300</xdr:colOff>
      <xdr:row>37</xdr:row>
      <xdr:rowOff>55575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273038"/>
          <a:ext cx="889000" cy="12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75557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90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115240</xdr:rowOff>
    </xdr:from>
    <xdr:to>
      <xdr:col>45</xdr:col>
      <xdr:colOff>177800</xdr:colOff>
      <xdr:row>37</xdr:row>
      <xdr:rowOff>55575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115990"/>
          <a:ext cx="889000" cy="28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66641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58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115240</xdr:rowOff>
    </xdr:from>
    <xdr:to>
      <xdr:col>41</xdr:col>
      <xdr:colOff>50800</xdr:colOff>
      <xdr:row>37</xdr:row>
      <xdr:rowOff>9627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115990"/>
          <a:ext cx="889000" cy="23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63213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7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43781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5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97130</xdr:rowOff>
    </xdr:from>
    <xdr:to>
      <xdr:col>55</xdr:col>
      <xdr:colOff>50800</xdr:colOff>
      <xdr:row>37</xdr:row>
      <xdr:rowOff>27280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2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120007</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1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50038</xdr:rowOff>
    </xdr:from>
    <xdr:to>
      <xdr:col>50</xdr:col>
      <xdr:colOff>165100</xdr:colOff>
      <xdr:row>36</xdr:row>
      <xdr:rowOff>151638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168165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99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4775</xdr:rowOff>
    </xdr:from>
    <xdr:to>
      <xdr:col>46</xdr:col>
      <xdr:colOff>38100</xdr:colOff>
      <xdr:row>37</xdr:row>
      <xdr:rowOff>106375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122902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12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64440</xdr:rowOff>
    </xdr:from>
    <xdr:to>
      <xdr:col>41</xdr:col>
      <xdr:colOff>101600</xdr:colOff>
      <xdr:row>35</xdr:row>
      <xdr:rowOff>166040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0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11117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84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130277</xdr:rowOff>
    </xdr:from>
    <xdr:to>
      <xdr:col>36</xdr:col>
      <xdr:colOff>165100</xdr:colOff>
      <xdr:row>37</xdr:row>
      <xdr:rowOff>60427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30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76954</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07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132270</xdr:rowOff>
    </xdr:from>
    <xdr:to>
      <xdr:col>55</xdr:col>
      <xdr:colOff>0</xdr:colOff>
      <xdr:row>57</xdr:row>
      <xdr:rowOff>6956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33470"/>
          <a:ext cx="838200" cy="4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74290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5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6956</xdr:rowOff>
    </xdr:from>
    <xdr:to>
      <xdr:col>50</xdr:col>
      <xdr:colOff>114300</xdr:colOff>
      <xdr:row>57</xdr:row>
      <xdr:rowOff>30795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79606"/>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64157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160996</xdr:rowOff>
    </xdr:from>
    <xdr:to>
      <xdr:col>45</xdr:col>
      <xdr:colOff>177800</xdr:colOff>
      <xdr:row>57</xdr:row>
      <xdr:rowOff>30795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762196"/>
          <a:ext cx="889000" cy="4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33328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160996</xdr:rowOff>
    </xdr:from>
    <xdr:to>
      <xdr:col>41</xdr:col>
      <xdr:colOff>50800</xdr:colOff>
      <xdr:row>57</xdr:row>
      <xdr:rowOff>8658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62196"/>
          <a:ext cx="8890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47506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81470</xdr:rowOff>
    </xdr:from>
    <xdr:to>
      <xdr:col>55</xdr:col>
      <xdr:colOff>50800</xdr:colOff>
      <xdr:row>57</xdr:row>
      <xdr:rowOff>11620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104347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127606</xdr:rowOff>
    </xdr:from>
    <xdr:to>
      <xdr:col>50</xdr:col>
      <xdr:colOff>165100</xdr:colOff>
      <xdr:row>57</xdr:row>
      <xdr:rowOff>57756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2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48883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2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151445</xdr:rowOff>
    </xdr:from>
    <xdr:to>
      <xdr:col>46</xdr:col>
      <xdr:colOff>38100</xdr:colOff>
      <xdr:row>57</xdr:row>
      <xdr:rowOff>81595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5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72722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4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110196</xdr:rowOff>
    </xdr:from>
    <xdr:to>
      <xdr:col>41</xdr:col>
      <xdr:colOff>101600</xdr:colOff>
      <xdr:row>57</xdr:row>
      <xdr:rowOff>40346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1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31473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0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129308</xdr:rowOff>
    </xdr:from>
    <xdr:to>
      <xdr:col>36</xdr:col>
      <xdr:colOff>165100</xdr:colOff>
      <xdr:row>57</xdr:row>
      <xdr:rowOff>59458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3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50585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2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11971</xdr:rowOff>
    </xdr:from>
    <xdr:to>
      <xdr:col>55</xdr:col>
      <xdr:colOff>0</xdr:colOff>
      <xdr:row>79</xdr:row>
      <xdr:rowOff>21037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56521"/>
          <a:ext cx="838200" cy="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18169</xdr:rowOff>
    </xdr:from>
    <xdr:to>
      <xdr:col>50</xdr:col>
      <xdr:colOff>114300</xdr:colOff>
      <xdr:row>79</xdr:row>
      <xdr:rowOff>21037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62719"/>
          <a:ext cx="889000" cy="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163533</xdr:rowOff>
    </xdr:from>
    <xdr:to>
      <xdr:col>45</xdr:col>
      <xdr:colOff>177800</xdr:colOff>
      <xdr:row>79</xdr:row>
      <xdr:rowOff>18169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36633"/>
          <a:ext cx="889000" cy="2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163533</xdr:rowOff>
    </xdr:from>
    <xdr:to>
      <xdr:col>41</xdr:col>
      <xdr:colOff>50800</xdr:colOff>
      <xdr:row>79</xdr:row>
      <xdr:rowOff>24685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36633"/>
          <a:ext cx="889000" cy="3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132621</xdr:rowOff>
    </xdr:from>
    <xdr:to>
      <xdr:col>55</xdr:col>
      <xdr:colOff>50800</xdr:colOff>
      <xdr:row>79</xdr:row>
      <xdr:rowOff>62771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0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47548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141687</xdr:rowOff>
    </xdr:from>
    <xdr:to>
      <xdr:col>50</xdr:col>
      <xdr:colOff>165100</xdr:colOff>
      <xdr:row>79</xdr:row>
      <xdr:rowOff>71837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1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62964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6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138819</xdr:rowOff>
    </xdr:from>
    <xdr:to>
      <xdr:col>46</xdr:col>
      <xdr:colOff>38100</xdr:colOff>
      <xdr:row>79</xdr:row>
      <xdr:rowOff>68969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1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60096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6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112733</xdr:rowOff>
    </xdr:from>
    <xdr:to>
      <xdr:col>41</xdr:col>
      <xdr:colOff>101600</xdr:colOff>
      <xdr:row>79</xdr:row>
      <xdr:rowOff>42883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8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34010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7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145335</xdr:rowOff>
    </xdr:from>
    <xdr:to>
      <xdr:col>36</xdr:col>
      <xdr:colOff>165100</xdr:colOff>
      <xdr:row>79</xdr:row>
      <xdr:rowOff>75485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1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66612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61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49696</xdr:rowOff>
    </xdr:from>
    <xdr:to>
      <xdr:col>55</xdr:col>
      <xdr:colOff>0</xdr:colOff>
      <xdr:row>98</xdr:row>
      <xdr:rowOff>6753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80346"/>
          <a:ext cx="838200" cy="12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62628</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178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31028</xdr:rowOff>
    </xdr:from>
    <xdr:to>
      <xdr:col>50</xdr:col>
      <xdr:colOff>114300</xdr:colOff>
      <xdr:row>98</xdr:row>
      <xdr:rowOff>6753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661678"/>
          <a:ext cx="889000" cy="14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9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55924</xdr:rowOff>
    </xdr:from>
    <xdr:to>
      <xdr:col>45</xdr:col>
      <xdr:colOff>177800</xdr:colOff>
      <xdr:row>97</xdr:row>
      <xdr:rowOff>31028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343674"/>
          <a:ext cx="889000" cy="31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96538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55924</xdr:rowOff>
    </xdr:from>
    <xdr:to>
      <xdr:col>41</xdr:col>
      <xdr:colOff>50800</xdr:colOff>
      <xdr:row>96</xdr:row>
      <xdr:rowOff>119365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343674"/>
          <a:ext cx="889000" cy="23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88696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115588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170346</xdr:rowOff>
    </xdr:from>
    <xdr:to>
      <xdr:col>55</xdr:col>
      <xdr:colOff>50800</xdr:colOff>
      <xdr:row>97</xdr:row>
      <xdr:rowOff>100496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2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148773</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0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127403</xdr:rowOff>
    </xdr:from>
    <xdr:to>
      <xdr:col>50</xdr:col>
      <xdr:colOff>165100</xdr:colOff>
      <xdr:row>98</xdr:row>
      <xdr:rowOff>57553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75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48680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85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151678</xdr:rowOff>
    </xdr:from>
    <xdr:to>
      <xdr:col>46</xdr:col>
      <xdr:colOff>38100</xdr:colOff>
      <xdr:row>97</xdr:row>
      <xdr:rowOff>81828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1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72955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0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5124</xdr:rowOff>
    </xdr:from>
    <xdr:to>
      <xdr:col>41</xdr:col>
      <xdr:colOff>101600</xdr:colOff>
      <xdr:row>95</xdr:row>
      <xdr:rowOff>106724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29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123251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06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68565</xdr:rowOff>
    </xdr:from>
    <xdr:to>
      <xdr:col>36</xdr:col>
      <xdr:colOff>165100</xdr:colOff>
      <xdr:row>96</xdr:row>
      <xdr:rowOff>170165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2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161292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2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142476</xdr:rowOff>
    </xdr:from>
    <xdr:to>
      <xdr:col>85</xdr:col>
      <xdr:colOff>126364</xdr:colOff>
      <xdr:row>39</xdr:row>
      <xdr:rowOff>127682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800326"/>
          <a:ext cx="1269" cy="10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131509</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81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127682</xdr:rowOff>
    </xdr:from>
    <xdr:to>
      <xdr:col>86</xdr:col>
      <xdr:colOff>25400</xdr:colOff>
      <xdr:row>39</xdr:row>
      <xdr:rowOff>127682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81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89153</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57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142476</xdr:rowOff>
    </xdr:from>
    <xdr:to>
      <xdr:col>86</xdr:col>
      <xdr:colOff>25400</xdr:colOff>
      <xdr:row>33</xdr:row>
      <xdr:rowOff>142476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800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112154</xdr:rowOff>
    </xdr:from>
    <xdr:to>
      <xdr:col>85</xdr:col>
      <xdr:colOff>127000</xdr:colOff>
      <xdr:row>37</xdr:row>
      <xdr:rowOff>146395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55804"/>
          <a:ext cx="838200" cy="3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75720</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1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97293</xdr:rowOff>
    </xdr:from>
    <xdr:to>
      <xdr:col>85</xdr:col>
      <xdr:colOff>177800</xdr:colOff>
      <xdr:row>38</xdr:row>
      <xdr:rowOff>27443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4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146395</xdr:rowOff>
    </xdr:from>
    <xdr:to>
      <xdr:col>81</xdr:col>
      <xdr:colOff>50800</xdr:colOff>
      <xdr:row>38</xdr:row>
      <xdr:rowOff>12762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90045"/>
          <a:ext cx="889000" cy="3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134032</xdr:rowOff>
    </xdr:from>
    <xdr:to>
      <xdr:col>81</xdr:col>
      <xdr:colOff>101600</xdr:colOff>
      <xdr:row>38</xdr:row>
      <xdr:rowOff>64182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47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55309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7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9496</xdr:rowOff>
    </xdr:from>
    <xdr:to>
      <xdr:col>76</xdr:col>
      <xdr:colOff>114300</xdr:colOff>
      <xdr:row>38</xdr:row>
      <xdr:rowOff>12762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53146"/>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2015</xdr:rowOff>
    </xdr:from>
    <xdr:to>
      <xdr:col>76</xdr:col>
      <xdr:colOff>165100</xdr:colOff>
      <xdr:row>38</xdr:row>
      <xdr:rowOff>103615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94742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60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128303</xdr:rowOff>
    </xdr:from>
    <xdr:to>
      <xdr:col>71</xdr:col>
      <xdr:colOff>177800</xdr:colOff>
      <xdr:row>37</xdr:row>
      <xdr:rowOff>9496</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271803"/>
          <a:ext cx="889000" cy="108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154998</xdr:rowOff>
    </xdr:from>
    <xdr:to>
      <xdr:col>72</xdr:col>
      <xdr:colOff>38100</xdr:colOff>
      <xdr:row>38</xdr:row>
      <xdr:rowOff>85148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76275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9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75837</xdr:rowOff>
    </xdr:from>
    <xdr:to>
      <xdr:col>67</xdr:col>
      <xdr:colOff>101600</xdr:colOff>
      <xdr:row>38</xdr:row>
      <xdr:rowOff>5987</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4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168564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61354</xdr:rowOff>
    </xdr:from>
    <xdr:to>
      <xdr:col>85</xdr:col>
      <xdr:colOff>177800</xdr:colOff>
      <xdr:row>37</xdr:row>
      <xdr:rowOff>162954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0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84231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5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95595</xdr:rowOff>
    </xdr:from>
    <xdr:to>
      <xdr:col>81</xdr:col>
      <xdr:colOff>101600</xdr:colOff>
      <xdr:row>38</xdr:row>
      <xdr:rowOff>25744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392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42272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1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133412</xdr:rowOff>
    </xdr:from>
    <xdr:to>
      <xdr:col>76</xdr:col>
      <xdr:colOff>165100</xdr:colOff>
      <xdr:row>38</xdr:row>
      <xdr:rowOff>63562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7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80089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5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130146</xdr:rowOff>
    </xdr:from>
    <xdr:to>
      <xdr:col>72</xdr:col>
      <xdr:colOff>38100</xdr:colOff>
      <xdr:row>37</xdr:row>
      <xdr:rowOff>60296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0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76823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77503</xdr:rowOff>
    </xdr:from>
    <xdr:to>
      <xdr:col>67</xdr:col>
      <xdr:colOff>101600</xdr:colOff>
      <xdr:row>31</xdr:row>
      <xdr:rowOff>7653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22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24180</xdr:rowOff>
    </xdr:from>
    <xdr:ext cx="599010"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14795" y="499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7871</xdr:rowOff>
    </xdr:from>
    <xdr:to>
      <xdr:col>85</xdr:col>
      <xdr:colOff>127000</xdr:colOff>
      <xdr:row>57</xdr:row>
      <xdr:rowOff>40661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80521"/>
          <a:ext cx="838200" cy="3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118562</xdr:rowOff>
    </xdr:from>
    <xdr:ext cx="599010"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376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37594</xdr:rowOff>
    </xdr:from>
    <xdr:to>
      <xdr:col>81</xdr:col>
      <xdr:colOff>50800</xdr:colOff>
      <xdr:row>57</xdr:row>
      <xdr:rowOff>40661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467344"/>
          <a:ext cx="889000" cy="34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124790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8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37594</xdr:rowOff>
    </xdr:from>
    <xdr:to>
      <xdr:col>76</xdr:col>
      <xdr:colOff>114300</xdr:colOff>
      <xdr:row>57</xdr:row>
      <xdr:rowOff>69968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467344"/>
          <a:ext cx="889000" cy="37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155347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170859</xdr:rowOff>
    </xdr:from>
    <xdr:to>
      <xdr:col>71</xdr:col>
      <xdr:colOff>177800</xdr:colOff>
      <xdr:row>57</xdr:row>
      <xdr:rowOff>69968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772059"/>
          <a:ext cx="889000" cy="7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22775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18428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128521</xdr:rowOff>
    </xdr:from>
    <xdr:to>
      <xdr:col>85</xdr:col>
      <xdr:colOff>177800</xdr:colOff>
      <xdr:row>57</xdr:row>
      <xdr:rowOff>58671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2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43448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161311</xdr:rowOff>
    </xdr:from>
    <xdr:to>
      <xdr:col>81</xdr:col>
      <xdr:colOff>101600</xdr:colOff>
      <xdr:row>57</xdr:row>
      <xdr:rowOff>91461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6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82588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158244</xdr:rowOff>
    </xdr:from>
    <xdr:to>
      <xdr:col>76</xdr:col>
      <xdr:colOff>165100</xdr:colOff>
      <xdr:row>55</xdr:row>
      <xdr:rowOff>88394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41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104921</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292795" y="919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19168</xdr:rowOff>
    </xdr:from>
    <xdr:to>
      <xdr:col>72</xdr:col>
      <xdr:colOff>38100</xdr:colOff>
      <xdr:row>57</xdr:row>
      <xdr:rowOff>120768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9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111895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8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120059</xdr:rowOff>
    </xdr:from>
    <xdr:to>
      <xdr:col>67</xdr:col>
      <xdr:colOff>101600</xdr:colOff>
      <xdr:row>57</xdr:row>
      <xdr:rowOff>50209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2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41336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1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98737</xdr:rowOff>
    </xdr:from>
    <xdr:to>
      <xdr:col>85</xdr:col>
      <xdr:colOff>127000</xdr:colOff>
      <xdr:row>79</xdr:row>
      <xdr:rowOff>98747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43287"/>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133593</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35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76051</xdr:rowOff>
    </xdr:from>
    <xdr:to>
      <xdr:col>81</xdr:col>
      <xdr:colOff>50800</xdr:colOff>
      <xdr:row>79</xdr:row>
      <xdr:rowOff>98747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20601"/>
          <a:ext cx="8890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39767</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14111" y="1324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76051</xdr:rowOff>
    </xdr:from>
    <xdr:to>
      <xdr:col>76</xdr:col>
      <xdr:colOff>114300</xdr:colOff>
      <xdr:row>79</xdr:row>
      <xdr:rowOff>98747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620601"/>
          <a:ext cx="8890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36665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98747</xdr:rowOff>
    </xdr:from>
    <xdr:to>
      <xdr:col>71</xdr:col>
      <xdr:colOff>177800</xdr:colOff>
      <xdr:row>79</xdr:row>
      <xdr:rowOff>98758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643297"/>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23668</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47937</xdr:rowOff>
    </xdr:from>
    <xdr:to>
      <xdr:col>85</xdr:col>
      <xdr:colOff>177800</xdr:colOff>
      <xdr:row>79</xdr:row>
      <xdr:rowOff>149537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134314</xdr:rowOff>
    </xdr:from>
    <xdr:ext cx="313932"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074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47947</xdr:rowOff>
    </xdr:from>
    <xdr:to>
      <xdr:col>81</xdr:col>
      <xdr:colOff>101600</xdr:colOff>
      <xdr:row>79</xdr:row>
      <xdr:rowOff>149547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140674</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24333" y="13685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25251</xdr:rowOff>
    </xdr:from>
    <xdr:to>
      <xdr:col>76</xdr:col>
      <xdr:colOff>165100</xdr:colOff>
      <xdr:row>79</xdr:row>
      <xdr:rowOff>126851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6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117978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66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47947</xdr:rowOff>
    </xdr:from>
    <xdr:to>
      <xdr:col>72</xdr:col>
      <xdr:colOff>38100</xdr:colOff>
      <xdr:row>79</xdr:row>
      <xdr:rowOff>149547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140674</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46333" y="13685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47958</xdr:rowOff>
    </xdr:from>
    <xdr:to>
      <xdr:col>67</xdr:col>
      <xdr:colOff>101600</xdr:colOff>
      <xdr:row>79</xdr:row>
      <xdr:rowOff>149558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140685</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57333" y="13685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26347</xdr:rowOff>
    </xdr:from>
    <xdr:to>
      <xdr:col>85</xdr:col>
      <xdr:colOff>127000</xdr:colOff>
      <xdr:row>97</xdr:row>
      <xdr:rowOff>66374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656997"/>
          <a:ext cx="838200" cy="4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164659</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80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66374</xdr:rowOff>
    </xdr:from>
    <xdr:to>
      <xdr:col>81</xdr:col>
      <xdr:colOff>50800</xdr:colOff>
      <xdr:row>97</xdr:row>
      <xdr:rowOff>117156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697024"/>
          <a:ext cx="889000" cy="5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87633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20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117156</xdr:rowOff>
    </xdr:from>
    <xdr:to>
      <xdr:col>76</xdr:col>
      <xdr:colOff>114300</xdr:colOff>
      <xdr:row>98</xdr:row>
      <xdr:rowOff>24791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747806"/>
          <a:ext cx="889000" cy="7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91487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24791</xdr:rowOff>
    </xdr:from>
    <xdr:to>
      <xdr:col>71</xdr:col>
      <xdr:colOff>177800</xdr:colOff>
      <xdr:row>98</xdr:row>
      <xdr:rowOff>93360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826891"/>
          <a:ext cx="889000" cy="6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102350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130218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146997</xdr:rowOff>
    </xdr:from>
    <xdr:to>
      <xdr:col>85</xdr:col>
      <xdr:colOff>177800</xdr:colOff>
      <xdr:row>97</xdr:row>
      <xdr:rowOff>77147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60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125424</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5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15574</xdr:rowOff>
    </xdr:from>
    <xdr:to>
      <xdr:col>81</xdr:col>
      <xdr:colOff>101600</xdr:colOff>
      <xdr:row>97</xdr:row>
      <xdr:rowOff>117174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64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108301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73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66356</xdr:rowOff>
    </xdr:from>
    <xdr:to>
      <xdr:col>76</xdr:col>
      <xdr:colOff>165100</xdr:colOff>
      <xdr:row>97</xdr:row>
      <xdr:rowOff>167956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69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159083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78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145441</xdr:rowOff>
    </xdr:from>
    <xdr:to>
      <xdr:col>72</xdr:col>
      <xdr:colOff>38100</xdr:colOff>
      <xdr:row>98</xdr:row>
      <xdr:rowOff>75591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77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66718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86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42560</xdr:rowOff>
    </xdr:from>
    <xdr:to>
      <xdr:col>67</xdr:col>
      <xdr:colOff>101600</xdr:colOff>
      <xdr:row>98</xdr:row>
      <xdr:rowOff>144160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8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135287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93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決算額全体で、住民一人当たり約</a:t>
          </a:r>
          <a:r>
            <a:rPr kumimoji="1" lang="en-US" altLang="ja-JP" sz="1100" b="0" i="0" baseline="0">
              <a:solidFill>
                <a:schemeClr val="dk1"/>
              </a:solidFill>
              <a:effectLst/>
              <a:latin typeface="+mn-lt"/>
              <a:ea typeface="+mn-ea"/>
              <a:cs typeface="+mn-cs"/>
            </a:rPr>
            <a:t>819</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年度比</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67</a:t>
          </a:r>
          <a:r>
            <a:rPr kumimoji="1" lang="ja-JP" altLang="ja-JP" sz="1100" b="0" i="0" baseline="0">
              <a:solidFill>
                <a:schemeClr val="dk1"/>
              </a:solidFill>
              <a:effectLst/>
              <a:latin typeface="+mn-lt"/>
              <a:ea typeface="+mn-ea"/>
              <a:cs typeface="+mn-cs"/>
            </a:rPr>
            <a:t>千円）となっている（人口の前年度比△</a:t>
          </a:r>
          <a:r>
            <a:rPr kumimoji="1" lang="en-US" altLang="ja-JP" sz="1100" b="0" i="0" baseline="0">
              <a:solidFill>
                <a:schemeClr val="dk1"/>
              </a:solidFill>
              <a:effectLst/>
              <a:latin typeface="+mn-lt"/>
              <a:ea typeface="+mn-ea"/>
              <a:cs typeface="+mn-cs"/>
            </a:rPr>
            <a:t>218</a:t>
          </a:r>
          <a:r>
            <a:rPr kumimoji="1" lang="ja-JP" altLang="ja-JP" sz="1100" b="0" i="0" baseline="0">
              <a:solidFill>
                <a:schemeClr val="dk1"/>
              </a:solidFill>
              <a:effectLst/>
              <a:latin typeface="+mn-lt"/>
              <a:ea typeface="+mn-ea"/>
              <a:cs typeface="+mn-cs"/>
            </a:rPr>
            <a:t>人）</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主な増減理由としては、総務費については</a:t>
          </a:r>
          <a:r>
            <a:rPr kumimoji="1" lang="ja-JP" altLang="en-US" sz="1100" b="0" i="0" baseline="0">
              <a:solidFill>
                <a:schemeClr val="dk1"/>
              </a:solidFill>
              <a:effectLst/>
              <a:latin typeface="+mn-lt"/>
              <a:ea typeface="+mn-ea"/>
              <a:cs typeface="+mn-cs"/>
            </a:rPr>
            <a:t>防災行政用無線設備更新事業、自治体情報システム標準化共通化事業による増、</a:t>
          </a:r>
          <a:r>
            <a:rPr kumimoji="1" lang="ja-JP" altLang="ja-JP" sz="1100" b="0" i="0" baseline="0">
              <a:solidFill>
                <a:schemeClr val="dk1"/>
              </a:solidFill>
              <a:effectLst/>
              <a:latin typeface="+mn-lt"/>
              <a:ea typeface="+mn-ea"/>
              <a:cs typeface="+mn-cs"/>
            </a:rPr>
            <a:t>民生費については物価高騰対応支援給付金</a:t>
          </a:r>
          <a:r>
            <a:rPr kumimoji="1" lang="ja-JP" altLang="en-US" sz="1100" b="0" i="0" baseline="0">
              <a:solidFill>
                <a:schemeClr val="dk1"/>
              </a:solidFill>
              <a:effectLst/>
              <a:latin typeface="+mn-lt"/>
              <a:ea typeface="+mn-ea"/>
              <a:cs typeface="+mn-cs"/>
            </a:rPr>
            <a:t>の減及び</a:t>
          </a:r>
          <a:r>
            <a:rPr kumimoji="1" lang="ja-JP" altLang="ja-JP" sz="1100" b="0" i="0" baseline="0">
              <a:solidFill>
                <a:schemeClr val="dk1"/>
              </a:solidFill>
              <a:effectLst/>
              <a:latin typeface="+mn-lt"/>
              <a:ea typeface="+mn-ea"/>
              <a:cs typeface="+mn-cs"/>
            </a:rPr>
            <a:t>電力・ガス・食料品等価格高騰緊急支援給付金</a:t>
          </a:r>
          <a:r>
            <a:rPr kumimoji="1" lang="ja-JP" altLang="en-US" sz="1100" b="0" i="0" baseline="0">
              <a:solidFill>
                <a:schemeClr val="dk1"/>
              </a:solidFill>
              <a:effectLst/>
              <a:latin typeface="+mn-lt"/>
              <a:ea typeface="+mn-ea"/>
              <a:cs typeface="+mn-cs"/>
            </a:rPr>
            <a:t>の皆減による減、</a:t>
          </a:r>
          <a:r>
            <a:rPr kumimoji="1" lang="ja-JP" altLang="ja-JP" sz="1100" b="0" i="0" baseline="0">
              <a:solidFill>
                <a:schemeClr val="dk1"/>
              </a:solidFill>
              <a:effectLst/>
              <a:latin typeface="+mn-lt"/>
              <a:ea typeface="+mn-ea"/>
              <a:cs typeface="+mn-cs"/>
            </a:rPr>
            <a:t>衛生費についてはホタテ残渣収集運搬及び焼却業務の委託料、</a:t>
          </a:r>
          <a:r>
            <a:rPr kumimoji="1" lang="ja-JP" altLang="en-US" sz="1100" b="0" i="0" baseline="0">
              <a:solidFill>
                <a:schemeClr val="dk1"/>
              </a:solidFill>
              <a:effectLst/>
              <a:latin typeface="+mn-lt"/>
              <a:ea typeface="+mn-ea"/>
              <a:cs typeface="+mn-cs"/>
            </a:rPr>
            <a:t>新型コロナウイルスワクチン接種対策事業</a:t>
          </a:r>
          <a:r>
            <a:rPr kumimoji="1" lang="ja-JP" altLang="ja-JP" sz="1100" b="0" i="0" baseline="0">
              <a:solidFill>
                <a:schemeClr val="dk1"/>
              </a:solidFill>
              <a:effectLst/>
              <a:latin typeface="+mn-lt"/>
              <a:ea typeface="+mn-ea"/>
              <a:cs typeface="+mn-cs"/>
            </a:rPr>
            <a:t>の減である。労働費については、</a:t>
          </a:r>
          <a:r>
            <a:rPr kumimoji="1" lang="ja-JP" altLang="en-US" sz="1100" b="0" i="0" baseline="0">
              <a:solidFill>
                <a:schemeClr val="dk1"/>
              </a:solidFill>
              <a:effectLst/>
              <a:latin typeface="+mn-lt"/>
              <a:ea typeface="+mn-ea"/>
              <a:cs typeface="+mn-cs"/>
            </a:rPr>
            <a:t>人件費</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修繕</a:t>
          </a:r>
          <a:r>
            <a:rPr kumimoji="1" lang="ja-JP" altLang="ja-JP" sz="1100" b="0" i="0" baseline="0">
              <a:solidFill>
                <a:schemeClr val="dk1"/>
              </a:solidFill>
              <a:effectLst/>
              <a:latin typeface="+mn-lt"/>
              <a:ea typeface="+mn-ea"/>
              <a:cs typeface="+mn-cs"/>
            </a:rPr>
            <a:t>費により増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農林水産業費については、</a:t>
          </a:r>
          <a:r>
            <a:rPr kumimoji="1" lang="ja-JP" altLang="en-US" sz="1100" b="0" i="0" baseline="0">
              <a:solidFill>
                <a:schemeClr val="dk1"/>
              </a:solidFill>
              <a:effectLst/>
              <a:latin typeface="+mn-lt"/>
              <a:ea typeface="+mn-ea"/>
              <a:cs typeface="+mn-cs"/>
            </a:rPr>
            <a:t>海岸保全施設整備工事、さけますふ化場解体工事</a:t>
          </a:r>
          <a:r>
            <a:rPr kumimoji="1" lang="ja-JP" altLang="ja-JP" sz="1100" b="0" i="0" baseline="0">
              <a:solidFill>
                <a:schemeClr val="dk1"/>
              </a:solidFill>
              <a:effectLst/>
              <a:latin typeface="+mn-lt"/>
              <a:ea typeface="+mn-ea"/>
              <a:cs typeface="+mn-cs"/>
            </a:rPr>
            <a:t>の増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商工費に</a:t>
          </a:r>
          <a:r>
            <a:rPr kumimoji="1" lang="ja-JP" altLang="en-US" sz="1100" b="0" i="0" baseline="0">
              <a:solidFill>
                <a:schemeClr val="dk1"/>
              </a:solidFill>
              <a:effectLst/>
              <a:latin typeface="+mn-lt"/>
              <a:ea typeface="+mn-ea"/>
              <a:cs typeface="+mn-cs"/>
            </a:rPr>
            <a:t>つ</a:t>
          </a:r>
          <a:r>
            <a:rPr kumimoji="1" lang="ja-JP" altLang="ja-JP" sz="1100" b="0" i="0" baseline="0">
              <a:solidFill>
                <a:schemeClr val="dk1"/>
              </a:solidFill>
              <a:effectLst/>
              <a:latin typeface="+mn-lt"/>
              <a:ea typeface="+mn-ea"/>
              <a:cs typeface="+mn-cs"/>
            </a:rPr>
            <a:t>いては、</a:t>
          </a:r>
          <a:r>
            <a:rPr kumimoji="1" lang="ja-JP" altLang="en-US" sz="1100" b="0" i="0" baseline="0">
              <a:solidFill>
                <a:schemeClr val="dk1"/>
              </a:solidFill>
              <a:effectLst/>
              <a:latin typeface="+mn-lt"/>
              <a:ea typeface="+mn-ea"/>
              <a:cs typeface="+mn-cs"/>
            </a:rPr>
            <a:t>人件費、エアコン設置工事の増、</a:t>
          </a:r>
          <a:r>
            <a:rPr kumimoji="1" lang="ja-JP" altLang="ja-JP" sz="1100" b="0" i="0" baseline="0">
              <a:solidFill>
                <a:schemeClr val="dk1"/>
              </a:solidFill>
              <a:effectLst/>
              <a:latin typeface="+mn-lt"/>
              <a:ea typeface="+mn-ea"/>
              <a:cs typeface="+mn-cs"/>
            </a:rPr>
            <a:t>土木費については、除排雪委託料、除雪機械購入費の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消防費については青森地域広域事務組合負担金（消防）</a:t>
          </a:r>
          <a:r>
            <a:rPr kumimoji="1" lang="ja-JP" altLang="en-US" sz="1100" b="0" i="0" baseline="0">
              <a:solidFill>
                <a:schemeClr val="dk1"/>
              </a:solidFill>
              <a:effectLst/>
              <a:latin typeface="+mn-lt"/>
              <a:ea typeface="+mn-ea"/>
              <a:cs typeface="+mn-cs"/>
            </a:rPr>
            <a:t>、ホース乾燥塔工事</a:t>
          </a:r>
          <a:r>
            <a:rPr kumimoji="1" lang="ja-JP" altLang="ja-JP" sz="1100" b="0" i="0" baseline="0">
              <a:solidFill>
                <a:schemeClr val="dk1"/>
              </a:solidFill>
              <a:effectLst/>
              <a:latin typeface="+mn-lt"/>
              <a:ea typeface="+mn-ea"/>
              <a:cs typeface="+mn-cs"/>
            </a:rPr>
            <a:t>の増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教育費は</a:t>
          </a:r>
          <a:r>
            <a:rPr kumimoji="1" lang="ja-JP" altLang="en-US" sz="1100" b="0" i="0" baseline="0">
              <a:solidFill>
                <a:schemeClr val="dk1"/>
              </a:solidFill>
              <a:effectLst/>
              <a:latin typeface="+mn-lt"/>
              <a:ea typeface="+mn-ea"/>
              <a:cs typeface="+mn-cs"/>
            </a:rPr>
            <a:t>スクールバス運行委託料、給食センター屋根補修工事の増となっている。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青森県平内町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b="0" i="0" baseline="0">
              <a:solidFill>
                <a:schemeClr val="dk1"/>
              </a:solidFill>
              <a:effectLst/>
              <a:latin typeface="+mn-lt"/>
              <a:ea typeface="+mn-ea"/>
              <a:cs typeface="+mn-cs"/>
            </a:rPr>
            <a:t>　財政調整基金については、運用利子以外の積立は</a:t>
          </a:r>
          <a:r>
            <a:rPr kumimoji="1" lang="en-US" altLang="ja-JP" sz="1050" b="0" i="0" baseline="0">
              <a:solidFill>
                <a:schemeClr val="dk1"/>
              </a:solidFill>
              <a:effectLst/>
              <a:latin typeface="+mn-lt"/>
              <a:ea typeface="+mn-ea"/>
              <a:cs typeface="+mn-cs"/>
            </a:rPr>
            <a:t>110</a:t>
          </a:r>
          <a:r>
            <a:rPr kumimoji="1" lang="ja-JP" altLang="ja-JP" sz="1050" b="0" i="0" baseline="0">
              <a:solidFill>
                <a:schemeClr val="dk1"/>
              </a:solidFill>
              <a:effectLst/>
              <a:latin typeface="+mn-lt"/>
              <a:ea typeface="+mn-ea"/>
              <a:cs typeface="+mn-cs"/>
            </a:rPr>
            <a:t>百万円の剰余金処分を積み立て、</a:t>
          </a:r>
          <a:r>
            <a:rPr kumimoji="1" lang="en-US" altLang="ja-JP" sz="1050" b="0" i="0" baseline="0">
              <a:solidFill>
                <a:schemeClr val="dk1"/>
              </a:solidFill>
              <a:effectLst/>
              <a:latin typeface="+mn-lt"/>
              <a:ea typeface="+mn-ea"/>
              <a:cs typeface="+mn-cs"/>
            </a:rPr>
            <a:t>7.6</a:t>
          </a:r>
          <a:r>
            <a:rPr kumimoji="1" lang="ja-JP" altLang="ja-JP" sz="1050" b="0" i="0" baseline="0">
              <a:solidFill>
                <a:schemeClr val="dk1"/>
              </a:solidFill>
              <a:effectLst/>
              <a:latin typeface="+mn-lt"/>
              <a:ea typeface="+mn-ea"/>
              <a:cs typeface="+mn-cs"/>
            </a:rPr>
            <a:t>億円の残高規模となり、標準財政規模は普通交付税額増等の影響により</a:t>
          </a:r>
          <a:r>
            <a:rPr kumimoji="1" lang="ja-JP" altLang="en-US" sz="1050" b="0" i="0" baseline="0">
              <a:solidFill>
                <a:schemeClr val="dk1"/>
              </a:solidFill>
              <a:effectLst/>
              <a:latin typeface="+mn-lt"/>
              <a:ea typeface="+mn-ea"/>
              <a:cs typeface="+mn-cs"/>
            </a:rPr>
            <a:t>前</a:t>
          </a:r>
          <a:r>
            <a:rPr kumimoji="1" lang="ja-JP" altLang="ja-JP" sz="1050" b="0" i="0" baseline="0">
              <a:solidFill>
                <a:schemeClr val="dk1"/>
              </a:solidFill>
              <a:effectLst/>
              <a:latin typeface="+mn-lt"/>
              <a:ea typeface="+mn-ea"/>
              <a:cs typeface="+mn-cs"/>
            </a:rPr>
            <a:t>年度比約</a:t>
          </a:r>
          <a:r>
            <a:rPr kumimoji="1" lang="en-US" altLang="ja-JP" sz="1050" b="0" i="0" baseline="0">
              <a:solidFill>
                <a:schemeClr val="dk1"/>
              </a:solidFill>
              <a:effectLst/>
              <a:latin typeface="+mn-lt"/>
              <a:ea typeface="+mn-ea"/>
              <a:cs typeface="+mn-cs"/>
            </a:rPr>
            <a:t>54</a:t>
          </a:r>
          <a:r>
            <a:rPr kumimoji="1" lang="ja-JP" altLang="ja-JP" sz="1050" b="0" i="0" baseline="0">
              <a:solidFill>
                <a:schemeClr val="dk1"/>
              </a:solidFill>
              <a:effectLst/>
              <a:latin typeface="+mn-lt"/>
              <a:ea typeface="+mn-ea"/>
              <a:cs typeface="+mn-cs"/>
            </a:rPr>
            <a:t>百万円増額となった。</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分母の増を分子の増が</a:t>
          </a:r>
          <a:r>
            <a:rPr kumimoji="1" lang="ja-JP" altLang="en-US" sz="1050" b="0" i="0" baseline="0">
              <a:solidFill>
                <a:schemeClr val="dk1"/>
              </a:solidFill>
              <a:effectLst/>
              <a:latin typeface="+mn-lt"/>
              <a:ea typeface="+mn-ea"/>
              <a:cs typeface="+mn-cs"/>
            </a:rPr>
            <a:t>上</a:t>
          </a:r>
          <a:r>
            <a:rPr kumimoji="1" lang="ja-JP" altLang="ja-JP" sz="1050" b="0" i="0" baseline="0">
              <a:solidFill>
                <a:schemeClr val="dk1"/>
              </a:solidFill>
              <a:effectLst/>
              <a:latin typeface="+mn-lt"/>
              <a:ea typeface="+mn-ea"/>
              <a:cs typeface="+mn-cs"/>
            </a:rPr>
            <a:t>回ったため、残高の標準財政規模比は</a:t>
          </a:r>
          <a:r>
            <a:rPr kumimoji="1" lang="ja-JP" altLang="en-US" sz="1050" b="0" i="0" baseline="0">
              <a:solidFill>
                <a:schemeClr val="dk1"/>
              </a:solidFill>
              <a:effectLst/>
              <a:latin typeface="+mn-lt"/>
              <a:ea typeface="+mn-ea"/>
              <a:cs typeface="+mn-cs"/>
            </a:rPr>
            <a:t>減少</a:t>
          </a:r>
          <a:r>
            <a:rPr kumimoji="1" lang="ja-JP" altLang="ja-JP" sz="1050" b="0" i="0" baseline="0">
              <a:solidFill>
                <a:schemeClr val="dk1"/>
              </a:solidFill>
              <a:effectLst/>
              <a:latin typeface="+mn-lt"/>
              <a:ea typeface="+mn-ea"/>
              <a:cs typeface="+mn-cs"/>
            </a:rPr>
            <a:t>している。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実質収支額については、</a:t>
          </a:r>
          <a:r>
            <a:rPr kumimoji="1" lang="en-US" altLang="ja-JP" sz="1050" b="0" i="0" baseline="0">
              <a:solidFill>
                <a:schemeClr val="dk1"/>
              </a:solidFill>
              <a:effectLst/>
              <a:latin typeface="+mn-lt"/>
              <a:ea typeface="+mn-ea"/>
              <a:cs typeface="+mn-cs"/>
            </a:rPr>
            <a:t>6</a:t>
          </a:r>
          <a:r>
            <a:rPr kumimoji="1" lang="ja-JP" altLang="ja-JP" sz="1050" b="0" i="0" baseline="0">
              <a:solidFill>
                <a:schemeClr val="dk1"/>
              </a:solidFill>
              <a:effectLst/>
              <a:latin typeface="+mn-lt"/>
              <a:ea typeface="+mn-ea"/>
              <a:cs typeface="+mn-cs"/>
            </a:rPr>
            <a:t>年度も物価高騰関連の事業費の膨らみにより歳出抑制とはならなかったものの約</a:t>
          </a:r>
          <a:r>
            <a:rPr kumimoji="1" lang="en-US" altLang="ja-JP" sz="1050" b="0" i="0" baseline="0">
              <a:solidFill>
                <a:schemeClr val="dk1"/>
              </a:solidFill>
              <a:effectLst/>
              <a:latin typeface="+mn-lt"/>
              <a:ea typeface="+mn-ea"/>
              <a:cs typeface="+mn-cs"/>
            </a:rPr>
            <a:t>143</a:t>
          </a:r>
          <a:r>
            <a:rPr kumimoji="1" lang="ja-JP" altLang="ja-JP" sz="1050" b="0" i="0" baseline="0">
              <a:solidFill>
                <a:schemeClr val="dk1"/>
              </a:solidFill>
              <a:effectLst/>
              <a:latin typeface="+mn-lt"/>
              <a:ea typeface="+mn-ea"/>
              <a:cs typeface="+mn-cs"/>
            </a:rPr>
            <a:t>百万円の黒字となっている。また実質単年度収支については</a:t>
          </a:r>
          <a:r>
            <a:rPr lang="ja-JP" altLang="ja-JP" sz="1050" b="0" i="0" baseline="0">
              <a:solidFill>
                <a:schemeClr val="dk1"/>
              </a:solidFill>
              <a:effectLst/>
              <a:latin typeface="+mn-lt"/>
              <a:ea typeface="+mn-ea"/>
              <a:cs typeface="+mn-cs"/>
            </a:rPr>
            <a:t>剰余金処分以外の財政調整基金の積み立て（運用利子除く）が</a:t>
          </a:r>
          <a:r>
            <a:rPr lang="ja-JP" altLang="en-US" sz="1050" b="0" i="0" baseline="0">
              <a:solidFill>
                <a:schemeClr val="dk1"/>
              </a:solidFill>
              <a:effectLst/>
              <a:latin typeface="+mn-lt"/>
              <a:ea typeface="+mn-ea"/>
              <a:cs typeface="+mn-cs"/>
            </a:rPr>
            <a:t>なかったのに加え、</a:t>
          </a:r>
          <a:r>
            <a:rPr lang="en-US" altLang="ja-JP" sz="1050" b="0" i="0" baseline="0">
              <a:solidFill>
                <a:schemeClr val="dk1"/>
              </a:solidFill>
              <a:effectLst/>
              <a:latin typeface="+mn-lt"/>
              <a:ea typeface="+mn-ea"/>
              <a:cs typeface="+mn-cs"/>
            </a:rPr>
            <a:t>90</a:t>
          </a:r>
          <a:r>
            <a:rPr lang="ja-JP" altLang="en-US" sz="1050" b="0" i="0" baseline="0">
              <a:solidFill>
                <a:schemeClr val="dk1"/>
              </a:solidFill>
              <a:effectLst/>
              <a:latin typeface="+mn-lt"/>
              <a:ea typeface="+mn-ea"/>
              <a:cs typeface="+mn-cs"/>
            </a:rPr>
            <a:t>百万円の</a:t>
          </a:r>
          <a:r>
            <a:rPr lang="ja-JP" altLang="ja-JP" sz="1050" b="0" i="0" baseline="0">
              <a:solidFill>
                <a:schemeClr val="dk1"/>
              </a:solidFill>
              <a:effectLst/>
              <a:latin typeface="+mn-lt"/>
              <a:ea typeface="+mn-ea"/>
              <a:cs typeface="+mn-cs"/>
            </a:rPr>
            <a:t>取崩し</a:t>
          </a:r>
          <a:r>
            <a:rPr lang="ja-JP" altLang="en-US" sz="1050" b="0" i="0" baseline="0">
              <a:solidFill>
                <a:schemeClr val="dk1"/>
              </a:solidFill>
              <a:effectLst/>
              <a:latin typeface="+mn-lt"/>
              <a:ea typeface="+mn-ea"/>
              <a:cs typeface="+mn-cs"/>
            </a:rPr>
            <a:t>があったため</a:t>
          </a:r>
          <a:r>
            <a:rPr lang="ja-JP" altLang="ja-JP" sz="1050" b="0" i="0" baseline="0">
              <a:solidFill>
                <a:schemeClr val="dk1"/>
              </a:solidFill>
              <a:effectLst/>
              <a:latin typeface="+mn-lt"/>
              <a:ea typeface="+mn-ea"/>
              <a:cs typeface="+mn-cs"/>
            </a:rPr>
            <a:t>、前年度比△</a:t>
          </a:r>
          <a:r>
            <a:rPr lang="en-US" altLang="ja-JP" sz="1050" b="0" i="0" baseline="0">
              <a:solidFill>
                <a:schemeClr val="dk1"/>
              </a:solidFill>
              <a:effectLst/>
              <a:latin typeface="+mn-lt"/>
              <a:ea typeface="+mn-ea"/>
              <a:cs typeface="+mn-cs"/>
            </a:rPr>
            <a:t>169</a:t>
          </a:r>
          <a:r>
            <a:rPr lang="ja-JP" altLang="ja-JP" sz="1050" b="0" i="0" baseline="0">
              <a:solidFill>
                <a:schemeClr val="dk1"/>
              </a:solidFill>
              <a:effectLst/>
              <a:latin typeface="+mn-lt"/>
              <a:ea typeface="+mn-ea"/>
              <a:cs typeface="+mn-cs"/>
            </a:rPr>
            <a:t>百万円となっている。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青森県平内町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年度決算に基づく連結実質収支額は約</a:t>
          </a:r>
          <a:r>
            <a:rPr kumimoji="1" lang="en-US" altLang="ja-JP" sz="1100" b="0" i="0" baseline="0">
              <a:solidFill>
                <a:schemeClr val="dk1"/>
              </a:solidFill>
              <a:effectLst/>
              <a:latin typeface="+mn-lt"/>
              <a:ea typeface="+mn-ea"/>
              <a:cs typeface="+mn-cs"/>
            </a:rPr>
            <a:t>528</a:t>
          </a:r>
          <a:r>
            <a:rPr kumimoji="1" lang="ja-JP" altLang="ja-JP" sz="1100" b="0" i="0" baseline="0">
              <a:solidFill>
                <a:schemeClr val="dk1"/>
              </a:solidFill>
              <a:effectLst/>
              <a:latin typeface="+mn-lt"/>
              <a:ea typeface="+mn-ea"/>
              <a:cs typeface="+mn-cs"/>
            </a:rPr>
            <a:t>百万円の黒字となったため、連結実質赤字比率は算定されなかった。一方で</a:t>
          </a:r>
          <a:r>
            <a:rPr kumimoji="1" lang="ja-JP" altLang="en-US" sz="1100" b="0" i="0" baseline="0">
              <a:solidFill>
                <a:schemeClr val="dk1"/>
              </a:solidFill>
              <a:effectLst/>
              <a:latin typeface="+mn-lt"/>
              <a:ea typeface="+mn-ea"/>
              <a:cs typeface="+mn-cs"/>
            </a:rPr>
            <a:t>、各</a:t>
          </a:r>
          <a:r>
            <a:rPr kumimoji="1" lang="ja-JP" altLang="ja-JP" sz="1100" b="0" i="0" baseline="0">
              <a:solidFill>
                <a:schemeClr val="dk1"/>
              </a:solidFill>
              <a:effectLst/>
              <a:latin typeface="+mn-lt"/>
              <a:ea typeface="+mn-ea"/>
              <a:cs typeface="+mn-cs"/>
            </a:rPr>
            <a:t>下水道事業が令和</a:t>
          </a:r>
          <a:r>
            <a:rPr kumimoji="1" lang="en-US" altLang="ja-JP" sz="1100" b="0" i="0" baseline="0">
              <a:solidFill>
                <a:schemeClr val="dk1"/>
              </a:solidFill>
              <a:effectLst/>
              <a:latin typeface="+mn-lt"/>
              <a:ea typeface="+mn-ea"/>
              <a:cs typeface="+mn-cs"/>
            </a:rPr>
            <a:t>6</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月から地方公営企業法が適用されることに伴い、</a:t>
          </a:r>
          <a:r>
            <a:rPr lang="en-US" altLang="ja-JP" sz="1100">
              <a:solidFill>
                <a:schemeClr val="dk1"/>
              </a:solidFill>
              <a:effectLst/>
              <a:latin typeface="+mn-lt"/>
              <a:ea typeface="+mn-ea"/>
              <a:cs typeface="+mn-cs"/>
            </a:rPr>
            <a:t>R5</a:t>
          </a:r>
          <a:r>
            <a:rPr lang="ja-JP" altLang="ja-JP" sz="1100">
              <a:solidFill>
                <a:schemeClr val="dk1"/>
              </a:solidFill>
              <a:effectLst/>
              <a:latin typeface="+mn-lt"/>
              <a:ea typeface="+mn-ea"/>
              <a:cs typeface="+mn-cs"/>
            </a:rPr>
            <a:t>年度が打ち切り決算となったことで、</a:t>
          </a:r>
          <a:r>
            <a:rPr kumimoji="1" lang="ja-JP" altLang="ja-JP" sz="1100" b="0" i="0" baseline="0">
              <a:solidFill>
                <a:schemeClr val="dk1"/>
              </a:solidFill>
              <a:effectLst/>
              <a:latin typeface="+mn-lt"/>
              <a:ea typeface="+mn-ea"/>
              <a:cs typeface="+mn-cs"/>
            </a:rPr>
            <a:t>漁業集落環境整備事業特別会計において微小な資金不足が発生し</a:t>
          </a:r>
          <a:r>
            <a:rPr kumimoji="1" lang="ja-JP" altLang="en-US" sz="1100" b="0" i="0" baseline="0">
              <a:solidFill>
                <a:schemeClr val="dk1"/>
              </a:solidFill>
              <a:effectLst/>
              <a:latin typeface="+mn-lt"/>
              <a:ea typeface="+mn-ea"/>
              <a:cs typeface="+mn-cs"/>
            </a:rPr>
            <a:t>ていたことについては、</a:t>
          </a:r>
          <a:r>
            <a:rPr kumimoji="1" lang="en-US" altLang="ja-JP" sz="1100" b="0" i="0" baseline="0">
              <a:solidFill>
                <a:schemeClr val="dk1"/>
              </a:solidFill>
              <a:effectLst/>
              <a:latin typeface="+mn-lt"/>
              <a:ea typeface="+mn-ea"/>
              <a:cs typeface="+mn-cs"/>
            </a:rPr>
            <a:t>R6</a:t>
          </a:r>
          <a:r>
            <a:rPr kumimoji="1" lang="ja-JP" altLang="en-US" sz="1100" b="0" i="0" baseline="0">
              <a:solidFill>
                <a:schemeClr val="dk1"/>
              </a:solidFill>
              <a:effectLst/>
              <a:latin typeface="+mn-lt"/>
              <a:ea typeface="+mn-ea"/>
              <a:cs typeface="+mn-cs"/>
            </a:rPr>
            <a:t>では解消しているものの、</a:t>
          </a:r>
          <a:r>
            <a:rPr kumimoji="1" lang="ja-JP" altLang="ja-JP" sz="1100" b="0" i="0" baseline="0">
              <a:solidFill>
                <a:schemeClr val="dk1"/>
              </a:solidFill>
              <a:effectLst/>
              <a:latin typeface="+mn-lt"/>
              <a:ea typeface="+mn-ea"/>
              <a:cs typeface="+mn-cs"/>
            </a:rPr>
            <a:t>一般会計からの繰入により収支均衡を図っている状況にある。</a:t>
          </a:r>
          <a:r>
            <a:rPr kumimoji="1" lang="ja-JP" altLang="en-US" sz="1100" b="0" i="0" baseline="0">
              <a:solidFill>
                <a:schemeClr val="dk1"/>
              </a:solidFill>
              <a:effectLst/>
              <a:latin typeface="+mn-lt"/>
              <a:ea typeface="+mn-ea"/>
              <a:cs typeface="+mn-cs"/>
            </a:rPr>
            <a:t>今後は</a:t>
          </a:r>
          <a:r>
            <a:rPr kumimoji="1" lang="ja-JP" altLang="ja-JP" sz="1100" b="0" i="0" baseline="0">
              <a:solidFill>
                <a:schemeClr val="dk1"/>
              </a:solidFill>
              <a:effectLst/>
              <a:latin typeface="+mn-lt"/>
              <a:ea typeface="+mn-ea"/>
              <a:cs typeface="+mn-cs"/>
            </a:rPr>
            <a:t>供用開始地域の加入率引き上げによる収入の確保に努めるとともに、中・長期的な事業計画の策定や使用料等の見直し（前回平成</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年度改定）についても、水道事業とともに段階的に再検討する必要がある</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索道事業については、平成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度から指定管理者制度を導入し、現場から人員を引き上げたことにより、人件費をはじめとする経費を抑制している。今後は夜越山森林公園周辺施設と一体となった集客力を高める事業を検討し、収益拡大につなげる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国保、介護、後期高齢の</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事業についても黒字となっているが、保険税、保険料を改正することで収支を均衡させている。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今後も公営企業については独立採算の原則に基づいた適正な繰出での対応に努め、その他の特別会計についても適正な事業運営に努めたい。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130" zoomScaleNormal="130" workbookViewId="0">
      <selection activeCell="BN13" sqref="BN13:BU13"/>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8133421</v>
      </c>
      <c r="BO4" s="449"/>
      <c r="BP4" s="449"/>
      <c r="BQ4" s="449"/>
      <c r="BR4" s="449"/>
      <c r="BS4" s="449"/>
      <c r="BT4" s="449"/>
      <c r="BU4" s="450"/>
      <c r="BV4" s="448">
        <v>7717177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3.2</v>
      </c>
      <c r="CU4" s="589"/>
      <c r="CV4" s="589"/>
      <c r="CW4" s="589"/>
      <c r="CX4" s="589"/>
      <c r="CY4" s="589"/>
      <c r="CZ4" s="589"/>
      <c r="DA4" s="590"/>
      <c r="DB4" s="588">
        <v>4.5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7973004</v>
      </c>
      <c r="BO5" s="420"/>
      <c r="BP5" s="420"/>
      <c r="BQ5" s="420"/>
      <c r="BR5" s="420"/>
      <c r="BS5" s="420"/>
      <c r="BT5" s="420"/>
      <c r="BU5" s="421"/>
      <c r="BV5" s="419">
        <v>7482144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79.5</v>
      </c>
      <c r="CU5" s="417"/>
      <c r="CV5" s="417"/>
      <c r="CW5" s="417"/>
      <c r="CX5" s="417"/>
      <c r="CY5" s="417"/>
      <c r="CZ5" s="417"/>
      <c r="DA5" s="418"/>
      <c r="DB5" s="416">
        <v>79.7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160417</v>
      </c>
      <c r="BO6" s="420"/>
      <c r="BP6" s="420"/>
      <c r="BQ6" s="420"/>
      <c r="BR6" s="420"/>
      <c r="BS6" s="420"/>
      <c r="BT6" s="420"/>
      <c r="BU6" s="421"/>
      <c r="BV6" s="419">
        <v>235033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79.599999999999994</v>
      </c>
      <c r="CU6" s="563"/>
      <c r="CV6" s="563"/>
      <c r="CW6" s="563"/>
      <c r="CX6" s="563"/>
      <c r="CY6" s="563"/>
      <c r="CZ6" s="563"/>
      <c r="DA6" s="564"/>
      <c r="DB6" s="562">
        <v>80.099999999999994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17815</v>
      </c>
      <c r="BO7" s="420"/>
      <c r="BP7" s="420"/>
      <c r="BQ7" s="420"/>
      <c r="BR7" s="420"/>
      <c r="BS7" s="420"/>
      <c r="BT7" s="420"/>
      <c r="BU7" s="421"/>
      <c r="BV7" s="419">
        <v>35789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4519305</v>
      </c>
      <c r="CU7" s="420"/>
      <c r="CV7" s="420"/>
      <c r="CW7" s="420"/>
      <c r="CX7" s="420"/>
      <c r="CY7" s="420"/>
      <c r="CZ7" s="420"/>
      <c r="DA7" s="421"/>
      <c r="DB7" s="419">
        <v>4464966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142602</v>
      </c>
      <c r="BO8" s="420"/>
      <c r="BP8" s="420"/>
      <c r="BQ8" s="420"/>
      <c r="BR8" s="420"/>
      <c r="BS8" s="420"/>
      <c r="BT8" s="420"/>
      <c r="BU8" s="421"/>
      <c r="BV8" s="419">
        <v>199244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0.24</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10126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-56642</v>
      </c>
      <c r="BO9" s="420"/>
      <c r="BP9" s="420"/>
      <c r="BQ9" s="420"/>
      <c r="BR9" s="420"/>
      <c r="BS9" s="420"/>
      <c r="BT9" s="420"/>
      <c r="BU9" s="421"/>
      <c r="BV9" s="419">
        <v>47573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11.9</v>
      </c>
      <c r="CU9" s="417"/>
      <c r="CV9" s="417"/>
      <c r="CW9" s="417"/>
      <c r="CX9" s="417"/>
      <c r="CY9" s="417"/>
      <c r="CZ9" s="417"/>
      <c r="DA9" s="418"/>
      <c r="DB9" s="416">
        <v>11.7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11142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388</v>
      </c>
      <c r="BO10" s="420"/>
      <c r="BP10" s="420"/>
      <c r="BQ10" s="420"/>
      <c r="BR10" s="420"/>
      <c r="BS10" s="420"/>
      <c r="BT10" s="420"/>
      <c r="BU10" s="421"/>
      <c r="BV10" s="419">
        <v>15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9730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90211</v>
      </c>
      <c r="BO12" s="420"/>
      <c r="BP12" s="420"/>
      <c r="BQ12" s="420"/>
      <c r="BR12" s="420"/>
      <c r="BS12" s="420"/>
      <c r="BT12" s="420"/>
      <c r="BU12" s="421"/>
      <c r="BV12" s="419">
        <v>24871</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9655</v>
      </c>
      <c r="S13" s="507"/>
      <c r="T13" s="507"/>
      <c r="U13" s="507"/>
      <c r="V13" s="508"/>
      <c r="W13" s="509" t="s">
        <v>131</v>
      </c>
      <c r="X13" s="405"/>
      <c r="Y13" s="405"/>
      <c r="Z13" s="405"/>
      <c r="AA13" s="405"/>
      <c r="AB13" s="406"/>
      <c r="AC13" s="372">
        <v>1391</v>
      </c>
      <c r="AD13" s="373"/>
      <c r="AE13" s="373"/>
      <c r="AF13" s="373"/>
      <c r="AG13" s="374"/>
      <c r="AH13" s="372">
        <v>1591</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-146465</v>
      </c>
      <c r="BO13" s="420"/>
      <c r="BP13" s="420"/>
      <c r="BQ13" s="420"/>
      <c r="BR13" s="420"/>
      <c r="BS13" s="420"/>
      <c r="BT13" s="420"/>
      <c r="BU13" s="421"/>
      <c r="BV13" s="419">
        <v>22717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10.9</v>
      </c>
      <c r="CU13" s="417"/>
      <c r="CV13" s="417"/>
      <c r="CW13" s="417"/>
      <c r="CX13" s="417"/>
      <c r="CY13" s="417"/>
      <c r="CZ13" s="417"/>
      <c r="DA13" s="418"/>
      <c r="DB13" s="416">
        <v>10.6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9948</v>
      </c>
      <c r="S14" s="507"/>
      <c r="T14" s="507"/>
      <c r="U14" s="507"/>
      <c r="V14" s="508"/>
      <c r="W14" s="510"/>
      <c r="X14" s="408"/>
      <c r="Y14" s="408"/>
      <c r="Z14" s="408"/>
      <c r="AA14" s="408"/>
      <c r="AB14" s="409"/>
      <c r="AC14" s="499">
        <v>27.3</v>
      </c>
      <c r="AD14" s="500"/>
      <c r="AE14" s="500"/>
      <c r="AF14" s="500"/>
      <c r="AG14" s="501"/>
      <c r="AH14" s="499">
        <v>27.9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69.400000000000006</v>
      </c>
      <c r="CU14" s="517"/>
      <c r="CV14" s="517"/>
      <c r="CW14" s="517"/>
      <c r="CX14" s="517"/>
      <c r="CY14" s="517"/>
      <c r="CZ14" s="517"/>
      <c r="DA14" s="518"/>
      <c r="DB14" s="516">
        <v>69.5</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9894</v>
      </c>
      <c r="S15" s="507"/>
      <c r="T15" s="507"/>
      <c r="U15" s="507"/>
      <c r="V15" s="508"/>
      <c r="W15" s="509" t="s">
        <v>137</v>
      </c>
      <c r="X15" s="405"/>
      <c r="Y15" s="405"/>
      <c r="Z15" s="405"/>
      <c r="AA15" s="405"/>
      <c r="AB15" s="406"/>
      <c r="AC15" s="372">
        <v>1004</v>
      </c>
      <c r="AD15" s="373"/>
      <c r="AE15" s="373"/>
      <c r="AF15" s="373"/>
      <c r="AG15" s="374"/>
      <c r="AH15" s="372">
        <v>1174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1049331</v>
      </c>
      <c r="BO15" s="449"/>
      <c r="BP15" s="449"/>
      <c r="BQ15" s="449"/>
      <c r="BR15" s="449"/>
      <c r="BS15" s="449"/>
      <c r="BT15" s="449"/>
      <c r="BU15" s="450"/>
      <c r="BV15" s="448">
        <v>1006017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19.7</v>
      </c>
      <c r="AD16" s="500"/>
      <c r="AE16" s="500"/>
      <c r="AF16" s="500"/>
      <c r="AG16" s="501"/>
      <c r="AH16" s="499">
        <v>20.6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4257338</v>
      </c>
      <c r="BO16" s="420"/>
      <c r="BP16" s="420"/>
      <c r="BQ16" s="420"/>
      <c r="BR16" s="420"/>
      <c r="BS16" s="420"/>
      <c r="BT16" s="420"/>
      <c r="BU16" s="421"/>
      <c r="BV16" s="419">
        <v>4210328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2696</v>
      </c>
      <c r="AD17" s="373"/>
      <c r="AE17" s="373"/>
      <c r="AF17" s="373"/>
      <c r="AG17" s="374"/>
      <c r="AH17" s="372">
        <v>2931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1302297</v>
      </c>
      <c r="BO17" s="420"/>
      <c r="BP17" s="420"/>
      <c r="BQ17" s="420"/>
      <c r="BR17" s="420"/>
      <c r="BS17" s="420"/>
      <c r="BT17" s="420"/>
      <c r="BU17" s="421"/>
      <c r="BV17" s="419">
        <v>1243422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217.09</v>
      </c>
      <c r="M18" s="472"/>
      <c r="N18" s="472"/>
      <c r="O18" s="472"/>
      <c r="P18" s="472"/>
      <c r="Q18" s="472"/>
      <c r="R18" s="473"/>
      <c r="S18" s="473"/>
      <c r="T18" s="473"/>
      <c r="U18" s="473"/>
      <c r="V18" s="474"/>
      <c r="W18" s="490"/>
      <c r="X18" s="491"/>
      <c r="Y18" s="491"/>
      <c r="Z18" s="491"/>
      <c r="AA18" s="491"/>
      <c r="AB18" s="515"/>
      <c r="AC18" s="389">
        <v>53</v>
      </c>
      <c r="AD18" s="390"/>
      <c r="AE18" s="390"/>
      <c r="AF18" s="390"/>
      <c r="AG18" s="475"/>
      <c r="AH18" s="389">
        <v>51.5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3616262</v>
      </c>
      <c r="BO18" s="420"/>
      <c r="BP18" s="420"/>
      <c r="BQ18" s="420"/>
      <c r="BR18" s="420"/>
      <c r="BS18" s="420"/>
      <c r="BT18" s="420"/>
      <c r="BU18" s="421"/>
      <c r="BV18" s="419">
        <v>3611988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47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5572519</v>
      </c>
      <c r="BO19" s="420"/>
      <c r="BP19" s="420"/>
      <c r="BQ19" s="420"/>
      <c r="BR19" s="420"/>
      <c r="BS19" s="420"/>
      <c r="BT19" s="420"/>
      <c r="BU19" s="421"/>
      <c r="BV19" s="419">
        <v>5486515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3796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7894860</v>
      </c>
      <c r="BO22" s="449"/>
      <c r="BP22" s="449"/>
      <c r="BQ22" s="449"/>
      <c r="BR22" s="449"/>
      <c r="BS22" s="449"/>
      <c r="BT22" s="449"/>
      <c r="BU22" s="450"/>
      <c r="BV22" s="448">
        <v>7818353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7195465</v>
      </c>
      <c r="BO23" s="420"/>
      <c r="BP23" s="420"/>
      <c r="BQ23" s="420"/>
      <c r="BR23" s="420"/>
      <c r="BS23" s="420"/>
      <c r="BT23" s="420"/>
      <c r="BU23" s="421"/>
      <c r="BV23" s="419">
        <v>7515859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7950</v>
      </c>
      <c r="R24" s="373"/>
      <c r="S24" s="373"/>
      <c r="T24" s="373"/>
      <c r="U24" s="373"/>
      <c r="V24" s="374"/>
      <c r="W24" s="462"/>
      <c r="X24" s="399"/>
      <c r="Y24" s="400"/>
      <c r="Z24" s="375" t="s">
        <v>162</v>
      </c>
      <c r="AA24" s="376"/>
      <c r="AB24" s="376"/>
      <c r="AC24" s="376"/>
      <c r="AD24" s="376"/>
      <c r="AE24" s="376"/>
      <c r="AF24" s="376"/>
      <c r="AG24" s="377"/>
      <c r="AH24" s="372">
        <v>115</v>
      </c>
      <c r="AI24" s="373"/>
      <c r="AJ24" s="373"/>
      <c r="AK24" s="373"/>
      <c r="AL24" s="374"/>
      <c r="AM24" s="372">
        <v>345920</v>
      </c>
      <c r="AN24" s="373"/>
      <c r="AO24" s="373"/>
      <c r="AP24" s="373"/>
      <c r="AQ24" s="373"/>
      <c r="AR24" s="374"/>
      <c r="AS24" s="372">
        <v>3008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6118454</v>
      </c>
      <c r="BO24" s="420"/>
      <c r="BP24" s="420"/>
      <c r="BQ24" s="420"/>
      <c r="BR24" s="420"/>
      <c r="BS24" s="420"/>
      <c r="BT24" s="420"/>
      <c r="BU24" s="421"/>
      <c r="BV24" s="419">
        <v>5851153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6340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3676692</v>
      </c>
      <c r="BO25" s="449"/>
      <c r="BP25" s="449"/>
      <c r="BQ25" s="449"/>
      <c r="BR25" s="449"/>
      <c r="BS25" s="449"/>
      <c r="BT25" s="449"/>
      <c r="BU25" s="450"/>
      <c r="BV25" s="448">
        <v>390719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5650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2940</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2460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762912</v>
      </c>
      <c r="BO28" s="449"/>
      <c r="BP28" s="449"/>
      <c r="BQ28" s="449"/>
      <c r="BR28" s="449"/>
      <c r="BS28" s="449"/>
      <c r="BT28" s="449"/>
      <c r="BU28" s="450"/>
      <c r="BV28" s="448">
        <v>742735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10</v>
      </c>
      <c r="M29" s="373"/>
      <c r="N29" s="373"/>
      <c r="O29" s="373"/>
      <c r="P29" s="374"/>
      <c r="Q29" s="372">
        <v>2310</v>
      </c>
      <c r="R29" s="373"/>
      <c r="S29" s="373"/>
      <c r="T29" s="373"/>
      <c r="U29" s="373"/>
      <c r="V29" s="374"/>
      <c r="W29" s="463"/>
      <c r="X29" s="464"/>
      <c r="Y29" s="465"/>
      <c r="Z29" s="375" t="s">
        <v>178</v>
      </c>
      <c r="AA29" s="376"/>
      <c r="AB29" s="376"/>
      <c r="AC29" s="376"/>
      <c r="AD29" s="376"/>
      <c r="AE29" s="376"/>
      <c r="AF29" s="376"/>
      <c r="AG29" s="377"/>
      <c r="AH29" s="372">
        <v>116</v>
      </c>
      <c r="AI29" s="373"/>
      <c r="AJ29" s="373"/>
      <c r="AK29" s="373"/>
      <c r="AL29" s="374"/>
      <c r="AM29" s="372">
        <v>348482</v>
      </c>
      <c r="AN29" s="373"/>
      <c r="AO29" s="373"/>
      <c r="AP29" s="373"/>
      <c r="AQ29" s="373"/>
      <c r="AR29" s="374"/>
      <c r="AS29" s="372">
        <v>3004</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382666</v>
      </c>
      <c r="BO29" s="420"/>
      <c r="BP29" s="420"/>
      <c r="BQ29" s="420"/>
      <c r="BR29" s="420"/>
      <c r="BS29" s="420"/>
      <c r="BT29" s="420"/>
      <c r="BU29" s="421"/>
      <c r="BV29" s="419">
        <v>361955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808184</v>
      </c>
      <c r="BO30" s="454"/>
      <c r="BP30" s="454"/>
      <c r="BQ30" s="454"/>
      <c r="BR30" s="454"/>
      <c r="BS30" s="454"/>
      <c r="BT30" s="454"/>
      <c r="BU30" s="455"/>
      <c r="BV30" s="453">
        <v>793660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平内町国民健康保険特別会計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平内町水道事業会計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平内町特殊索道事業特別会計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青森地域広域事務組合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平内町介護保険特別会計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平内町国民健康保険平内中央病院事業会計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青森県市町村職員退職手当組合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平内町後期高齢者医療特別会計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平内町下水道事業会計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青森県後期高齢者医療広域連合（一般会計）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青森県後期高齢者医療広域連合（後期高齢者医療特別会計）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青森県交通災害共済組合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青森県市町村総合事務組合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rqJpOyKI4/HWVRM11rkLjdKPXIGIKeflXguHrSH/2Y7nwfLhNnTwDfqcuEFQNQ91jmGtpkiAS0/dC0VqVHDCvA==" saltValue="fnPwYSiTsNC9ltOdPTMXZ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39" zoomScale="115" zoomScaleNormal="115" zoomScaleSheetLayoutView="100" workbookViewId="0">
      <selection activeCell="C36" sqref="C36:E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536</v>
      </c>
      <c r="D34" s="1151"/>
      <c r="E34" s="1152"/>
      <c r="F34" s="32">
        <v>2.69</v>
      </c>
      <c r="G34" s="33">
        <v>3.04</v>
      </c>
      <c r="H34" s="33">
        <v>3.65</v>
      </c>
      <c r="I34" s="33">
        <v>4.1399999999999997</v>
      </c>
      <c r="J34" s="34">
        <v>4.2300000000000004</v>
      </c>
      <c r="K34" s="22"/>
      <c r="L34" s="22"/>
      <c r="M34" s="22"/>
      <c r="N34" s="22"/>
      <c r="O34" s="22"/>
      <c r="P34" s="22"/>
    </row>
    <row r="35" spans="1:16" ht="39" customHeight="1" x14ac:dyDescent="0.15">
      <c r="A35" s="22"/>
      <c r="B35" s="35"/>
      <c r="C35" s="1145" t="s">
        <v>537</v>
      </c>
      <c r="D35" s="1146"/>
      <c r="E35" s="1147"/>
      <c r="F35" s="36">
        <v>3.6</v>
      </c>
      <c r="G35" s="37">
        <v>3.64</v>
      </c>
      <c r="H35" s="37">
        <v>3.43</v>
      </c>
      <c r="I35" s="37">
        <v>4.46</v>
      </c>
      <c r="J35" s="38">
        <v>3.15</v>
      </c>
      <c r="K35" s="22"/>
      <c r="L35" s="22"/>
      <c r="M35" s="22"/>
      <c r="N35" s="22"/>
      <c r="O35" s="22"/>
      <c r="P35" s="22"/>
    </row>
    <row r="36" spans="1:16" ht="39" customHeight="1" x14ac:dyDescent="0.15">
      <c r="A36" s="22"/>
      <c r="B36" s="35"/>
      <c r="C36" s="1145" t="s">
        <v>538</v>
      </c>
      <c r="D36" s="1146"/>
      <c r="E36" s="1147"/>
      <c r="F36" s="36">
        <v>0.3</v>
      </c>
      <c r="G36" s="37">
        <v>0.46</v>
      </c>
      <c r="H36" s="37">
        <v>2.34</v>
      </c>
      <c r="I36" s="37">
        <v>3.01</v>
      </c>
      <c r="J36" s="38">
        <v>2.86</v>
      </c>
      <c r="K36" s="22"/>
      <c r="L36" s="22"/>
      <c r="M36" s="22"/>
      <c r="N36" s="22"/>
      <c r="O36" s="22"/>
      <c r="P36" s="22"/>
    </row>
    <row r="37" spans="1:16" ht="39" customHeight="1" x14ac:dyDescent="0.15">
      <c r="A37" s="22"/>
      <c r="B37" s="35"/>
      <c r="C37" s="1145" t="s">
        <v>539</v>
      </c>
      <c r="D37" s="1146"/>
      <c r="E37" s="1147"/>
      <c r="F37" s="36">
        <v>2.67</v>
      </c>
      <c r="G37" s="37">
        <v>1.98</v>
      </c>
      <c r="H37" s="37">
        <v>0.6</v>
      </c>
      <c r="I37" s="37">
        <v>0.96</v>
      </c>
      <c r="J37" s="38">
        <v>0.73</v>
      </c>
      <c r="K37" s="22"/>
      <c r="L37" s="22"/>
      <c r="M37" s="22"/>
      <c r="N37" s="22"/>
      <c r="O37" s="22"/>
      <c r="P37" s="22"/>
    </row>
    <row r="38" spans="1:16" ht="39" customHeight="1" x14ac:dyDescent="0.15">
      <c r="A38" s="22"/>
      <c r="B38" s="35"/>
      <c r="C38" s="1145" t="s">
        <v>540</v>
      </c>
      <c r="D38" s="1146"/>
      <c r="E38" s="1147"/>
      <c r="F38" s="36" t="s">
        <v>490</v>
      </c>
      <c r="G38" s="37" t="s">
        <v>490</v>
      </c>
      <c r="H38" s="37" t="s">
        <v>490</v>
      </c>
      <c r="I38" s="37" t="s">
        <v>490</v>
      </c>
      <c r="J38" s="38">
        <v>0.38</v>
      </c>
      <c r="K38" s="22"/>
      <c r="L38" s="22"/>
      <c r="M38" s="22"/>
      <c r="N38" s="22"/>
      <c r="O38" s="22"/>
      <c r="P38" s="22"/>
    </row>
    <row r="39" spans="1:16" ht="39" customHeight="1" x14ac:dyDescent="0.15">
      <c r="A39" s="22"/>
      <c r="B39" s="35"/>
      <c r="C39" s="1145" t="s">
        <v>541</v>
      </c>
      <c r="D39" s="1146"/>
      <c r="E39" s="1147"/>
      <c r="F39" s="36">
        <v>3.67</v>
      </c>
      <c r="G39" s="37">
        <v>3.68</v>
      </c>
      <c r="H39" s="37">
        <v>2.81</v>
      </c>
      <c r="I39" s="37">
        <v>2.5499999999999998</v>
      </c>
      <c r="J39" s="38">
        <v>0.21</v>
      </c>
      <c r="K39" s="22"/>
      <c r="L39" s="22"/>
      <c r="M39" s="22"/>
      <c r="N39" s="22"/>
      <c r="O39" s="22"/>
      <c r="P39" s="22"/>
    </row>
    <row r="40" spans="1:16" ht="39" customHeight="1" x14ac:dyDescent="0.15">
      <c r="A40" s="22"/>
      <c r="B40" s="35"/>
      <c r="C40" s="1145" t="s">
        <v>542</v>
      </c>
      <c r="D40" s="1146"/>
      <c r="E40" s="1147"/>
      <c r="F40" s="36">
        <v>0.05</v>
      </c>
      <c r="G40" s="37">
        <v>0.04</v>
      </c>
      <c r="H40" s="37">
        <v>0.04</v>
      </c>
      <c r="I40" s="37">
        <v>0.06</v>
      </c>
      <c r="J40" s="38">
        <v>7.0000000000000007E-2</v>
      </c>
      <c r="K40" s="22"/>
      <c r="L40" s="22"/>
      <c r="M40" s="22"/>
      <c r="N40" s="22"/>
      <c r="O40" s="22"/>
      <c r="P40" s="22"/>
    </row>
    <row r="41" spans="1:16" ht="39" customHeight="1" x14ac:dyDescent="0.15">
      <c r="A41" s="22"/>
      <c r="B41" s="35"/>
      <c r="C41" s="1145" t="s">
        <v>543</v>
      </c>
      <c r="D41" s="1146"/>
      <c r="E41" s="1147"/>
      <c r="F41" s="36">
        <v>0</v>
      </c>
      <c r="G41" s="37">
        <v>0</v>
      </c>
      <c r="H41" s="37">
        <v>0</v>
      </c>
      <c r="I41" s="37">
        <v>0.03</v>
      </c>
      <c r="J41" s="38">
        <v>0.01</v>
      </c>
      <c r="K41" s="22"/>
      <c r="L41" s="22"/>
      <c r="M41" s="22"/>
      <c r="N41" s="22"/>
      <c r="O41" s="22"/>
      <c r="P41" s="22"/>
    </row>
    <row r="42" spans="1:16" ht="39" customHeight="1" x14ac:dyDescent="0.15">
      <c r="A42" s="22"/>
      <c r="B42" s="39"/>
      <c r="C42" s="1145" t="s">
        <v>544</v>
      </c>
      <c r="D42" s="1146"/>
      <c r="E42" s="1147"/>
      <c r="F42" s="36" t="s">
        <v>490</v>
      </c>
      <c r="G42" s="37" t="s">
        <v>490</v>
      </c>
      <c r="H42" s="37" t="s">
        <v>490</v>
      </c>
      <c r="I42" s="37" t="s">
        <v>545</v>
      </c>
      <c r="J42" s="38" t="s">
        <v>490</v>
      </c>
      <c r="K42" s="22"/>
      <c r="L42" s="22"/>
      <c r="M42" s="22"/>
      <c r="N42" s="22"/>
      <c r="O42" s="22"/>
      <c r="P42" s="22"/>
    </row>
    <row r="43" spans="1:16" ht="39" customHeight="1" thickBot="1" x14ac:dyDescent="0.2">
      <c r="A43" s="22"/>
      <c r="B43" s="40"/>
      <c r="C43" s="1148" t="s">
        <v>546</v>
      </c>
      <c r="D43" s="1149"/>
      <c r="E43" s="1150"/>
      <c r="F43" s="41">
        <v>0.03</v>
      </c>
      <c r="G43" s="42">
        <v>7.0000000000000007E-2</v>
      </c>
      <c r="H43" s="42">
        <v>0.08</v>
      </c>
      <c r="I43" s="42">
        <v>0.1</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3p/Dltf1S1j5g1PMGagmLAJbuafmDUE+AxUfA+9tZ8lpV3rlW5ngrRQ0gUNtlHDOH+4eIpQ/v0HJN8b6H2wMw==" saltValue="1rHt17GyNimy81ZuJ4nX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44" zoomScaleNormal="100" zoomScaleSheetLayoutView="55" workbookViewId="0">
      <selection activeCell="E48" sqref="E48:J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492</v>
      </c>
      <c r="L45" s="60">
        <v>548</v>
      </c>
      <c r="M45" s="60">
        <v>609</v>
      </c>
      <c r="N45" s="60">
        <v>641</v>
      </c>
      <c r="O45" s="61">
        <v>663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404</v>
      </c>
      <c r="L48" s="64">
        <v>419</v>
      </c>
      <c r="M48" s="64">
        <v>416</v>
      </c>
      <c r="N48" s="64">
        <v>417</v>
      </c>
      <c r="O48" s="65">
        <v>366</v>
      </c>
      <c r="P48" s="48"/>
      <c r="Q48" s="48"/>
      <c r="R48" s="48"/>
      <c r="S48" s="48"/>
      <c r="T48" s="48"/>
      <c r="U48" s="48"/>
    </row>
    <row r="49" spans="1:21" ht="30.75" customHeight="1" x14ac:dyDescent="0.15">
      <c r="A49" s="48"/>
      <c r="B49" s="1178"/>
      <c r="C49" s="1179"/>
      <c r="D49" s="62"/>
      <c r="E49" s="1155" t="s">
        <v>14</v>
      </c>
      <c r="F49" s="1155"/>
      <c r="G49" s="1155"/>
      <c r="H49" s="1155"/>
      <c r="I49" s="1155"/>
      <c r="J49" s="1156"/>
      <c r="K49" s="63">
        <v>16</v>
      </c>
      <c r="L49" s="64">
        <v>14</v>
      </c>
      <c r="M49" s="64">
        <v>16</v>
      </c>
      <c r="N49" s="64">
        <v>16</v>
      </c>
      <c r="O49" s="65">
        <v>31</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490</v>
      </c>
      <c r="L50" s="64" t="s">
        <v>490</v>
      </c>
      <c r="M50" s="64" t="s">
        <v>490</v>
      </c>
      <c r="N50" s="64" t="s">
        <v>490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574</v>
      </c>
      <c r="L52" s="64">
        <v>596</v>
      </c>
      <c r="M52" s="64">
        <v>612</v>
      </c>
      <c r="N52" s="64">
        <v>646</v>
      </c>
      <c r="O52" s="65">
        <v>640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338</v>
      </c>
      <c r="L53" s="69">
        <v>385</v>
      </c>
      <c r="M53" s="69">
        <v>429</v>
      </c>
      <c r="N53" s="69">
        <v>428</v>
      </c>
      <c r="O53" s="70">
        <v>420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21HQiovjGAD7zqn9A6Du9zJOJ5vhAmvr1m800xsfBp/G4EDNBXACP3DsUfssRohBuueFbX3kffQPEzECK8LgA==" saltValue="5GRNa5IIypesZgrEadew1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37" zoomScaleNormal="100" zoomScaleSheetLayoutView="100" workbookViewId="0">
      <selection activeCell="I48" sqref="I4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7344</v>
      </c>
      <c r="J41" s="344">
        <v>7477</v>
      </c>
      <c r="K41" s="344">
        <v>7940</v>
      </c>
      <c r="L41" s="344">
        <v>7818</v>
      </c>
      <c r="M41" s="345">
        <v>7895</v>
      </c>
    </row>
    <row r="42" spans="2:13" ht="27.75" customHeight="1" x14ac:dyDescent="0.15">
      <c r="B42" s="1186"/>
      <c r="C42" s="1187"/>
      <c r="D42" s="106"/>
      <c r="E42" s="1190" t="s">
        <v>32</v>
      </c>
      <c r="F42" s="1190"/>
      <c r="G42" s="1190"/>
      <c r="H42" s="1191"/>
      <c r="I42" s="346" t="s">
        <v>490</v>
      </c>
      <c r="J42" s="347" t="s">
        <v>490</v>
      </c>
      <c r="K42" s="347" t="s">
        <v>490</v>
      </c>
      <c r="L42" s="347" t="s">
        <v>490</v>
      </c>
      <c r="M42" s="348" t="s">
        <v>490</v>
      </c>
    </row>
    <row r="43" spans="2:13" ht="27.75" customHeight="1" x14ac:dyDescent="0.15">
      <c r="B43" s="1186"/>
      <c r="C43" s="1187"/>
      <c r="D43" s="106"/>
      <c r="E43" s="1190" t="s">
        <v>33</v>
      </c>
      <c r="F43" s="1190"/>
      <c r="G43" s="1190"/>
      <c r="H43" s="1191"/>
      <c r="I43" s="346">
        <v>4424</v>
      </c>
      <c r="J43" s="347">
        <v>4210</v>
      </c>
      <c r="K43" s="347">
        <v>4045</v>
      </c>
      <c r="L43" s="347">
        <v>3873</v>
      </c>
      <c r="M43" s="348">
        <v>4014</v>
      </c>
    </row>
    <row r="44" spans="2:13" ht="27.75" customHeight="1" x14ac:dyDescent="0.15">
      <c r="B44" s="1186"/>
      <c r="C44" s="1187"/>
      <c r="D44" s="106"/>
      <c r="E44" s="1190" t="s">
        <v>34</v>
      </c>
      <c r="F44" s="1190"/>
      <c r="G44" s="1190"/>
      <c r="H44" s="1191"/>
      <c r="I44" s="346">
        <v>126</v>
      </c>
      <c r="J44" s="347">
        <v>169</v>
      </c>
      <c r="K44" s="347">
        <v>160</v>
      </c>
      <c r="L44" s="347">
        <v>144</v>
      </c>
      <c r="M44" s="348">
        <v>128</v>
      </c>
    </row>
    <row r="45" spans="2:13" ht="27.75" customHeight="1" x14ac:dyDescent="0.15">
      <c r="B45" s="1186"/>
      <c r="C45" s="1187"/>
      <c r="D45" s="106"/>
      <c r="E45" s="1190" t="s">
        <v>35</v>
      </c>
      <c r="F45" s="1190"/>
      <c r="G45" s="1190"/>
      <c r="H45" s="1191"/>
      <c r="I45" s="346">
        <v>425</v>
      </c>
      <c r="J45" s="347">
        <v>404</v>
      </c>
      <c r="K45" s="347">
        <v>366</v>
      </c>
      <c r="L45" s="347">
        <v>352</v>
      </c>
      <c r="M45" s="348">
        <v>375</v>
      </c>
    </row>
    <row r="46" spans="2:13" ht="27.75" customHeight="1" x14ac:dyDescent="0.15">
      <c r="B46" s="1186"/>
      <c r="C46" s="1187"/>
      <c r="D46" s="107"/>
      <c r="E46" s="1190" t="s">
        <v>36</v>
      </c>
      <c r="F46" s="1190"/>
      <c r="G46" s="1190"/>
      <c r="H46" s="1191"/>
      <c r="I46" s="346" t="s">
        <v>490</v>
      </c>
      <c r="J46" s="347" t="s">
        <v>490</v>
      </c>
      <c r="K46" s="347" t="s">
        <v>490</v>
      </c>
      <c r="L46" s="347" t="s">
        <v>490</v>
      </c>
      <c r="M46" s="348" t="s">
        <v>490</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1753</v>
      </c>
      <c r="J50" s="347">
        <v>2107</v>
      </c>
      <c r="K50" s="347">
        <v>2297</v>
      </c>
      <c r="L50" s="347">
        <v>2374</v>
      </c>
      <c r="M50" s="348">
        <v>2422</v>
      </c>
    </row>
    <row r="51" spans="2:13" ht="27.75" customHeight="1" x14ac:dyDescent="0.15">
      <c r="B51" s="1186"/>
      <c r="C51" s="1187"/>
      <c r="D51" s="106"/>
      <c r="E51" s="1190" t="s">
        <v>42</v>
      </c>
      <c r="F51" s="1190"/>
      <c r="G51" s="1190"/>
      <c r="H51" s="1191"/>
      <c r="I51" s="346" t="s">
        <v>490</v>
      </c>
      <c r="J51" s="347" t="s">
        <v>490</v>
      </c>
      <c r="K51" s="347" t="s">
        <v>490</v>
      </c>
      <c r="L51" s="347" t="s">
        <v>490</v>
      </c>
      <c r="M51" s="348" t="s">
        <v>490</v>
      </c>
    </row>
    <row r="52" spans="2:13" ht="27.75" customHeight="1" x14ac:dyDescent="0.15">
      <c r="B52" s="1188"/>
      <c r="C52" s="1189"/>
      <c r="D52" s="106"/>
      <c r="E52" s="1190" t="s">
        <v>43</v>
      </c>
      <c r="F52" s="1190"/>
      <c r="G52" s="1190"/>
      <c r="H52" s="1191"/>
      <c r="I52" s="346">
        <v>7505</v>
      </c>
      <c r="J52" s="347">
        <v>7425</v>
      </c>
      <c r="K52" s="347">
        <v>7495</v>
      </c>
      <c r="L52" s="347">
        <v>7157</v>
      </c>
      <c r="M52" s="348">
        <v>7296</v>
      </c>
    </row>
    <row r="53" spans="2:13" ht="27.75" customHeight="1" thickBot="1" x14ac:dyDescent="0.2">
      <c r="B53" s="1192" t="s">
        <v>19</v>
      </c>
      <c r="C53" s="1193"/>
      <c r="D53" s="110"/>
      <c r="E53" s="1194" t="s">
        <v>44</v>
      </c>
      <c r="F53" s="1194"/>
      <c r="G53" s="1194"/>
      <c r="H53" s="1195"/>
      <c r="I53" s="349">
        <v>3062</v>
      </c>
      <c r="J53" s="350">
        <v>2729</v>
      </c>
      <c r="K53" s="350">
        <v>2719</v>
      </c>
      <c r="L53" s="350">
        <v>2656</v>
      </c>
      <c r="M53" s="351">
        <v>2695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YKXm7uuzqPdL2zTxSOl4yUuvX8zSAQPmQZpNpZMZE7N8Jj7ZQ90VKkGiAohNQShNN/YdxwGBLrk3GyEwYnhIw==" saltValue="MvGFGluAkeki8r0q5At8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7" zoomScale="85" zoomScaleNormal="85" zoomScaleSheetLayoutView="100" workbookViewId="0">
      <selection activeCell="F64" sqref="F6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688</v>
      </c>
      <c r="G55" s="352">
        <v>743</v>
      </c>
      <c r="H55" s="353">
        <v>763</v>
      </c>
    </row>
    <row r="56" spans="2:8" ht="52.5" customHeight="1" x14ac:dyDescent="0.15">
      <c r="B56" s="122"/>
      <c r="C56" s="1213" t="s">
        <v>47</v>
      </c>
      <c r="D56" s="1213"/>
      <c r="E56" s="1214"/>
      <c r="F56" s="354">
        <v>346</v>
      </c>
      <c r="G56" s="354">
        <v>362</v>
      </c>
      <c r="H56" s="355">
        <v>383</v>
      </c>
    </row>
    <row r="57" spans="2:8" ht="53.25" customHeight="1" x14ac:dyDescent="0.15">
      <c r="B57" s="122"/>
      <c r="C57" s="1215" t="s">
        <v>48</v>
      </c>
      <c r="D57" s="1215"/>
      <c r="E57" s="1216"/>
      <c r="F57" s="356">
        <v>789</v>
      </c>
      <c r="G57" s="356">
        <v>794</v>
      </c>
      <c r="H57" s="357">
        <v>808</v>
      </c>
    </row>
    <row r="58" spans="2:8" ht="45.75" customHeight="1" x14ac:dyDescent="0.15">
      <c r="B58" s="123"/>
      <c r="C58" s="1203" t="s">
        <v>559</v>
      </c>
      <c r="D58" s="1204"/>
      <c r="E58" s="1205"/>
      <c r="F58" s="358">
        <v>653</v>
      </c>
      <c r="G58" s="358">
        <v>653</v>
      </c>
      <c r="H58" s="359">
        <v>654</v>
      </c>
    </row>
    <row r="59" spans="2:8" ht="45.75" customHeight="1" x14ac:dyDescent="0.15">
      <c r="B59" s="123"/>
      <c r="C59" s="1203" t="s">
        <v>558</v>
      </c>
      <c r="D59" s="1204"/>
      <c r="E59" s="1205"/>
      <c r="F59" s="358">
        <v>84</v>
      </c>
      <c r="G59" s="358">
        <v>84</v>
      </c>
      <c r="H59" s="359">
        <v>84</v>
      </c>
    </row>
    <row r="60" spans="2:8" ht="45.75" customHeight="1" x14ac:dyDescent="0.15">
      <c r="B60" s="123"/>
      <c r="C60" s="1203" t="s">
        <v>560</v>
      </c>
      <c r="D60" s="1204"/>
      <c r="E60" s="1205"/>
      <c r="F60" s="358">
        <v>20</v>
      </c>
      <c r="G60" s="358">
        <v>27</v>
      </c>
      <c r="H60" s="359">
        <v>43</v>
      </c>
    </row>
    <row r="61" spans="2:8" ht="45.75" customHeight="1" x14ac:dyDescent="0.15">
      <c r="B61" s="123"/>
      <c r="C61" s="1203" t="s">
        <v>561</v>
      </c>
      <c r="D61" s="1204"/>
      <c r="E61" s="1205"/>
      <c r="F61" s="358">
        <v>28</v>
      </c>
      <c r="G61" s="358">
        <v>28</v>
      </c>
      <c r="H61" s="359">
        <v>28</v>
      </c>
    </row>
    <row r="62" spans="2:8" ht="45.75" customHeight="1" thickBot="1" x14ac:dyDescent="0.2">
      <c r="B62" s="124"/>
      <c r="C62" s="1206" t="s">
        <v>562</v>
      </c>
      <c r="D62" s="1207"/>
      <c r="E62" s="1208"/>
      <c r="F62" s="360">
        <v>4</v>
      </c>
      <c r="G62" s="360">
        <v>2</v>
      </c>
      <c r="H62" s="361">
        <v>0</v>
      </c>
    </row>
    <row r="63" spans="2:8" ht="52.5" customHeight="1" thickBot="1" x14ac:dyDescent="0.2">
      <c r="B63" s="125"/>
      <c r="C63" s="1209" t="s">
        <v>49</v>
      </c>
      <c r="D63" s="1209"/>
      <c r="E63" s="1210"/>
      <c r="F63" s="362">
        <v>1822</v>
      </c>
      <c r="G63" s="362">
        <v>1898</v>
      </c>
      <c r="H63" s="363">
        <v>1954</v>
      </c>
    </row>
    <row r="64" spans="2:8" x14ac:dyDescent="0.15"/>
  </sheetData>
  <sheetProtection algorithmName="SHA-512" hashValue="l2hP3FZB/KiQbny1y6qmbwVOycGFk6pn7e0W2/w9RXeSSNPD8u0oRfCG/5zvRugrc27sKgf3+h07ivy4KrOHtg==" saltValue="wa7DQybR0jwtNb7gpvNy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187490</v>
      </c>
      <c r="E3" s="144"/>
      <c r="F3" s="145">
        <v>120302</v>
      </c>
      <c r="G3" s="146"/>
      <c r="H3" s="147"/>
    </row>
    <row r="4" spans="1:8" x14ac:dyDescent="0.15">
      <c r="A4" s="148"/>
      <c r="B4" s="149"/>
      <c r="C4" s="150"/>
      <c r="D4" s="151">
        <v>144700</v>
      </c>
      <c r="E4" s="152"/>
      <c r="F4" s="153">
        <v>59328</v>
      </c>
      <c r="G4" s="154"/>
      <c r="H4" s="155"/>
    </row>
    <row r="5" spans="1:8" x14ac:dyDescent="0.15">
      <c r="A5" s="136" t="s">
        <v>522</v>
      </c>
      <c r="B5" s="141"/>
      <c r="C5" s="142"/>
      <c r="D5" s="143">
        <v>102315</v>
      </c>
      <c r="E5" s="144"/>
      <c r="F5" s="145">
        <v>114841</v>
      </c>
      <c r="G5" s="146"/>
      <c r="H5" s="147"/>
    </row>
    <row r="6" spans="1:8" x14ac:dyDescent="0.15">
      <c r="A6" s="148"/>
      <c r="B6" s="149"/>
      <c r="C6" s="150"/>
      <c r="D6" s="151">
        <v>50970</v>
      </c>
      <c r="E6" s="152"/>
      <c r="F6" s="153">
        <v>51589</v>
      </c>
      <c r="G6" s="154"/>
      <c r="H6" s="155"/>
    </row>
    <row r="7" spans="1:8" x14ac:dyDescent="0.15">
      <c r="A7" s="136" t="s">
        <v>523</v>
      </c>
      <c r="B7" s="141"/>
      <c r="C7" s="142"/>
      <c r="D7" s="143">
        <v>134163</v>
      </c>
      <c r="E7" s="144"/>
      <c r="F7" s="145">
        <v>124145</v>
      </c>
      <c r="G7" s="146"/>
      <c r="H7" s="147"/>
    </row>
    <row r="8" spans="1:8" x14ac:dyDescent="0.15">
      <c r="A8" s="148"/>
      <c r="B8" s="149"/>
      <c r="C8" s="150"/>
      <c r="D8" s="151">
        <v>91685</v>
      </c>
      <c r="E8" s="152"/>
      <c r="F8" s="153">
        <v>54761</v>
      </c>
      <c r="G8" s="154"/>
      <c r="H8" s="155"/>
    </row>
    <row r="9" spans="1:8" x14ac:dyDescent="0.15">
      <c r="A9" s="136" t="s">
        <v>524</v>
      </c>
      <c r="B9" s="141"/>
      <c r="C9" s="142"/>
      <c r="D9" s="143">
        <v>65787</v>
      </c>
      <c r="E9" s="144"/>
      <c r="F9" s="145">
        <v>131480</v>
      </c>
      <c r="G9" s="146"/>
      <c r="H9" s="147"/>
    </row>
    <row r="10" spans="1:8" x14ac:dyDescent="0.15">
      <c r="A10" s="148"/>
      <c r="B10" s="149"/>
      <c r="C10" s="150"/>
      <c r="D10" s="151">
        <v>47375</v>
      </c>
      <c r="E10" s="152"/>
      <c r="F10" s="153">
        <v>63148</v>
      </c>
      <c r="G10" s="154"/>
      <c r="H10" s="155"/>
    </row>
    <row r="11" spans="1:8" x14ac:dyDescent="0.15">
      <c r="A11" s="136" t="s">
        <v>525</v>
      </c>
      <c r="B11" s="141"/>
      <c r="C11" s="142"/>
      <c r="D11" s="143">
        <v>100502</v>
      </c>
      <c r="E11" s="144"/>
      <c r="F11" s="145">
        <v>163245</v>
      </c>
      <c r="G11" s="146"/>
      <c r="H11" s="147"/>
    </row>
    <row r="12" spans="1:8" x14ac:dyDescent="0.15">
      <c r="A12" s="148"/>
      <c r="B12" s="149"/>
      <c r="C12" s="156"/>
      <c r="D12" s="151">
        <v>67982</v>
      </c>
      <c r="E12" s="152"/>
      <c r="F12" s="153">
        <v>87630</v>
      </c>
      <c r="G12" s="154"/>
      <c r="H12" s="155"/>
    </row>
    <row r="13" spans="1:8" x14ac:dyDescent="0.15">
      <c r="A13" s="136"/>
      <c r="B13" s="141"/>
      <c r="C13" s="157"/>
      <c r="D13" s="158">
        <v>118051</v>
      </c>
      <c r="E13" s="159"/>
      <c r="F13" s="160">
        <v>130803</v>
      </c>
      <c r="G13" s="161"/>
      <c r="H13" s="147"/>
    </row>
    <row r="14" spans="1:8" x14ac:dyDescent="0.15">
      <c r="A14" s="148"/>
      <c r="B14" s="149"/>
      <c r="C14" s="150"/>
      <c r="D14" s="151">
        <v>80542</v>
      </c>
      <c r="E14" s="152"/>
      <c r="F14" s="153">
        <v>63291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3.6</v>
      </c>
      <c r="C19" s="162">
        <f>ROUND(VALUE(SUBSTITUTE(実質収支比率等に係る経年分析!G$48,"▲","-")),2)</f>
        <v>3.64</v>
      </c>
      <c r="D19" s="162">
        <f>ROUND(VALUE(SUBSTITUTE(実質収支比率等に係る経年分析!H$48,"▲","-")),2)</f>
        <v>3.43</v>
      </c>
      <c r="E19" s="162">
        <f>ROUND(VALUE(SUBSTITUTE(実質収支比率等に係る経年分析!I$48,"▲","-")),2)</f>
        <v>4.46</v>
      </c>
      <c r="F19" s="162">
        <f>ROUND(VALUE(SUBSTITUTE(実質収支比率等に係る経年分析!J$48,"▲","-")),2)</f>
        <v>3.16</v>
      </c>
    </row>
    <row r="20" spans="1:11" x14ac:dyDescent="0.15">
      <c r="A20" s="162" t="s">
        <v>53</v>
      </c>
      <c r="B20" s="162">
        <f>ROUND(VALUE(SUBSTITUTE(実質収支比率等に係る経年分析!F$47,"▲","-")),2)</f>
        <v>11.65</v>
      </c>
      <c r="C20" s="162">
        <f>ROUND(VALUE(SUBSTITUTE(実質収支比率等に係る経年分析!G$47,"▲","-")),2)</f>
        <v>11.84</v>
      </c>
      <c r="D20" s="162">
        <f>ROUND(VALUE(SUBSTITUTE(実質収支比率等に係る経年分析!H$47,"▲","-")),2)</f>
        <v>15.57</v>
      </c>
      <c r="E20" s="162">
        <f>ROUND(VALUE(SUBSTITUTE(実質収支比率等に係る経年分析!I$47,"▲","-")),2)</f>
        <v>16.63</v>
      </c>
      <c r="F20" s="162">
        <f>ROUND(VALUE(SUBSTITUTE(実質収支比率等に係る経年分析!J$47,"▲","-")),2)</f>
        <v>16.88</v>
      </c>
    </row>
    <row r="21" spans="1:11" x14ac:dyDescent="0.15">
      <c r="A21" s="162" t="s">
        <v>54</v>
      </c>
      <c r="B21" s="162">
        <f>IF(ISNUMBER(VALUE(SUBSTITUTE(実質収支比率等に係る経年分析!F$49,"▲","-"))),ROUND(VALUE(SUBSTITUTE(実質収支比率等に係る経年分析!F$49,"▲","-")),2),NA())</f>
        <v>-2.37</v>
      </c>
      <c r="C21" s="162">
        <f>IF(ISNUMBER(VALUE(SUBSTITUTE(実質収支比率等に係る経年分析!G$49,"▲","-"))),ROUND(VALUE(SUBSTITUTE(実質収支比率等に係る経年分析!G$49,"▲","-")),2),NA())</f>
        <v>-0.55000000000000004</v>
      </c>
      <c r="D21" s="162">
        <f>IF(ISNUMBER(VALUE(SUBSTITUTE(実質収支比率等に係る経年分析!H$49,"▲","-"))),ROUND(VALUE(SUBSTITUTE(実質収支比率等に係る経年分析!H$49,"▲","-")),2),NA())</f>
        <v>1.17</v>
      </c>
      <c r="E21" s="162">
        <f>IF(ISNUMBER(VALUE(SUBSTITUTE(実質収支比率等に係る経年分析!I$49,"▲","-"))),ROUND(VALUE(SUBSTITUTE(実質収支比率等に係る経年分析!I$49,"▲","-")),2),NA())</f>
        <v>0.51</v>
      </c>
      <c r="F21" s="162">
        <f>IF(ISNUMBER(VALUE(SUBSTITUTE(実質収支比率等に係る経年分析!J$49,"▲","-"))),ROUND(VALUE(SUBSTITUTE(実質収支比率等に係る経年分析!J$49,"▲","-")),2),NA())</f>
        <v>-3.24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7.0000000000000007E-2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#N/A</v>
      </c>
      <c r="I28" s="163">
        <f>IF(ROUND(VALUE(SUBSTITUTE(連結実質赤字比率に係る赤字・黒字の構成分析!I$42,"▲", "-")), 2) &gt;= 0, ABS(ROUND(VALUE(SUBSTITUTE(連結実質赤字比率に係る赤字・黒字の構成分析!I$42,"▲", "-")), 2)), NA())</f>
        <v>0</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平内町特殊索道事業特別会計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15">
      <c r="A30" s="163" t="str">
        <f>IF(連結実質赤字比率に係る赤字・黒字の構成分析!C$40="",NA(),連結実質赤字比率に係る赤字・黒字の構成分析!C$40)</f>
        <v>平内町後期高齢者医療特別会計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7.0000000000000007E-2</v>
      </c>
    </row>
    <row r="31" spans="1:11" x14ac:dyDescent="0.15">
      <c r="A31" s="163" t="str">
        <f>IF(連結実質赤字比率に係る赤字・黒字の構成分析!C$39="",NA(),連結実質赤字比率に係る赤字・黒字の構成分析!C$39)</f>
        <v>平内町国民健康保険平内中央病院事業会計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3.67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3.68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2.81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2.5499999999999998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0.21</v>
      </c>
    </row>
    <row r="32" spans="1:11" x14ac:dyDescent="0.15">
      <c r="A32" s="163" t="str">
        <f>IF(連結実質赤字比率に係る赤字・黒字の構成分析!C$38="",NA(),連結実質赤字比率に係る赤字・黒字の構成分析!C$38)</f>
        <v>平内町下水道事業会計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0.38</v>
      </c>
    </row>
    <row r="33" spans="1:16" x14ac:dyDescent="0.15">
      <c r="A33" s="163" t="str">
        <f>IF(連結実質赤字比率に係る赤字・黒字の構成分析!C$37="",NA(),連結実質赤字比率に係る赤字・黒字の構成分析!C$37)</f>
        <v>平内町国民健康保険特別会計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2.67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0.73</v>
      </c>
    </row>
    <row r="34" spans="1:16" x14ac:dyDescent="0.15">
      <c r="A34" s="163" t="str">
        <f>IF(連結実質赤字比率に係る赤字・黒字の構成分析!C$36="",NA(),連結実質赤字比率に係る赤字・黒字の構成分析!C$36)</f>
        <v>平内町介護保険特別会計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0.46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2.34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3.01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2.86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3.64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3.43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4.46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3.15</v>
      </c>
    </row>
    <row r="36" spans="1:16" x14ac:dyDescent="0.15">
      <c r="A36" s="163" t="str">
        <f>IF(連結実質赤字比率に係る赤字・黒字の構成分析!C$34="",NA(),連結実質赤字比率に係る赤字・黒字の構成分析!C$34)</f>
        <v>平内町水道事業会計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2.69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3.04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3.65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4.1399999999999997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4.2300000000000004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574</v>
      </c>
      <c r="E42" s="164"/>
      <c r="F42" s="164"/>
      <c r="G42" s="164">
        <f>'実質公債費比率（分子）の構造'!L$52</f>
        <v>596</v>
      </c>
      <c r="H42" s="164"/>
      <c r="I42" s="164"/>
      <c r="J42" s="164">
        <f>'実質公債費比率（分子）の構造'!M$52</f>
        <v>612</v>
      </c>
      <c r="K42" s="164"/>
      <c r="L42" s="164"/>
      <c r="M42" s="164">
        <f>'実質公債費比率（分子）の構造'!N$52</f>
        <v>646</v>
      </c>
      <c r="N42" s="164"/>
      <c r="O42" s="164"/>
      <c r="P42" s="164">
        <f>'実質公債費比率（分子）の構造'!O$52</f>
        <v>640</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f>'実質公債費比率（分子）の構造'!O$50</f>
        <v>0</v>
      </c>
      <c r="O44" s="164"/>
      <c r="P44" s="164"/>
    </row>
    <row r="45" spans="1:16" x14ac:dyDescent="0.15">
      <c r="A45" s="164" t="s">
        <v>63</v>
      </c>
      <c r="B45" s="164">
        <f>'実質公債費比率（分子）の構造'!K$49</f>
        <v>16</v>
      </c>
      <c r="C45" s="164"/>
      <c r="D45" s="164"/>
      <c r="E45" s="164">
        <f>'実質公債費比率（分子）の構造'!L$49</f>
        <v>14</v>
      </c>
      <c r="F45" s="164"/>
      <c r="G45" s="164"/>
      <c r="H45" s="164">
        <f>'実質公債費比率（分子）の構造'!M$49</f>
        <v>16</v>
      </c>
      <c r="I45" s="164"/>
      <c r="J45" s="164"/>
      <c r="K45" s="164">
        <f>'実質公債費比率（分子）の構造'!N$49</f>
        <v>16</v>
      </c>
      <c r="L45" s="164"/>
      <c r="M45" s="164"/>
      <c r="N45" s="164">
        <f>'実質公債費比率（分子）の構造'!O$49</f>
        <v>31</v>
      </c>
      <c r="O45" s="164"/>
      <c r="P45" s="164"/>
    </row>
    <row r="46" spans="1:16" x14ac:dyDescent="0.15">
      <c r="A46" s="164" t="s">
        <v>64</v>
      </c>
      <c r="B46" s="164">
        <f>'実質公債費比率（分子）の構造'!K$48</f>
        <v>404</v>
      </c>
      <c r="C46" s="164"/>
      <c r="D46" s="164"/>
      <c r="E46" s="164">
        <f>'実質公債費比率（分子）の構造'!L$48</f>
        <v>419</v>
      </c>
      <c r="F46" s="164"/>
      <c r="G46" s="164"/>
      <c r="H46" s="164">
        <f>'実質公債費比率（分子）の構造'!M$48</f>
        <v>416</v>
      </c>
      <c r="I46" s="164"/>
      <c r="J46" s="164"/>
      <c r="K46" s="164">
        <f>'実質公債費比率（分子）の構造'!N$48</f>
        <v>417</v>
      </c>
      <c r="L46" s="164"/>
      <c r="M46" s="164"/>
      <c r="N46" s="164">
        <f>'実質公債費比率（分子）の構造'!O$48</f>
        <v>366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492</v>
      </c>
      <c r="C49" s="164"/>
      <c r="D49" s="164"/>
      <c r="E49" s="164">
        <f>'実質公債費比率（分子）の構造'!L$45</f>
        <v>548</v>
      </c>
      <c r="F49" s="164"/>
      <c r="G49" s="164"/>
      <c r="H49" s="164">
        <f>'実質公債費比率（分子）の構造'!M$45</f>
        <v>609</v>
      </c>
      <c r="I49" s="164"/>
      <c r="J49" s="164"/>
      <c r="K49" s="164">
        <f>'実質公債費比率（分子）の構造'!N$45</f>
        <v>641</v>
      </c>
      <c r="L49" s="164"/>
      <c r="M49" s="164"/>
      <c r="N49" s="164">
        <f>'実質公債費比率（分子）の構造'!O$45</f>
        <v>663</v>
      </c>
      <c r="O49" s="164"/>
      <c r="P49" s="164"/>
    </row>
    <row r="50" spans="1:16" x14ac:dyDescent="0.15">
      <c r="A50" s="164" t="s">
        <v>67</v>
      </c>
      <c r="B50" s="164" t="e">
        <f>NA()</f>
        <v>#N/A</v>
      </c>
      <c r="C50" s="164">
        <f>IF(ISNUMBER('実質公債費比率（分子）の構造'!K$53),'実質公債費比率（分子）の構造'!K$53,NA())</f>
        <v>338</v>
      </c>
      <c r="D50" s="164" t="e">
        <f>NA()</f>
        <v>#N/A</v>
      </c>
      <c r="E50" s="164" t="e">
        <f>NA()</f>
        <v>#N/A</v>
      </c>
      <c r="F50" s="164">
        <f>IF(ISNUMBER('実質公債費比率（分子）の構造'!L$53),'実質公債費比率（分子）の構造'!L$53,NA())</f>
        <v>385</v>
      </c>
      <c r="G50" s="164" t="e">
        <f>NA()</f>
        <v>#N/A</v>
      </c>
      <c r="H50" s="164" t="e">
        <f>NA()</f>
        <v>#N/A</v>
      </c>
      <c r="I50" s="164">
        <f>IF(ISNUMBER('実質公債費比率（分子）の構造'!M$53),'実質公債費比率（分子）の構造'!M$53,NA())</f>
        <v>429</v>
      </c>
      <c r="J50" s="164" t="e">
        <f>NA()</f>
        <v>#N/A</v>
      </c>
      <c r="K50" s="164" t="e">
        <f>NA()</f>
        <v>#N/A</v>
      </c>
      <c r="L50" s="164">
        <f>IF(ISNUMBER('実質公債費比率（分子）の構造'!N$53),'実質公債費比率（分子）の構造'!N$53,NA())</f>
        <v>428</v>
      </c>
      <c r="M50" s="164" t="e">
        <f>NA()</f>
        <v>#N/A</v>
      </c>
      <c r="N50" s="164" t="e">
        <f>NA()</f>
        <v>#N/A</v>
      </c>
      <c r="O50" s="164">
        <f>IF(ISNUMBER('実質公債費比率（分子）の構造'!O$53),'実質公債費比率（分子）の構造'!O$53,NA())</f>
        <v>420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7505</v>
      </c>
      <c r="E56" s="163"/>
      <c r="F56" s="163"/>
      <c r="G56" s="163">
        <f>'将来負担比率（分子）の構造'!J$52</f>
        <v>7425</v>
      </c>
      <c r="H56" s="163"/>
      <c r="I56" s="163"/>
      <c r="J56" s="163">
        <f>'将来負担比率（分子）の構造'!K$52</f>
        <v>7495</v>
      </c>
      <c r="K56" s="163"/>
      <c r="L56" s="163"/>
      <c r="M56" s="163">
        <f>'将来負担比率（分子）の構造'!L$52</f>
        <v>7157</v>
      </c>
      <c r="N56" s="163"/>
      <c r="O56" s="163"/>
      <c r="P56" s="163">
        <f>'将来負担比率（分子）の構造'!M$52</f>
        <v>7296</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1753</v>
      </c>
      <c r="E58" s="163"/>
      <c r="F58" s="163"/>
      <c r="G58" s="163">
        <f>'将来負担比率（分子）の構造'!J$50</f>
        <v>2107</v>
      </c>
      <c r="H58" s="163"/>
      <c r="I58" s="163"/>
      <c r="J58" s="163">
        <f>'将来負担比率（分子）の構造'!K$50</f>
        <v>2297</v>
      </c>
      <c r="K58" s="163"/>
      <c r="L58" s="163"/>
      <c r="M58" s="163">
        <f>'将来負担比率（分子）の構造'!L$50</f>
        <v>2374</v>
      </c>
      <c r="N58" s="163"/>
      <c r="O58" s="163"/>
      <c r="P58" s="163">
        <f>'将来負担比率（分子）の構造'!M$50</f>
        <v>2422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425</v>
      </c>
      <c r="C62" s="163"/>
      <c r="D62" s="163"/>
      <c r="E62" s="163">
        <f>'将来負担比率（分子）の構造'!J$45</f>
        <v>404</v>
      </c>
      <c r="F62" s="163"/>
      <c r="G62" s="163"/>
      <c r="H62" s="163">
        <f>'将来負担比率（分子）の構造'!K$45</f>
        <v>366</v>
      </c>
      <c r="I62" s="163"/>
      <c r="J62" s="163"/>
      <c r="K62" s="163">
        <f>'将来負担比率（分子）の構造'!L$45</f>
        <v>352</v>
      </c>
      <c r="L62" s="163"/>
      <c r="M62" s="163"/>
      <c r="N62" s="163">
        <f>'将来負担比率（分子）の構造'!M$45</f>
        <v>375</v>
      </c>
      <c r="O62" s="163"/>
      <c r="P62" s="163"/>
    </row>
    <row r="63" spans="1:16" x14ac:dyDescent="0.15">
      <c r="A63" s="163" t="s">
        <v>34</v>
      </c>
      <c r="B63" s="163">
        <f>'将来負担比率（分子）の構造'!I$44</f>
        <v>126</v>
      </c>
      <c r="C63" s="163"/>
      <c r="D63" s="163"/>
      <c r="E63" s="163">
        <f>'将来負担比率（分子）の構造'!J$44</f>
        <v>169</v>
      </c>
      <c r="F63" s="163"/>
      <c r="G63" s="163"/>
      <c r="H63" s="163">
        <f>'将来負担比率（分子）の構造'!K$44</f>
        <v>160</v>
      </c>
      <c r="I63" s="163"/>
      <c r="J63" s="163"/>
      <c r="K63" s="163">
        <f>'将来負担比率（分子）の構造'!L$44</f>
        <v>144</v>
      </c>
      <c r="L63" s="163"/>
      <c r="M63" s="163"/>
      <c r="N63" s="163">
        <f>'将来負担比率（分子）の構造'!M$44</f>
        <v>128</v>
      </c>
      <c r="O63" s="163"/>
      <c r="P63" s="163"/>
    </row>
    <row r="64" spans="1:16" x14ac:dyDescent="0.15">
      <c r="A64" s="163" t="s">
        <v>33</v>
      </c>
      <c r="B64" s="163">
        <f>'将来負担比率（分子）の構造'!I$43</f>
        <v>4424</v>
      </c>
      <c r="C64" s="163"/>
      <c r="D64" s="163"/>
      <c r="E64" s="163">
        <f>'将来負担比率（分子）の構造'!J$43</f>
        <v>4210</v>
      </c>
      <c r="F64" s="163"/>
      <c r="G64" s="163"/>
      <c r="H64" s="163">
        <f>'将来負担比率（分子）の構造'!K$43</f>
        <v>4045</v>
      </c>
      <c r="I64" s="163"/>
      <c r="J64" s="163"/>
      <c r="K64" s="163">
        <f>'将来負担比率（分子）の構造'!L$43</f>
        <v>3873</v>
      </c>
      <c r="L64" s="163"/>
      <c r="M64" s="163"/>
      <c r="N64" s="163">
        <f>'将来負担比率（分子）の構造'!M$43</f>
        <v>4014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7344</v>
      </c>
      <c r="C66" s="163"/>
      <c r="D66" s="163"/>
      <c r="E66" s="163">
        <f>'将来負担比率（分子）の構造'!J$41</f>
        <v>7477</v>
      </c>
      <c r="F66" s="163"/>
      <c r="G66" s="163"/>
      <c r="H66" s="163">
        <f>'将来負担比率（分子）の構造'!K$41</f>
        <v>7940</v>
      </c>
      <c r="I66" s="163"/>
      <c r="J66" s="163"/>
      <c r="K66" s="163">
        <f>'将来負担比率（分子）の構造'!L$41</f>
        <v>7818</v>
      </c>
      <c r="L66" s="163"/>
      <c r="M66" s="163"/>
      <c r="N66" s="163">
        <f>'将来負担比率（分子）の構造'!M$41</f>
        <v>7895</v>
      </c>
      <c r="O66" s="163"/>
      <c r="P66" s="163"/>
    </row>
    <row r="67" spans="1:16" x14ac:dyDescent="0.15">
      <c r="A67" s="163" t="s">
        <v>71</v>
      </c>
      <c r="B67" s="163" t="e">
        <f>NA()</f>
        <v>#N/A</v>
      </c>
      <c r="C67" s="163">
        <f>IF(ISNUMBER('将来負担比率（分子）の構造'!I$53), IF('将来負担比率（分子）の構造'!I$53 &lt; 0, 0, '将来負担比率（分子）の構造'!I$53), NA())</f>
        <v>3062</v>
      </c>
      <c r="D67" s="163" t="e">
        <f>NA()</f>
        <v>#N/A</v>
      </c>
      <c r="E67" s="163" t="e">
        <f>NA()</f>
        <v>#N/A</v>
      </c>
      <c r="F67" s="163">
        <f>IF(ISNUMBER('将来負担比率（分子）の構造'!J$53), IF('将来負担比率（分子）の構造'!J$53 &lt; 0, 0, '将来負担比率（分子）の構造'!J$53), NA())</f>
        <v>2729</v>
      </c>
      <c r="G67" s="163" t="e">
        <f>NA()</f>
        <v>#N/A</v>
      </c>
      <c r="H67" s="163" t="e">
        <f>NA()</f>
        <v>#N/A</v>
      </c>
      <c r="I67" s="163">
        <f>IF(ISNUMBER('将来負担比率（分子）の構造'!K$53), IF('将来負担比率（分子）の構造'!K$53 &lt; 0, 0, '将来負担比率（分子）の構造'!K$53), NA())</f>
        <v>2719</v>
      </c>
      <c r="J67" s="163" t="e">
        <f>NA()</f>
        <v>#N/A</v>
      </c>
      <c r="K67" s="163" t="e">
        <f>NA()</f>
        <v>#N/A</v>
      </c>
      <c r="L67" s="163">
        <f>IF(ISNUMBER('将来負担比率（分子）の構造'!L$53), IF('将来負担比率（分子）の構造'!L$53 &lt; 0, 0, '将来負担比率（分子）の構造'!L$53), NA())</f>
        <v>2656</v>
      </c>
      <c r="M67" s="163" t="e">
        <f>NA()</f>
        <v>#N/A</v>
      </c>
      <c r="N67" s="163" t="e">
        <f>NA()</f>
        <v>#N/A</v>
      </c>
      <c r="O67" s="163">
        <f>IF(ISNUMBER('将来負担比率（分子）の構造'!M$53), IF('将来負担比率（分子）の構造'!M$53 &lt; 0, 0, '将来負担比率（分子）の構造'!M$53), NA())</f>
        <v>2695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688</v>
      </c>
      <c r="C72" s="167">
        <f>基金残高に係る経年分析!G55</f>
        <v>743</v>
      </c>
      <c r="D72" s="167">
        <f>基金残高に係る経年分析!H55</f>
        <v>763</v>
      </c>
    </row>
    <row r="73" spans="1:16" x14ac:dyDescent="0.15">
      <c r="A73" s="166" t="s">
        <v>74</v>
      </c>
      <c r="B73" s="167">
        <f>基金残高に係る経年分析!F56</f>
        <v>346</v>
      </c>
      <c r="C73" s="167">
        <f>基金残高に係る経年分析!G56</f>
        <v>362</v>
      </c>
      <c r="D73" s="167">
        <f>基金残高に係る経年分析!H56</f>
        <v>383</v>
      </c>
    </row>
    <row r="74" spans="1:16" x14ac:dyDescent="0.15">
      <c r="A74" s="166" t="s">
        <v>75</v>
      </c>
      <c r="B74" s="167">
        <f>基金残高に係る経年分析!F57</f>
        <v>789</v>
      </c>
      <c r="C74" s="167">
        <f>基金残高に係る経年分析!G57</f>
        <v>794</v>
      </c>
      <c r="D74" s="167">
        <f>基金残高に係る経年分析!H57</f>
        <v>808</v>
      </c>
    </row>
  </sheetData>
  <sheetProtection algorithmName="SHA-512" hashValue="CT4j+owkyN33wrkqhnDjb1LotnJw4147IYdYFeO0c+v4lWEJ17+z+2MD/VCA9Kj6LcpNgDjBKcEl07YCkAna1Q==" saltValue="sFXt4VbzzE6oWwGigAVq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F4" workbookViewId="0">
      <selection activeCell="R22" sqref="R22:Y22"/>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903078</v>
      </c>
      <c r="S5" s="677"/>
      <c r="T5" s="677"/>
      <c r="U5" s="677"/>
      <c r="V5" s="677"/>
      <c r="W5" s="677"/>
      <c r="X5" s="677"/>
      <c r="Y5" s="702"/>
      <c r="Z5" s="715">
        <v>11.1</v>
      </c>
      <c r="AA5" s="715"/>
      <c r="AB5" s="715"/>
      <c r="AC5" s="715"/>
      <c r="AD5" s="716">
        <v>901425</v>
      </c>
      <c r="AE5" s="716"/>
      <c r="AF5" s="716"/>
      <c r="AG5" s="716"/>
      <c r="AH5" s="716"/>
      <c r="AI5" s="716"/>
      <c r="AJ5" s="716"/>
      <c r="AK5" s="716"/>
      <c r="AL5" s="703">
        <v>19.8</v>
      </c>
      <c r="AM5" s="685"/>
      <c r="AN5" s="685"/>
      <c r="AO5" s="704"/>
      <c r="AP5" s="679" t="s">
        <v>217</v>
      </c>
      <c r="AQ5" s="680"/>
      <c r="AR5" s="680"/>
      <c r="AS5" s="680"/>
      <c r="AT5" s="680"/>
      <c r="AU5" s="680"/>
      <c r="AV5" s="680"/>
      <c r="AW5" s="680"/>
      <c r="AX5" s="680"/>
      <c r="AY5" s="680"/>
      <c r="AZ5" s="680"/>
      <c r="BA5" s="680"/>
      <c r="BB5" s="680"/>
      <c r="BC5" s="680"/>
      <c r="BD5" s="680"/>
      <c r="BE5" s="680"/>
      <c r="BF5" s="681"/>
      <c r="BG5" s="621">
        <v>903078</v>
      </c>
      <c r="BH5" s="622"/>
      <c r="BI5" s="622"/>
      <c r="BJ5" s="622"/>
      <c r="BK5" s="622"/>
      <c r="BL5" s="622"/>
      <c r="BM5" s="622"/>
      <c r="BN5" s="623"/>
      <c r="BO5" s="659">
        <v>100</v>
      </c>
      <c r="BP5" s="659"/>
      <c r="BQ5" s="659"/>
      <c r="BR5" s="659"/>
      <c r="BS5" s="660">
        <v>1653</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85829</v>
      </c>
      <c r="S6" s="622"/>
      <c r="T6" s="622"/>
      <c r="U6" s="622"/>
      <c r="V6" s="622"/>
      <c r="W6" s="622"/>
      <c r="X6" s="622"/>
      <c r="Y6" s="623"/>
      <c r="Z6" s="659">
        <v>1.1000000000000001</v>
      </c>
      <c r="AA6" s="659"/>
      <c r="AB6" s="659"/>
      <c r="AC6" s="659"/>
      <c r="AD6" s="660">
        <v>85829</v>
      </c>
      <c r="AE6" s="660"/>
      <c r="AF6" s="660"/>
      <c r="AG6" s="660"/>
      <c r="AH6" s="660"/>
      <c r="AI6" s="660"/>
      <c r="AJ6" s="660"/>
      <c r="AK6" s="660"/>
      <c r="AL6" s="624">
        <v>1.9</v>
      </c>
      <c r="AM6" s="625"/>
      <c r="AN6" s="625"/>
      <c r="AO6" s="661"/>
      <c r="AP6" s="618" t="s">
        <v>222</v>
      </c>
      <c r="AQ6" s="619"/>
      <c r="AR6" s="619"/>
      <c r="AS6" s="619"/>
      <c r="AT6" s="619"/>
      <c r="AU6" s="619"/>
      <c r="AV6" s="619"/>
      <c r="AW6" s="619"/>
      <c r="AX6" s="619"/>
      <c r="AY6" s="619"/>
      <c r="AZ6" s="619"/>
      <c r="BA6" s="619"/>
      <c r="BB6" s="619"/>
      <c r="BC6" s="619"/>
      <c r="BD6" s="619"/>
      <c r="BE6" s="619"/>
      <c r="BF6" s="620"/>
      <c r="BG6" s="621">
        <v>903078</v>
      </c>
      <c r="BH6" s="622"/>
      <c r="BI6" s="622"/>
      <c r="BJ6" s="622"/>
      <c r="BK6" s="622"/>
      <c r="BL6" s="622"/>
      <c r="BM6" s="622"/>
      <c r="BN6" s="623"/>
      <c r="BO6" s="659">
        <v>100</v>
      </c>
      <c r="BP6" s="659"/>
      <c r="BQ6" s="659"/>
      <c r="BR6" s="659"/>
      <c r="BS6" s="660">
        <v>1653</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79252</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79252</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537</v>
      </c>
      <c r="S7" s="622"/>
      <c r="T7" s="622"/>
      <c r="U7" s="622"/>
      <c r="V7" s="622"/>
      <c r="W7" s="622"/>
      <c r="X7" s="622"/>
      <c r="Y7" s="623"/>
      <c r="Z7" s="659">
        <v>0</v>
      </c>
      <c r="AA7" s="659"/>
      <c r="AB7" s="659"/>
      <c r="AC7" s="659"/>
      <c r="AD7" s="660">
        <v>537</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462681</v>
      </c>
      <c r="BH7" s="622"/>
      <c r="BI7" s="622"/>
      <c r="BJ7" s="622"/>
      <c r="BK7" s="622"/>
      <c r="BL7" s="622"/>
      <c r="BM7" s="622"/>
      <c r="BN7" s="623"/>
      <c r="BO7" s="659">
        <v>51.2</v>
      </c>
      <c r="BP7" s="659"/>
      <c r="BQ7" s="659"/>
      <c r="BR7" s="659"/>
      <c r="BS7" s="660">
        <v>1653</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1541803</v>
      </c>
      <c r="CS7" s="622"/>
      <c r="CT7" s="622"/>
      <c r="CU7" s="622"/>
      <c r="CV7" s="622"/>
      <c r="CW7" s="622"/>
      <c r="CX7" s="622"/>
      <c r="CY7" s="623"/>
      <c r="CZ7" s="659">
        <v>19.3</v>
      </c>
      <c r="DA7" s="659"/>
      <c r="DB7" s="659"/>
      <c r="DC7" s="659"/>
      <c r="DD7" s="627">
        <v>432174</v>
      </c>
      <c r="DE7" s="622"/>
      <c r="DF7" s="622"/>
      <c r="DG7" s="622"/>
      <c r="DH7" s="622"/>
      <c r="DI7" s="622"/>
      <c r="DJ7" s="622"/>
      <c r="DK7" s="622"/>
      <c r="DL7" s="622"/>
      <c r="DM7" s="622"/>
      <c r="DN7" s="622"/>
      <c r="DO7" s="622"/>
      <c r="DP7" s="623"/>
      <c r="DQ7" s="627">
        <v>967878</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4857</v>
      </c>
      <c r="S8" s="622"/>
      <c r="T8" s="622"/>
      <c r="U8" s="622"/>
      <c r="V8" s="622"/>
      <c r="W8" s="622"/>
      <c r="X8" s="622"/>
      <c r="Y8" s="623"/>
      <c r="Z8" s="659">
        <v>0.1</v>
      </c>
      <c r="AA8" s="659"/>
      <c r="AB8" s="659"/>
      <c r="AC8" s="659"/>
      <c r="AD8" s="660">
        <v>4857</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14622</v>
      </c>
      <c r="BH8" s="622"/>
      <c r="BI8" s="622"/>
      <c r="BJ8" s="622"/>
      <c r="BK8" s="622"/>
      <c r="BL8" s="622"/>
      <c r="BM8" s="622"/>
      <c r="BN8" s="623"/>
      <c r="BO8" s="659">
        <v>1.6</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1825312</v>
      </c>
      <c r="CS8" s="622"/>
      <c r="CT8" s="622"/>
      <c r="CU8" s="622"/>
      <c r="CV8" s="622"/>
      <c r="CW8" s="622"/>
      <c r="CX8" s="622"/>
      <c r="CY8" s="623"/>
      <c r="CZ8" s="659">
        <v>22.9</v>
      </c>
      <c r="DA8" s="659"/>
      <c r="DB8" s="659"/>
      <c r="DC8" s="659"/>
      <c r="DD8" s="627">
        <v>300</v>
      </c>
      <c r="DE8" s="622"/>
      <c r="DF8" s="622"/>
      <c r="DG8" s="622"/>
      <c r="DH8" s="622"/>
      <c r="DI8" s="622"/>
      <c r="DJ8" s="622"/>
      <c r="DK8" s="622"/>
      <c r="DL8" s="622"/>
      <c r="DM8" s="622"/>
      <c r="DN8" s="622"/>
      <c r="DO8" s="622"/>
      <c r="DP8" s="623"/>
      <c r="DQ8" s="627">
        <v>937591</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5958</v>
      </c>
      <c r="S9" s="622"/>
      <c r="T9" s="622"/>
      <c r="U9" s="622"/>
      <c r="V9" s="622"/>
      <c r="W9" s="622"/>
      <c r="X9" s="622"/>
      <c r="Y9" s="623"/>
      <c r="Z9" s="659">
        <v>0.1</v>
      </c>
      <c r="AA9" s="659"/>
      <c r="AB9" s="659"/>
      <c r="AC9" s="659"/>
      <c r="AD9" s="660">
        <v>5958</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426286</v>
      </c>
      <c r="BH9" s="622"/>
      <c r="BI9" s="622"/>
      <c r="BJ9" s="622"/>
      <c r="BK9" s="622"/>
      <c r="BL9" s="622"/>
      <c r="BM9" s="622"/>
      <c r="BN9" s="623"/>
      <c r="BO9" s="659">
        <v>47.2</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1165740</v>
      </c>
      <c r="CS9" s="622"/>
      <c r="CT9" s="622"/>
      <c r="CU9" s="622"/>
      <c r="CV9" s="622"/>
      <c r="CW9" s="622"/>
      <c r="CX9" s="622"/>
      <c r="CY9" s="623"/>
      <c r="CZ9" s="659">
        <v>14.6</v>
      </c>
      <c r="DA9" s="659"/>
      <c r="DB9" s="659"/>
      <c r="DC9" s="659"/>
      <c r="DD9" s="627" t="s">
        <v>122</v>
      </c>
      <c r="DE9" s="622"/>
      <c r="DF9" s="622"/>
      <c r="DG9" s="622"/>
      <c r="DH9" s="622"/>
      <c r="DI9" s="622"/>
      <c r="DJ9" s="622"/>
      <c r="DK9" s="622"/>
      <c r="DL9" s="622"/>
      <c r="DM9" s="622"/>
      <c r="DN9" s="622"/>
      <c r="DO9" s="622"/>
      <c r="DP9" s="623"/>
      <c r="DQ9" s="627">
        <v>872743</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15989</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14248</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13999</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253843</v>
      </c>
      <c r="S11" s="622"/>
      <c r="T11" s="622"/>
      <c r="U11" s="622"/>
      <c r="V11" s="622"/>
      <c r="W11" s="622"/>
      <c r="X11" s="622"/>
      <c r="Y11" s="623"/>
      <c r="Z11" s="624">
        <v>3.1</v>
      </c>
      <c r="AA11" s="625"/>
      <c r="AB11" s="625"/>
      <c r="AC11" s="626"/>
      <c r="AD11" s="627">
        <v>253843</v>
      </c>
      <c r="AE11" s="622"/>
      <c r="AF11" s="622"/>
      <c r="AG11" s="622"/>
      <c r="AH11" s="622"/>
      <c r="AI11" s="622"/>
      <c r="AJ11" s="622"/>
      <c r="AK11" s="623"/>
      <c r="AL11" s="624">
        <v>5.6</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5784</v>
      </c>
      <c r="BH11" s="622"/>
      <c r="BI11" s="622"/>
      <c r="BJ11" s="622"/>
      <c r="BK11" s="622"/>
      <c r="BL11" s="622"/>
      <c r="BM11" s="622"/>
      <c r="BN11" s="623"/>
      <c r="BO11" s="659">
        <v>0.6</v>
      </c>
      <c r="BP11" s="659"/>
      <c r="BQ11" s="659"/>
      <c r="BR11" s="659"/>
      <c r="BS11" s="660">
        <v>1653</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745560</v>
      </c>
      <c r="CS11" s="622"/>
      <c r="CT11" s="622"/>
      <c r="CU11" s="622"/>
      <c r="CV11" s="622"/>
      <c r="CW11" s="622"/>
      <c r="CX11" s="622"/>
      <c r="CY11" s="623"/>
      <c r="CZ11" s="659">
        <v>9.4</v>
      </c>
      <c r="DA11" s="659"/>
      <c r="DB11" s="659"/>
      <c r="DC11" s="659"/>
      <c r="DD11" s="627">
        <v>227347</v>
      </c>
      <c r="DE11" s="622"/>
      <c r="DF11" s="622"/>
      <c r="DG11" s="622"/>
      <c r="DH11" s="622"/>
      <c r="DI11" s="622"/>
      <c r="DJ11" s="622"/>
      <c r="DK11" s="622"/>
      <c r="DL11" s="622"/>
      <c r="DM11" s="622"/>
      <c r="DN11" s="622"/>
      <c r="DO11" s="622"/>
      <c r="DP11" s="623"/>
      <c r="DQ11" s="627">
        <v>482866</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13173</v>
      </c>
      <c r="S12" s="622"/>
      <c r="T12" s="622"/>
      <c r="U12" s="622"/>
      <c r="V12" s="622"/>
      <c r="W12" s="622"/>
      <c r="X12" s="622"/>
      <c r="Y12" s="623"/>
      <c r="Z12" s="659">
        <v>0.2</v>
      </c>
      <c r="AA12" s="659"/>
      <c r="AB12" s="659"/>
      <c r="AC12" s="659"/>
      <c r="AD12" s="660">
        <v>13173</v>
      </c>
      <c r="AE12" s="660"/>
      <c r="AF12" s="660"/>
      <c r="AG12" s="660"/>
      <c r="AH12" s="660"/>
      <c r="AI12" s="660"/>
      <c r="AJ12" s="660"/>
      <c r="AK12" s="660"/>
      <c r="AL12" s="624">
        <v>0.3</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327592</v>
      </c>
      <c r="BH12" s="622"/>
      <c r="BI12" s="622"/>
      <c r="BJ12" s="622"/>
      <c r="BK12" s="622"/>
      <c r="BL12" s="622"/>
      <c r="BM12" s="622"/>
      <c r="BN12" s="623"/>
      <c r="BO12" s="659">
        <v>36.299999999999997</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258930</v>
      </c>
      <c r="CS12" s="622"/>
      <c r="CT12" s="622"/>
      <c r="CU12" s="622"/>
      <c r="CV12" s="622"/>
      <c r="CW12" s="622"/>
      <c r="CX12" s="622"/>
      <c r="CY12" s="623"/>
      <c r="CZ12" s="659">
        <v>3.2</v>
      </c>
      <c r="DA12" s="659"/>
      <c r="DB12" s="659"/>
      <c r="DC12" s="659"/>
      <c r="DD12" s="627">
        <v>10172</v>
      </c>
      <c r="DE12" s="622"/>
      <c r="DF12" s="622"/>
      <c r="DG12" s="622"/>
      <c r="DH12" s="622"/>
      <c r="DI12" s="622"/>
      <c r="DJ12" s="622"/>
      <c r="DK12" s="622"/>
      <c r="DL12" s="622"/>
      <c r="DM12" s="622"/>
      <c r="DN12" s="622"/>
      <c r="DO12" s="622"/>
      <c r="DP12" s="623"/>
      <c r="DQ12" s="627">
        <v>185806</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309615</v>
      </c>
      <c r="BH13" s="622"/>
      <c r="BI13" s="622"/>
      <c r="BJ13" s="622"/>
      <c r="BK13" s="622"/>
      <c r="BL13" s="622"/>
      <c r="BM13" s="622"/>
      <c r="BN13" s="623"/>
      <c r="BO13" s="659">
        <v>34.299999999999997</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642360</v>
      </c>
      <c r="CS13" s="622"/>
      <c r="CT13" s="622"/>
      <c r="CU13" s="622"/>
      <c r="CV13" s="622"/>
      <c r="CW13" s="622"/>
      <c r="CX13" s="622"/>
      <c r="CY13" s="623"/>
      <c r="CZ13" s="659">
        <v>8.1</v>
      </c>
      <c r="DA13" s="659"/>
      <c r="DB13" s="659"/>
      <c r="DC13" s="659"/>
      <c r="DD13" s="627">
        <v>251912</v>
      </c>
      <c r="DE13" s="622"/>
      <c r="DF13" s="622"/>
      <c r="DG13" s="622"/>
      <c r="DH13" s="622"/>
      <c r="DI13" s="622"/>
      <c r="DJ13" s="622"/>
      <c r="DK13" s="622"/>
      <c r="DL13" s="622"/>
      <c r="DM13" s="622"/>
      <c r="DN13" s="622"/>
      <c r="DO13" s="622"/>
      <c r="DP13" s="623"/>
      <c r="DQ13" s="627">
        <v>336561</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35822</v>
      </c>
      <c r="BH14" s="622"/>
      <c r="BI14" s="622"/>
      <c r="BJ14" s="622"/>
      <c r="BK14" s="622"/>
      <c r="BL14" s="622"/>
      <c r="BM14" s="622"/>
      <c r="BN14" s="623"/>
      <c r="BO14" s="659">
        <v>4</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391020</v>
      </c>
      <c r="CS14" s="622"/>
      <c r="CT14" s="622"/>
      <c r="CU14" s="622"/>
      <c r="CV14" s="622"/>
      <c r="CW14" s="622"/>
      <c r="CX14" s="622"/>
      <c r="CY14" s="623"/>
      <c r="CZ14" s="659">
        <v>4.9000000000000004</v>
      </c>
      <c r="DA14" s="659"/>
      <c r="DB14" s="659"/>
      <c r="DC14" s="659"/>
      <c r="DD14" s="627">
        <v>2066</v>
      </c>
      <c r="DE14" s="622"/>
      <c r="DF14" s="622"/>
      <c r="DG14" s="622"/>
      <c r="DH14" s="622"/>
      <c r="DI14" s="622"/>
      <c r="DJ14" s="622"/>
      <c r="DK14" s="622"/>
      <c r="DL14" s="622"/>
      <c r="DM14" s="622"/>
      <c r="DN14" s="622"/>
      <c r="DO14" s="622"/>
      <c r="DP14" s="623"/>
      <c r="DQ14" s="627">
        <v>332381</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5451</v>
      </c>
      <c r="S15" s="622"/>
      <c r="T15" s="622"/>
      <c r="U15" s="622"/>
      <c r="V15" s="622"/>
      <c r="W15" s="622"/>
      <c r="X15" s="622"/>
      <c r="Y15" s="623"/>
      <c r="Z15" s="659">
        <v>0.1</v>
      </c>
      <c r="AA15" s="659"/>
      <c r="AB15" s="659"/>
      <c r="AC15" s="659"/>
      <c r="AD15" s="660">
        <v>5451</v>
      </c>
      <c r="AE15" s="660"/>
      <c r="AF15" s="660"/>
      <c r="AG15" s="660"/>
      <c r="AH15" s="660"/>
      <c r="AI15" s="660"/>
      <c r="AJ15" s="660"/>
      <c r="AK15" s="660"/>
      <c r="AL15" s="624">
        <v>0.1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76983</v>
      </c>
      <c r="BH15" s="622"/>
      <c r="BI15" s="622"/>
      <c r="BJ15" s="622"/>
      <c r="BK15" s="622"/>
      <c r="BL15" s="622"/>
      <c r="BM15" s="622"/>
      <c r="BN15" s="623"/>
      <c r="BO15" s="659">
        <v>8.5</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645425</v>
      </c>
      <c r="CS15" s="622"/>
      <c r="CT15" s="622"/>
      <c r="CU15" s="622"/>
      <c r="CV15" s="622"/>
      <c r="CW15" s="622"/>
      <c r="CX15" s="622"/>
      <c r="CY15" s="623"/>
      <c r="CZ15" s="659">
        <v>8.1</v>
      </c>
      <c r="DA15" s="659"/>
      <c r="DB15" s="659"/>
      <c r="DC15" s="659"/>
      <c r="DD15" s="627">
        <v>53911</v>
      </c>
      <c r="DE15" s="622"/>
      <c r="DF15" s="622"/>
      <c r="DG15" s="622"/>
      <c r="DH15" s="622"/>
      <c r="DI15" s="622"/>
      <c r="DJ15" s="622"/>
      <c r="DK15" s="622"/>
      <c r="DL15" s="622"/>
      <c r="DM15" s="622"/>
      <c r="DN15" s="622"/>
      <c r="DO15" s="622"/>
      <c r="DP15" s="623"/>
      <c r="DQ15" s="627">
        <v>539671</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11618</v>
      </c>
      <c r="S16" s="622"/>
      <c r="T16" s="622"/>
      <c r="U16" s="622"/>
      <c r="V16" s="622"/>
      <c r="W16" s="622"/>
      <c r="X16" s="622"/>
      <c r="Y16" s="623"/>
      <c r="Z16" s="659">
        <v>0.1</v>
      </c>
      <c r="AA16" s="659"/>
      <c r="AB16" s="659"/>
      <c r="AC16" s="659"/>
      <c r="AD16" s="660">
        <v>11618</v>
      </c>
      <c r="AE16" s="660"/>
      <c r="AF16" s="660"/>
      <c r="AG16" s="660"/>
      <c r="AH16" s="660"/>
      <c r="AI16" s="660"/>
      <c r="AJ16" s="660"/>
      <c r="AK16" s="660"/>
      <c r="AL16" s="624">
        <v>0.3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131</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131</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43597</v>
      </c>
      <c r="S17" s="622"/>
      <c r="T17" s="622"/>
      <c r="U17" s="622"/>
      <c r="V17" s="622"/>
      <c r="W17" s="622"/>
      <c r="X17" s="622"/>
      <c r="Y17" s="623"/>
      <c r="Z17" s="659">
        <v>0.5</v>
      </c>
      <c r="AA17" s="659"/>
      <c r="AB17" s="659"/>
      <c r="AC17" s="659"/>
      <c r="AD17" s="660">
        <v>43597</v>
      </c>
      <c r="AE17" s="660"/>
      <c r="AF17" s="660"/>
      <c r="AG17" s="660"/>
      <c r="AH17" s="660"/>
      <c r="AI17" s="660"/>
      <c r="AJ17" s="660"/>
      <c r="AK17" s="660"/>
      <c r="AL17" s="624">
        <v>1</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663223</v>
      </c>
      <c r="CS17" s="622"/>
      <c r="CT17" s="622"/>
      <c r="CU17" s="622"/>
      <c r="CV17" s="622"/>
      <c r="CW17" s="622"/>
      <c r="CX17" s="622"/>
      <c r="CY17" s="623"/>
      <c r="CZ17" s="659">
        <v>8.3000000000000007</v>
      </c>
      <c r="DA17" s="659"/>
      <c r="DB17" s="659"/>
      <c r="DC17" s="659"/>
      <c r="DD17" s="627" t="s">
        <v>122</v>
      </c>
      <c r="DE17" s="622"/>
      <c r="DF17" s="622"/>
      <c r="DG17" s="622"/>
      <c r="DH17" s="622"/>
      <c r="DI17" s="622"/>
      <c r="DJ17" s="622"/>
      <c r="DK17" s="622"/>
      <c r="DL17" s="622"/>
      <c r="DM17" s="622"/>
      <c r="DN17" s="622"/>
      <c r="DO17" s="622"/>
      <c r="DP17" s="623"/>
      <c r="DQ17" s="627">
        <v>663223</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6620</v>
      </c>
      <c r="S18" s="622"/>
      <c r="T18" s="622"/>
      <c r="U18" s="622"/>
      <c r="V18" s="622"/>
      <c r="W18" s="622"/>
      <c r="X18" s="622"/>
      <c r="Y18" s="623"/>
      <c r="Z18" s="659">
        <v>0.1</v>
      </c>
      <c r="AA18" s="659"/>
      <c r="AB18" s="659"/>
      <c r="AC18" s="659"/>
      <c r="AD18" s="660">
        <v>6620</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36692</v>
      </c>
      <c r="S19" s="622"/>
      <c r="T19" s="622"/>
      <c r="U19" s="622"/>
      <c r="V19" s="622"/>
      <c r="W19" s="622"/>
      <c r="X19" s="622"/>
      <c r="Y19" s="623"/>
      <c r="Z19" s="659">
        <v>0.5</v>
      </c>
      <c r="AA19" s="659"/>
      <c r="AB19" s="659"/>
      <c r="AC19" s="659"/>
      <c r="AD19" s="660">
        <v>36692</v>
      </c>
      <c r="AE19" s="660"/>
      <c r="AF19" s="660"/>
      <c r="AG19" s="660"/>
      <c r="AH19" s="660"/>
      <c r="AI19" s="660"/>
      <c r="AJ19" s="660"/>
      <c r="AK19" s="660"/>
      <c r="AL19" s="624">
        <v>0.8</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285</v>
      </c>
      <c r="S20" s="622"/>
      <c r="T20" s="622"/>
      <c r="U20" s="622"/>
      <c r="V20" s="622"/>
      <c r="W20" s="622"/>
      <c r="X20" s="622"/>
      <c r="Y20" s="623"/>
      <c r="Z20" s="659">
        <v>0</v>
      </c>
      <c r="AA20" s="659"/>
      <c r="AB20" s="659"/>
      <c r="AC20" s="659"/>
      <c r="AD20" s="660">
        <v>285</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7973004</v>
      </c>
      <c r="CS20" s="622"/>
      <c r="CT20" s="622"/>
      <c r="CU20" s="622"/>
      <c r="CV20" s="622"/>
      <c r="CW20" s="622"/>
      <c r="CX20" s="622"/>
      <c r="CY20" s="623"/>
      <c r="CZ20" s="659">
        <v>100</v>
      </c>
      <c r="DA20" s="659"/>
      <c r="DB20" s="659"/>
      <c r="DC20" s="659"/>
      <c r="DD20" s="627">
        <v>977882</v>
      </c>
      <c r="DE20" s="622"/>
      <c r="DF20" s="622"/>
      <c r="DG20" s="622"/>
      <c r="DH20" s="622"/>
      <c r="DI20" s="622"/>
      <c r="DJ20" s="622"/>
      <c r="DK20" s="622"/>
      <c r="DL20" s="622"/>
      <c r="DM20" s="622"/>
      <c r="DN20" s="622"/>
      <c r="DO20" s="622"/>
      <c r="DP20" s="623"/>
      <c r="DQ20" s="627">
        <v>5412102</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3684978</v>
      </c>
      <c r="S21" s="622"/>
      <c r="T21" s="622"/>
      <c r="U21" s="622"/>
      <c r="V21" s="622"/>
      <c r="W21" s="622"/>
      <c r="X21" s="622"/>
      <c r="Y21" s="623"/>
      <c r="Z21" s="659">
        <v>45.3</v>
      </c>
      <c r="AA21" s="659"/>
      <c r="AB21" s="659"/>
      <c r="AC21" s="659"/>
      <c r="AD21" s="660">
        <v>3208007</v>
      </c>
      <c r="AE21" s="660"/>
      <c r="AF21" s="660"/>
      <c r="AG21" s="660"/>
      <c r="AH21" s="660"/>
      <c r="AI21" s="660"/>
      <c r="AJ21" s="660"/>
      <c r="AK21" s="660"/>
      <c r="AL21" s="624">
        <v>70.599999999999994</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3208007</v>
      </c>
      <c r="S22" s="622"/>
      <c r="T22" s="622"/>
      <c r="U22" s="622"/>
      <c r="V22" s="622"/>
      <c r="W22" s="622"/>
      <c r="X22" s="622"/>
      <c r="Y22" s="623"/>
      <c r="Z22" s="659">
        <v>39.4</v>
      </c>
      <c r="AA22" s="659"/>
      <c r="AB22" s="659"/>
      <c r="AC22" s="659"/>
      <c r="AD22" s="660">
        <v>3208007</v>
      </c>
      <c r="AE22" s="660"/>
      <c r="AF22" s="660"/>
      <c r="AG22" s="660"/>
      <c r="AH22" s="660"/>
      <c r="AI22" s="660"/>
      <c r="AJ22" s="660"/>
      <c r="AK22" s="660"/>
      <c r="AL22" s="624">
        <v>70.599999999999994</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476967</v>
      </c>
      <c r="S23" s="622"/>
      <c r="T23" s="622"/>
      <c r="U23" s="622"/>
      <c r="V23" s="622"/>
      <c r="W23" s="622"/>
      <c r="X23" s="622"/>
      <c r="Y23" s="623"/>
      <c r="Z23" s="659">
        <v>5.9</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v>4</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2797644</v>
      </c>
      <c r="CS24" s="677"/>
      <c r="CT24" s="677"/>
      <c r="CU24" s="677"/>
      <c r="CV24" s="677"/>
      <c r="CW24" s="677"/>
      <c r="CX24" s="677"/>
      <c r="CY24" s="702"/>
      <c r="CZ24" s="703">
        <v>35.1</v>
      </c>
      <c r="DA24" s="685"/>
      <c r="DB24" s="685"/>
      <c r="DC24" s="705"/>
      <c r="DD24" s="701">
        <v>1953859</v>
      </c>
      <c r="DE24" s="677"/>
      <c r="DF24" s="677"/>
      <c r="DG24" s="677"/>
      <c r="DH24" s="677"/>
      <c r="DI24" s="677"/>
      <c r="DJ24" s="677"/>
      <c r="DK24" s="702"/>
      <c r="DL24" s="701">
        <v>1710303</v>
      </c>
      <c r="DM24" s="677"/>
      <c r="DN24" s="677"/>
      <c r="DO24" s="677"/>
      <c r="DP24" s="677"/>
      <c r="DQ24" s="677"/>
      <c r="DR24" s="677"/>
      <c r="DS24" s="677"/>
      <c r="DT24" s="677"/>
      <c r="DU24" s="677"/>
      <c r="DV24" s="702"/>
      <c r="DW24" s="703">
        <v>37.6</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5012919</v>
      </c>
      <c r="S25" s="622"/>
      <c r="T25" s="622"/>
      <c r="U25" s="622"/>
      <c r="V25" s="622"/>
      <c r="W25" s="622"/>
      <c r="X25" s="622"/>
      <c r="Y25" s="623"/>
      <c r="Z25" s="659">
        <v>61.6</v>
      </c>
      <c r="AA25" s="659"/>
      <c r="AB25" s="659"/>
      <c r="AC25" s="659"/>
      <c r="AD25" s="660">
        <v>4534295</v>
      </c>
      <c r="AE25" s="660"/>
      <c r="AF25" s="660"/>
      <c r="AG25" s="660"/>
      <c r="AH25" s="660"/>
      <c r="AI25" s="660"/>
      <c r="AJ25" s="660"/>
      <c r="AK25" s="660"/>
      <c r="AL25" s="624">
        <v>99.8</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1096933</v>
      </c>
      <c r="CS25" s="634"/>
      <c r="CT25" s="634"/>
      <c r="CU25" s="634"/>
      <c r="CV25" s="634"/>
      <c r="CW25" s="634"/>
      <c r="CX25" s="634"/>
      <c r="CY25" s="635"/>
      <c r="CZ25" s="624">
        <v>13.8</v>
      </c>
      <c r="DA25" s="636"/>
      <c r="DB25" s="636"/>
      <c r="DC25" s="637"/>
      <c r="DD25" s="627">
        <v>995825</v>
      </c>
      <c r="DE25" s="634"/>
      <c r="DF25" s="634"/>
      <c r="DG25" s="634"/>
      <c r="DH25" s="634"/>
      <c r="DI25" s="634"/>
      <c r="DJ25" s="634"/>
      <c r="DK25" s="635"/>
      <c r="DL25" s="627">
        <v>826666</v>
      </c>
      <c r="DM25" s="634"/>
      <c r="DN25" s="634"/>
      <c r="DO25" s="634"/>
      <c r="DP25" s="634"/>
      <c r="DQ25" s="634"/>
      <c r="DR25" s="634"/>
      <c r="DS25" s="634"/>
      <c r="DT25" s="634"/>
      <c r="DU25" s="634"/>
      <c r="DV25" s="635"/>
      <c r="DW25" s="624">
        <v>18.2</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967</v>
      </c>
      <c r="S26" s="622"/>
      <c r="T26" s="622"/>
      <c r="U26" s="622"/>
      <c r="V26" s="622"/>
      <c r="W26" s="622"/>
      <c r="X26" s="622"/>
      <c r="Y26" s="623"/>
      <c r="Z26" s="659">
        <v>0</v>
      </c>
      <c r="AA26" s="659"/>
      <c r="AB26" s="659"/>
      <c r="AC26" s="659"/>
      <c r="AD26" s="660">
        <v>967</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679983</v>
      </c>
      <c r="CS26" s="622"/>
      <c r="CT26" s="622"/>
      <c r="CU26" s="622"/>
      <c r="CV26" s="622"/>
      <c r="CW26" s="622"/>
      <c r="CX26" s="622"/>
      <c r="CY26" s="623"/>
      <c r="CZ26" s="624">
        <v>8.5</v>
      </c>
      <c r="DA26" s="636"/>
      <c r="DB26" s="636"/>
      <c r="DC26" s="637"/>
      <c r="DD26" s="627">
        <v>606918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15486</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903078</v>
      </c>
      <c r="BH27" s="622"/>
      <c r="BI27" s="622"/>
      <c r="BJ27" s="622"/>
      <c r="BK27" s="622"/>
      <c r="BL27" s="622"/>
      <c r="BM27" s="622"/>
      <c r="BN27" s="623"/>
      <c r="BO27" s="659">
        <v>100</v>
      </c>
      <c r="BP27" s="659"/>
      <c r="BQ27" s="659"/>
      <c r="BR27" s="659"/>
      <c r="BS27" s="660">
        <v>1653</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1037488</v>
      </c>
      <c r="CS27" s="634"/>
      <c r="CT27" s="634"/>
      <c r="CU27" s="634"/>
      <c r="CV27" s="634"/>
      <c r="CW27" s="634"/>
      <c r="CX27" s="634"/>
      <c r="CY27" s="635"/>
      <c r="CZ27" s="624">
        <v>13</v>
      </c>
      <c r="DA27" s="636"/>
      <c r="DB27" s="636"/>
      <c r="DC27" s="637"/>
      <c r="DD27" s="627">
        <v>294811</v>
      </c>
      <c r="DE27" s="634"/>
      <c r="DF27" s="634"/>
      <c r="DG27" s="634"/>
      <c r="DH27" s="634"/>
      <c r="DI27" s="634"/>
      <c r="DJ27" s="634"/>
      <c r="DK27" s="635"/>
      <c r="DL27" s="627">
        <v>220414</v>
      </c>
      <c r="DM27" s="634"/>
      <c r="DN27" s="634"/>
      <c r="DO27" s="634"/>
      <c r="DP27" s="634"/>
      <c r="DQ27" s="634"/>
      <c r="DR27" s="634"/>
      <c r="DS27" s="634"/>
      <c r="DT27" s="634"/>
      <c r="DU27" s="634"/>
      <c r="DV27" s="635"/>
      <c r="DW27" s="624">
        <v>4.8</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33096</v>
      </c>
      <c r="S28" s="622"/>
      <c r="T28" s="622"/>
      <c r="U28" s="622"/>
      <c r="V28" s="622"/>
      <c r="W28" s="622"/>
      <c r="X28" s="622"/>
      <c r="Y28" s="623"/>
      <c r="Z28" s="659">
        <v>0.4</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663223</v>
      </c>
      <c r="CS28" s="622"/>
      <c r="CT28" s="622"/>
      <c r="CU28" s="622"/>
      <c r="CV28" s="622"/>
      <c r="CW28" s="622"/>
      <c r="CX28" s="622"/>
      <c r="CY28" s="623"/>
      <c r="CZ28" s="624">
        <v>8.3000000000000007</v>
      </c>
      <c r="DA28" s="636"/>
      <c r="DB28" s="636"/>
      <c r="DC28" s="637"/>
      <c r="DD28" s="627">
        <v>663223</v>
      </c>
      <c r="DE28" s="622"/>
      <c r="DF28" s="622"/>
      <c r="DG28" s="622"/>
      <c r="DH28" s="622"/>
      <c r="DI28" s="622"/>
      <c r="DJ28" s="622"/>
      <c r="DK28" s="623"/>
      <c r="DL28" s="627">
        <v>663223</v>
      </c>
      <c r="DM28" s="622"/>
      <c r="DN28" s="622"/>
      <c r="DO28" s="622"/>
      <c r="DP28" s="622"/>
      <c r="DQ28" s="622"/>
      <c r="DR28" s="622"/>
      <c r="DS28" s="622"/>
      <c r="DT28" s="622"/>
      <c r="DU28" s="622"/>
      <c r="DV28" s="623"/>
      <c r="DW28" s="624">
        <v>14.6</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20522</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662922</v>
      </c>
      <c r="CS29" s="634"/>
      <c r="CT29" s="634"/>
      <c r="CU29" s="634"/>
      <c r="CV29" s="634"/>
      <c r="CW29" s="634"/>
      <c r="CX29" s="634"/>
      <c r="CY29" s="635"/>
      <c r="CZ29" s="624">
        <v>8.3000000000000007</v>
      </c>
      <c r="DA29" s="636"/>
      <c r="DB29" s="636"/>
      <c r="DC29" s="637"/>
      <c r="DD29" s="627">
        <v>662922</v>
      </c>
      <c r="DE29" s="634"/>
      <c r="DF29" s="634"/>
      <c r="DG29" s="634"/>
      <c r="DH29" s="634"/>
      <c r="DI29" s="634"/>
      <c r="DJ29" s="634"/>
      <c r="DK29" s="635"/>
      <c r="DL29" s="627">
        <v>662922</v>
      </c>
      <c r="DM29" s="634"/>
      <c r="DN29" s="634"/>
      <c r="DO29" s="634"/>
      <c r="DP29" s="634"/>
      <c r="DQ29" s="634"/>
      <c r="DR29" s="634"/>
      <c r="DS29" s="634"/>
      <c r="DT29" s="634"/>
      <c r="DU29" s="634"/>
      <c r="DV29" s="635"/>
      <c r="DW29" s="624">
        <v>14.6</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966104</v>
      </c>
      <c r="S30" s="622"/>
      <c r="T30" s="622"/>
      <c r="U30" s="622"/>
      <c r="V30" s="622"/>
      <c r="W30" s="622"/>
      <c r="X30" s="622"/>
      <c r="Y30" s="623"/>
      <c r="Z30" s="659">
        <v>11.9</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632694</v>
      </c>
      <c r="CS30" s="622"/>
      <c r="CT30" s="622"/>
      <c r="CU30" s="622"/>
      <c r="CV30" s="622"/>
      <c r="CW30" s="622"/>
      <c r="CX30" s="622"/>
      <c r="CY30" s="623"/>
      <c r="CZ30" s="624">
        <v>7.9</v>
      </c>
      <c r="DA30" s="636"/>
      <c r="DB30" s="636"/>
      <c r="DC30" s="637"/>
      <c r="DD30" s="627">
        <v>632694</v>
      </c>
      <c r="DE30" s="622"/>
      <c r="DF30" s="622"/>
      <c r="DG30" s="622"/>
      <c r="DH30" s="622"/>
      <c r="DI30" s="622"/>
      <c r="DJ30" s="622"/>
      <c r="DK30" s="623"/>
      <c r="DL30" s="627">
        <v>632694</v>
      </c>
      <c r="DM30" s="622"/>
      <c r="DN30" s="622"/>
      <c r="DO30" s="622"/>
      <c r="DP30" s="622"/>
      <c r="DQ30" s="622"/>
      <c r="DR30" s="622"/>
      <c r="DS30" s="622"/>
      <c r="DT30" s="622"/>
      <c r="DU30" s="622"/>
      <c r="DV30" s="623"/>
      <c r="DW30" s="624">
        <v>13.9</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9" t="s">
        <v>178</v>
      </c>
      <c r="AY31" s="680"/>
      <c r="AZ31" s="680"/>
      <c r="BA31" s="680"/>
      <c r="BB31" s="680"/>
      <c r="BC31" s="680"/>
      <c r="BD31" s="680"/>
      <c r="BE31" s="680"/>
      <c r="BF31" s="681"/>
      <c r="BG31" s="683">
        <v>98.9</v>
      </c>
      <c r="BH31" s="684"/>
      <c r="BI31" s="684"/>
      <c r="BJ31" s="684"/>
      <c r="BK31" s="684"/>
      <c r="BL31" s="684"/>
      <c r="BM31" s="685">
        <v>94.5</v>
      </c>
      <c r="BN31" s="684"/>
      <c r="BO31" s="684"/>
      <c r="BP31" s="684"/>
      <c r="BQ31" s="686"/>
      <c r="BR31" s="683">
        <v>99</v>
      </c>
      <c r="BS31" s="684"/>
      <c r="BT31" s="684"/>
      <c r="BU31" s="684"/>
      <c r="BV31" s="684"/>
      <c r="BW31" s="684"/>
      <c r="BX31" s="685">
        <v>95</v>
      </c>
      <c r="BY31" s="684"/>
      <c r="BZ31" s="684"/>
      <c r="CA31" s="684"/>
      <c r="CB31" s="686"/>
      <c r="CD31" s="642"/>
      <c r="CE31" s="643"/>
      <c r="CF31" s="618" t="s">
        <v>301</v>
      </c>
      <c r="CG31" s="619"/>
      <c r="CH31" s="619"/>
      <c r="CI31" s="619"/>
      <c r="CJ31" s="619"/>
      <c r="CK31" s="619"/>
      <c r="CL31" s="619"/>
      <c r="CM31" s="619"/>
      <c r="CN31" s="619"/>
      <c r="CO31" s="619"/>
      <c r="CP31" s="619"/>
      <c r="CQ31" s="620"/>
      <c r="CR31" s="621">
        <v>30228</v>
      </c>
      <c r="CS31" s="634"/>
      <c r="CT31" s="634"/>
      <c r="CU31" s="634"/>
      <c r="CV31" s="634"/>
      <c r="CW31" s="634"/>
      <c r="CX31" s="634"/>
      <c r="CY31" s="635"/>
      <c r="CZ31" s="624">
        <v>0.4</v>
      </c>
      <c r="DA31" s="636"/>
      <c r="DB31" s="636"/>
      <c r="DC31" s="637"/>
      <c r="DD31" s="627">
        <v>30228</v>
      </c>
      <c r="DE31" s="634"/>
      <c r="DF31" s="634"/>
      <c r="DG31" s="634"/>
      <c r="DH31" s="634"/>
      <c r="DI31" s="634"/>
      <c r="DJ31" s="634"/>
      <c r="DK31" s="635"/>
      <c r="DL31" s="627">
        <v>30228</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722792</v>
      </c>
      <c r="S32" s="622"/>
      <c r="T32" s="622"/>
      <c r="U32" s="622"/>
      <c r="V32" s="622"/>
      <c r="W32" s="622"/>
      <c r="X32" s="622"/>
      <c r="Y32" s="623"/>
      <c r="Z32" s="659">
        <v>8.9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98.9</v>
      </c>
      <c r="BH32" s="634"/>
      <c r="BI32" s="634"/>
      <c r="BJ32" s="634"/>
      <c r="BK32" s="634"/>
      <c r="BL32" s="634"/>
      <c r="BM32" s="625">
        <v>96.7</v>
      </c>
      <c r="BN32" s="634"/>
      <c r="BO32" s="634"/>
      <c r="BP32" s="634"/>
      <c r="BQ32" s="657"/>
      <c r="BR32" s="692">
        <v>99.1</v>
      </c>
      <c r="BS32" s="634"/>
      <c r="BT32" s="634"/>
      <c r="BU32" s="634"/>
      <c r="BV32" s="634"/>
      <c r="BW32" s="634"/>
      <c r="BX32" s="625">
        <v>97.3</v>
      </c>
      <c r="BY32" s="634"/>
      <c r="BZ32" s="634"/>
      <c r="CA32" s="634"/>
      <c r="CB32" s="657"/>
      <c r="CD32" s="644"/>
      <c r="CE32" s="645"/>
      <c r="CF32" s="618" t="s">
        <v>305</v>
      </c>
      <c r="CG32" s="619"/>
      <c r="CH32" s="619"/>
      <c r="CI32" s="619"/>
      <c r="CJ32" s="619"/>
      <c r="CK32" s="619"/>
      <c r="CL32" s="619"/>
      <c r="CM32" s="619"/>
      <c r="CN32" s="619"/>
      <c r="CO32" s="619"/>
      <c r="CP32" s="619"/>
      <c r="CQ32" s="620"/>
      <c r="CR32" s="621">
        <v>301</v>
      </c>
      <c r="CS32" s="622"/>
      <c r="CT32" s="622"/>
      <c r="CU32" s="622"/>
      <c r="CV32" s="622"/>
      <c r="CW32" s="622"/>
      <c r="CX32" s="622"/>
      <c r="CY32" s="623"/>
      <c r="CZ32" s="624">
        <v>0</v>
      </c>
      <c r="DA32" s="636"/>
      <c r="DB32" s="636"/>
      <c r="DC32" s="637"/>
      <c r="DD32" s="627">
        <v>301</v>
      </c>
      <c r="DE32" s="622"/>
      <c r="DF32" s="622"/>
      <c r="DG32" s="622"/>
      <c r="DH32" s="622"/>
      <c r="DI32" s="622"/>
      <c r="DJ32" s="622"/>
      <c r="DK32" s="623"/>
      <c r="DL32" s="627">
        <v>301</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10269</v>
      </c>
      <c r="S33" s="622"/>
      <c r="T33" s="622"/>
      <c r="U33" s="622"/>
      <c r="V33" s="622"/>
      <c r="W33" s="622"/>
      <c r="X33" s="622"/>
      <c r="Y33" s="623"/>
      <c r="Z33" s="659">
        <v>0.1</v>
      </c>
      <c r="AA33" s="659"/>
      <c r="AB33" s="659"/>
      <c r="AC33" s="659"/>
      <c r="AD33" s="660">
        <v>6479</v>
      </c>
      <c r="AE33" s="660"/>
      <c r="AF33" s="660"/>
      <c r="AG33" s="660"/>
      <c r="AH33" s="660"/>
      <c r="AI33" s="660"/>
      <c r="AJ33" s="660"/>
      <c r="AK33" s="660"/>
      <c r="AL33" s="624">
        <v>0.1</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98.5</v>
      </c>
      <c r="BH33" s="606"/>
      <c r="BI33" s="606"/>
      <c r="BJ33" s="606"/>
      <c r="BK33" s="606"/>
      <c r="BL33" s="606"/>
      <c r="BM33" s="652">
        <v>94</v>
      </c>
      <c r="BN33" s="606"/>
      <c r="BO33" s="606"/>
      <c r="BP33" s="606"/>
      <c r="BQ33" s="669"/>
      <c r="BR33" s="682">
        <v>98.4</v>
      </c>
      <c r="BS33" s="606"/>
      <c r="BT33" s="606"/>
      <c r="BU33" s="606"/>
      <c r="BV33" s="606"/>
      <c r="BW33" s="606"/>
      <c r="BX33" s="652">
        <v>94.4</v>
      </c>
      <c r="BY33" s="606"/>
      <c r="BZ33" s="606"/>
      <c r="CA33" s="606"/>
      <c r="CB33" s="669"/>
      <c r="CD33" s="618" t="s">
        <v>308</v>
      </c>
      <c r="CE33" s="619"/>
      <c r="CF33" s="619"/>
      <c r="CG33" s="619"/>
      <c r="CH33" s="619"/>
      <c r="CI33" s="619"/>
      <c r="CJ33" s="619"/>
      <c r="CK33" s="619"/>
      <c r="CL33" s="619"/>
      <c r="CM33" s="619"/>
      <c r="CN33" s="619"/>
      <c r="CO33" s="619"/>
      <c r="CP33" s="619"/>
      <c r="CQ33" s="620"/>
      <c r="CR33" s="621">
        <v>4197347</v>
      </c>
      <c r="CS33" s="634"/>
      <c r="CT33" s="634"/>
      <c r="CU33" s="634"/>
      <c r="CV33" s="634"/>
      <c r="CW33" s="634"/>
      <c r="CX33" s="634"/>
      <c r="CY33" s="635"/>
      <c r="CZ33" s="624">
        <v>52.6</v>
      </c>
      <c r="DA33" s="636"/>
      <c r="DB33" s="636"/>
      <c r="DC33" s="637"/>
      <c r="DD33" s="627">
        <v>3274132</v>
      </c>
      <c r="DE33" s="634"/>
      <c r="DF33" s="634"/>
      <c r="DG33" s="634"/>
      <c r="DH33" s="634"/>
      <c r="DI33" s="634"/>
      <c r="DJ33" s="634"/>
      <c r="DK33" s="635"/>
      <c r="DL33" s="627">
        <v>1905959</v>
      </c>
      <c r="DM33" s="634"/>
      <c r="DN33" s="634"/>
      <c r="DO33" s="634"/>
      <c r="DP33" s="634"/>
      <c r="DQ33" s="634"/>
      <c r="DR33" s="634"/>
      <c r="DS33" s="634"/>
      <c r="DT33" s="634"/>
      <c r="DU33" s="634"/>
      <c r="DV33" s="635"/>
      <c r="DW33" s="624">
        <v>41.9</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69722</v>
      </c>
      <c r="S34" s="622"/>
      <c r="T34" s="622"/>
      <c r="U34" s="622"/>
      <c r="V34" s="622"/>
      <c r="W34" s="622"/>
      <c r="X34" s="622"/>
      <c r="Y34" s="623"/>
      <c r="Z34" s="659">
        <v>0.9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1627437</v>
      </c>
      <c r="CS34" s="622"/>
      <c r="CT34" s="622"/>
      <c r="CU34" s="622"/>
      <c r="CV34" s="622"/>
      <c r="CW34" s="622"/>
      <c r="CX34" s="622"/>
      <c r="CY34" s="623"/>
      <c r="CZ34" s="624">
        <v>20.399999999999999</v>
      </c>
      <c r="DA34" s="636"/>
      <c r="DB34" s="636"/>
      <c r="DC34" s="637"/>
      <c r="DD34" s="627">
        <v>1038468</v>
      </c>
      <c r="DE34" s="622"/>
      <c r="DF34" s="622"/>
      <c r="DG34" s="622"/>
      <c r="DH34" s="622"/>
      <c r="DI34" s="622"/>
      <c r="DJ34" s="622"/>
      <c r="DK34" s="623"/>
      <c r="DL34" s="627">
        <v>301933</v>
      </c>
      <c r="DM34" s="622"/>
      <c r="DN34" s="622"/>
      <c r="DO34" s="622"/>
      <c r="DP34" s="622"/>
      <c r="DQ34" s="622"/>
      <c r="DR34" s="622"/>
      <c r="DS34" s="622"/>
      <c r="DT34" s="622"/>
      <c r="DU34" s="622"/>
      <c r="DV34" s="623"/>
      <c r="DW34" s="624">
        <v>6.6</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125649</v>
      </c>
      <c r="S35" s="622"/>
      <c r="T35" s="622"/>
      <c r="U35" s="622"/>
      <c r="V35" s="622"/>
      <c r="W35" s="622"/>
      <c r="X35" s="622"/>
      <c r="Y35" s="623"/>
      <c r="Z35" s="659">
        <v>1.5</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226096</v>
      </c>
      <c r="CS35" s="634"/>
      <c r="CT35" s="634"/>
      <c r="CU35" s="634"/>
      <c r="CV35" s="634"/>
      <c r="CW35" s="634"/>
      <c r="CX35" s="634"/>
      <c r="CY35" s="635"/>
      <c r="CZ35" s="624">
        <v>2.8</v>
      </c>
      <c r="DA35" s="636"/>
      <c r="DB35" s="636"/>
      <c r="DC35" s="637"/>
      <c r="DD35" s="627">
        <v>165691</v>
      </c>
      <c r="DE35" s="634"/>
      <c r="DF35" s="634"/>
      <c r="DG35" s="634"/>
      <c r="DH35" s="634"/>
      <c r="DI35" s="634"/>
      <c r="DJ35" s="634"/>
      <c r="DK35" s="635"/>
      <c r="DL35" s="627">
        <v>165691</v>
      </c>
      <c r="DM35" s="634"/>
      <c r="DN35" s="634"/>
      <c r="DO35" s="634"/>
      <c r="DP35" s="634"/>
      <c r="DQ35" s="634"/>
      <c r="DR35" s="634"/>
      <c r="DS35" s="634"/>
      <c r="DT35" s="634"/>
      <c r="DU35" s="634"/>
      <c r="DV35" s="635"/>
      <c r="DW35" s="624">
        <v>3.6</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125033</v>
      </c>
      <c r="S36" s="622"/>
      <c r="T36" s="622"/>
      <c r="U36" s="622"/>
      <c r="V36" s="622"/>
      <c r="W36" s="622"/>
      <c r="X36" s="622"/>
      <c r="Y36" s="623"/>
      <c r="Z36" s="659">
        <v>1.5</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1422444</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32993</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1635214</v>
      </c>
      <c r="CS36" s="622"/>
      <c r="CT36" s="622"/>
      <c r="CU36" s="622"/>
      <c r="CV36" s="622"/>
      <c r="CW36" s="622"/>
      <c r="CX36" s="622"/>
      <c r="CY36" s="623"/>
      <c r="CZ36" s="624">
        <v>20.5</v>
      </c>
      <c r="DA36" s="636"/>
      <c r="DB36" s="636"/>
      <c r="DC36" s="637"/>
      <c r="DD36" s="627">
        <v>1501075</v>
      </c>
      <c r="DE36" s="622"/>
      <c r="DF36" s="622"/>
      <c r="DG36" s="622"/>
      <c r="DH36" s="622"/>
      <c r="DI36" s="622"/>
      <c r="DJ36" s="622"/>
      <c r="DK36" s="623"/>
      <c r="DL36" s="627">
        <v>967956</v>
      </c>
      <c r="DM36" s="622"/>
      <c r="DN36" s="622"/>
      <c r="DO36" s="622"/>
      <c r="DP36" s="622"/>
      <c r="DQ36" s="622"/>
      <c r="DR36" s="622"/>
      <c r="DS36" s="622"/>
      <c r="DT36" s="622"/>
      <c r="DU36" s="622"/>
      <c r="DV36" s="623"/>
      <c r="DW36" s="624">
        <v>21.3</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321661</v>
      </c>
      <c r="S37" s="622"/>
      <c r="T37" s="622"/>
      <c r="U37" s="622"/>
      <c r="V37" s="622"/>
      <c r="W37" s="622"/>
      <c r="X37" s="622"/>
      <c r="Y37" s="623"/>
      <c r="Z37" s="659">
        <v>4</v>
      </c>
      <c r="AA37" s="659"/>
      <c r="AB37" s="659"/>
      <c r="AC37" s="659"/>
      <c r="AD37" s="660">
        <v>62</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500563</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24141</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407700</v>
      </c>
      <c r="CS37" s="634"/>
      <c r="CT37" s="634"/>
      <c r="CU37" s="634"/>
      <c r="CV37" s="634"/>
      <c r="CW37" s="634"/>
      <c r="CX37" s="634"/>
      <c r="CY37" s="635"/>
      <c r="CZ37" s="624">
        <v>5.0999999999999996</v>
      </c>
      <c r="DA37" s="636"/>
      <c r="DB37" s="636"/>
      <c r="DC37" s="637"/>
      <c r="DD37" s="627">
        <v>350461</v>
      </c>
      <c r="DE37" s="634"/>
      <c r="DF37" s="634"/>
      <c r="DG37" s="634"/>
      <c r="DH37" s="634"/>
      <c r="DI37" s="634"/>
      <c r="DJ37" s="634"/>
      <c r="DK37" s="635"/>
      <c r="DL37" s="627">
        <v>318263</v>
      </c>
      <c r="DM37" s="634"/>
      <c r="DN37" s="634"/>
      <c r="DO37" s="634"/>
      <c r="DP37" s="634"/>
      <c r="DQ37" s="634"/>
      <c r="DR37" s="634"/>
      <c r="DS37" s="634"/>
      <c r="DT37" s="634"/>
      <c r="DU37" s="634"/>
      <c r="DV37" s="635"/>
      <c r="DW37" s="624">
        <v>7</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709201</v>
      </c>
      <c r="S38" s="622"/>
      <c r="T38" s="622"/>
      <c r="U38" s="622"/>
      <c r="V38" s="622"/>
      <c r="W38" s="622"/>
      <c r="X38" s="622"/>
      <c r="Y38" s="623"/>
      <c r="Z38" s="659">
        <v>8.6999999999999993</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237846</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1727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651003</v>
      </c>
      <c r="CS38" s="622"/>
      <c r="CT38" s="622"/>
      <c r="CU38" s="622"/>
      <c r="CV38" s="622"/>
      <c r="CW38" s="622"/>
      <c r="CX38" s="622"/>
      <c r="CY38" s="623"/>
      <c r="CZ38" s="624">
        <v>8.1999999999999993</v>
      </c>
      <c r="DA38" s="636"/>
      <c r="DB38" s="636"/>
      <c r="DC38" s="637"/>
      <c r="DD38" s="627">
        <v>532492</v>
      </c>
      <c r="DE38" s="622"/>
      <c r="DF38" s="622"/>
      <c r="DG38" s="622"/>
      <c r="DH38" s="622"/>
      <c r="DI38" s="622"/>
      <c r="DJ38" s="622"/>
      <c r="DK38" s="623"/>
      <c r="DL38" s="627">
        <v>470379</v>
      </c>
      <c r="DM38" s="622"/>
      <c r="DN38" s="622"/>
      <c r="DO38" s="622"/>
      <c r="DP38" s="622"/>
      <c r="DQ38" s="622"/>
      <c r="DR38" s="622"/>
      <c r="DS38" s="622"/>
      <c r="DT38" s="622"/>
      <c r="DU38" s="622"/>
      <c r="DV38" s="623"/>
      <c r="DW38" s="624">
        <v>10.3</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33032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2890</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38397</v>
      </c>
      <c r="CS39" s="634"/>
      <c r="CT39" s="634"/>
      <c r="CU39" s="634"/>
      <c r="CV39" s="634"/>
      <c r="CW39" s="634"/>
      <c r="CX39" s="634"/>
      <c r="CY39" s="635"/>
      <c r="CZ39" s="624">
        <v>0.5</v>
      </c>
      <c r="DA39" s="636"/>
      <c r="DB39" s="636"/>
      <c r="DC39" s="637"/>
      <c r="DD39" s="627">
        <v>36406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9001</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26683</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179</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19200</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8133421</v>
      </c>
      <c r="S41" s="646"/>
      <c r="T41" s="646"/>
      <c r="U41" s="646"/>
      <c r="V41" s="646"/>
      <c r="W41" s="646"/>
      <c r="X41" s="646"/>
      <c r="Y41" s="649"/>
      <c r="Z41" s="650">
        <v>100</v>
      </c>
      <c r="AA41" s="650"/>
      <c r="AB41" s="650"/>
      <c r="AC41" s="650"/>
      <c r="AD41" s="651">
        <v>4541803</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129848</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494472</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364</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978013</v>
      </c>
      <c r="CS42" s="634"/>
      <c r="CT42" s="634"/>
      <c r="CU42" s="634"/>
      <c r="CV42" s="634"/>
      <c r="CW42" s="634"/>
      <c r="CX42" s="634"/>
      <c r="CY42" s="635"/>
      <c r="CZ42" s="624">
        <v>12.3</v>
      </c>
      <c r="DA42" s="636"/>
      <c r="DB42" s="636"/>
      <c r="DC42" s="637"/>
      <c r="DD42" s="627">
        <v>184111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58126</v>
      </c>
      <c r="CS43" s="634"/>
      <c r="CT43" s="634"/>
      <c r="CU43" s="634"/>
      <c r="CV43" s="634"/>
      <c r="CW43" s="634"/>
      <c r="CX43" s="634"/>
      <c r="CY43" s="635"/>
      <c r="CZ43" s="624">
        <v>0.7</v>
      </c>
      <c r="DA43" s="636"/>
      <c r="DB43" s="636"/>
      <c r="DC43" s="637"/>
      <c r="DD43" s="627">
        <v>58126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977882</v>
      </c>
      <c r="CS44" s="622"/>
      <c r="CT44" s="622"/>
      <c r="CU44" s="622"/>
      <c r="CV44" s="622"/>
      <c r="CW44" s="622"/>
      <c r="CX44" s="622"/>
      <c r="CY44" s="623"/>
      <c r="CZ44" s="624">
        <v>12.3</v>
      </c>
      <c r="DA44" s="625"/>
      <c r="DB44" s="625"/>
      <c r="DC44" s="626"/>
      <c r="DD44" s="627">
        <v>183980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302972</v>
      </c>
      <c r="CS45" s="634"/>
      <c r="CT45" s="634"/>
      <c r="CU45" s="634"/>
      <c r="CV45" s="634"/>
      <c r="CW45" s="634"/>
      <c r="CX45" s="634"/>
      <c r="CY45" s="635"/>
      <c r="CZ45" s="624">
        <v>3.8</v>
      </c>
      <c r="DA45" s="636"/>
      <c r="DB45" s="636"/>
      <c r="DC45" s="637"/>
      <c r="DD45" s="627">
        <v>12004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661460</v>
      </c>
      <c r="CS46" s="622"/>
      <c r="CT46" s="622"/>
      <c r="CU46" s="622"/>
      <c r="CV46" s="622"/>
      <c r="CW46" s="622"/>
      <c r="CX46" s="622"/>
      <c r="CY46" s="623"/>
      <c r="CZ46" s="624">
        <v>8.3000000000000007</v>
      </c>
      <c r="DA46" s="625"/>
      <c r="DB46" s="625"/>
      <c r="DC46" s="626"/>
      <c r="DD46" s="627">
        <v>171976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131</v>
      </c>
      <c r="CS47" s="634"/>
      <c r="CT47" s="634"/>
      <c r="CU47" s="634"/>
      <c r="CV47" s="634"/>
      <c r="CW47" s="634"/>
      <c r="CX47" s="634"/>
      <c r="CY47" s="635"/>
      <c r="CZ47" s="624">
        <v>0</v>
      </c>
      <c r="DA47" s="636"/>
      <c r="DB47" s="636"/>
      <c r="DC47" s="637"/>
      <c r="DD47" s="627">
        <v>131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7973004</v>
      </c>
      <c r="CS49" s="606"/>
      <c r="CT49" s="606"/>
      <c r="CU49" s="606"/>
      <c r="CV49" s="606"/>
      <c r="CW49" s="606"/>
      <c r="CX49" s="606"/>
      <c r="CY49" s="607"/>
      <c r="CZ49" s="608">
        <v>100</v>
      </c>
      <c r="DA49" s="609"/>
      <c r="DB49" s="609"/>
      <c r="DC49" s="610"/>
      <c r="DD49" s="611">
        <v>5412102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tGCITaH8uQgo2L7sqGRlkpvCYitRZ/HXVG7EXxwqa/jvcLCDhyOZG2eh02n6nVX2kmi+esTmauuNRqoV2YG4w==" saltValue="LOzd6NBtxufPDbKXk7gf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76" zoomScale="70" zoomScaleNormal="25" zoomScaleSheetLayoutView="70" workbookViewId="0">
      <selection activeCell="AU95" sqref="AU9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8133</v>
      </c>
      <c r="R7" s="1103"/>
      <c r="S7" s="1103"/>
      <c r="T7" s="1103"/>
      <c r="U7" s="1103"/>
      <c r="V7" s="1103">
        <v>7973</v>
      </c>
      <c r="W7" s="1103"/>
      <c r="X7" s="1103"/>
      <c r="Y7" s="1103"/>
      <c r="Z7" s="1103"/>
      <c r="AA7" s="1103">
        <v>160</v>
      </c>
      <c r="AB7" s="1103"/>
      <c r="AC7" s="1103"/>
      <c r="AD7" s="1103"/>
      <c r="AE7" s="1104"/>
      <c r="AF7" s="1105">
        <v>143</v>
      </c>
      <c r="AG7" s="1106"/>
      <c r="AH7" s="1106"/>
      <c r="AI7" s="1106"/>
      <c r="AJ7" s="1107"/>
      <c r="AK7" s="1108">
        <v>126</v>
      </c>
      <c r="AL7" s="1109"/>
      <c r="AM7" s="1109"/>
      <c r="AN7" s="1109"/>
      <c r="AO7" s="1109"/>
      <c r="AP7" s="1109">
        <v>7895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8133</v>
      </c>
      <c r="R23" s="1061"/>
      <c r="S23" s="1061"/>
      <c r="T23" s="1061"/>
      <c r="U23" s="1061"/>
      <c r="V23" s="1061">
        <v>7973</v>
      </c>
      <c r="W23" s="1061"/>
      <c r="X23" s="1061"/>
      <c r="Y23" s="1061"/>
      <c r="Z23" s="1061"/>
      <c r="AA23" s="1061">
        <v>160</v>
      </c>
      <c r="AB23" s="1061"/>
      <c r="AC23" s="1061"/>
      <c r="AD23" s="1061"/>
      <c r="AE23" s="1068"/>
      <c r="AF23" s="1069">
        <v>143</v>
      </c>
      <c r="AG23" s="1061"/>
      <c r="AH23" s="1061"/>
      <c r="AI23" s="1061"/>
      <c r="AJ23" s="1070"/>
      <c r="AK23" s="1071"/>
      <c r="AL23" s="1072"/>
      <c r="AM23" s="1072"/>
      <c r="AN23" s="1072"/>
      <c r="AO23" s="1072"/>
      <c r="AP23" s="1061">
        <v>7895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1858</v>
      </c>
      <c r="R28" s="1051"/>
      <c r="S28" s="1051"/>
      <c r="T28" s="1051"/>
      <c r="U28" s="1051"/>
      <c r="V28" s="1051">
        <v>1825</v>
      </c>
      <c r="W28" s="1051"/>
      <c r="X28" s="1051"/>
      <c r="Y28" s="1051"/>
      <c r="Z28" s="1051"/>
      <c r="AA28" s="1051">
        <v>33</v>
      </c>
      <c r="AB28" s="1051"/>
      <c r="AC28" s="1051"/>
      <c r="AD28" s="1051"/>
      <c r="AE28" s="1052"/>
      <c r="AF28" s="1053">
        <v>33</v>
      </c>
      <c r="AG28" s="1051"/>
      <c r="AH28" s="1051"/>
      <c r="AI28" s="1051"/>
      <c r="AJ28" s="1054"/>
      <c r="AK28" s="1042">
        <v>175</v>
      </c>
      <c r="AL28" s="1043"/>
      <c r="AM28" s="1043"/>
      <c r="AN28" s="1043"/>
      <c r="AO28" s="1043"/>
      <c r="AP28" s="1043" t="s">
        <v>490</v>
      </c>
      <c r="AQ28" s="1043"/>
      <c r="AR28" s="1043"/>
      <c r="AS28" s="1043"/>
      <c r="AT28" s="1043"/>
      <c r="AU28" s="1043" t="s">
        <v>490</v>
      </c>
      <c r="AV28" s="1043"/>
      <c r="AW28" s="1043"/>
      <c r="AX28" s="1043"/>
      <c r="AY28" s="1043"/>
      <c r="AZ28" s="1044" t="s">
        <v>490</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1562</v>
      </c>
      <c r="R29" s="1039"/>
      <c r="S29" s="1039"/>
      <c r="T29" s="1039"/>
      <c r="U29" s="1039"/>
      <c r="V29" s="1039">
        <v>1432</v>
      </c>
      <c r="W29" s="1039"/>
      <c r="X29" s="1039"/>
      <c r="Y29" s="1039"/>
      <c r="Z29" s="1039"/>
      <c r="AA29" s="1039">
        <v>130</v>
      </c>
      <c r="AB29" s="1039"/>
      <c r="AC29" s="1039"/>
      <c r="AD29" s="1039"/>
      <c r="AE29" s="1040"/>
      <c r="AF29" s="1035">
        <v>130</v>
      </c>
      <c r="AG29" s="1036"/>
      <c r="AH29" s="1036"/>
      <c r="AI29" s="1036"/>
      <c r="AJ29" s="1037"/>
      <c r="AK29" s="980">
        <v>245</v>
      </c>
      <c r="AL29" s="971"/>
      <c r="AM29" s="971"/>
      <c r="AN29" s="971"/>
      <c r="AO29" s="971"/>
      <c r="AP29" s="971" t="s">
        <v>490</v>
      </c>
      <c r="AQ29" s="971"/>
      <c r="AR29" s="971"/>
      <c r="AS29" s="971"/>
      <c r="AT29" s="971"/>
      <c r="AU29" s="971" t="s">
        <v>490</v>
      </c>
      <c r="AV29" s="971"/>
      <c r="AW29" s="971"/>
      <c r="AX29" s="971"/>
      <c r="AY29" s="971"/>
      <c r="AZ29" s="1041" t="s">
        <v>490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392</v>
      </c>
      <c r="R30" s="1039"/>
      <c r="S30" s="1039"/>
      <c r="T30" s="1039"/>
      <c r="U30" s="1039"/>
      <c r="V30" s="1039">
        <v>389</v>
      </c>
      <c r="W30" s="1039"/>
      <c r="X30" s="1039"/>
      <c r="Y30" s="1039"/>
      <c r="Z30" s="1039"/>
      <c r="AA30" s="1039">
        <v>3</v>
      </c>
      <c r="AB30" s="1039"/>
      <c r="AC30" s="1039"/>
      <c r="AD30" s="1039"/>
      <c r="AE30" s="1040"/>
      <c r="AF30" s="1035">
        <v>3</v>
      </c>
      <c r="AG30" s="1036"/>
      <c r="AH30" s="1036"/>
      <c r="AI30" s="1036"/>
      <c r="AJ30" s="1037"/>
      <c r="AK30" s="980">
        <v>237</v>
      </c>
      <c r="AL30" s="971"/>
      <c r="AM30" s="971"/>
      <c r="AN30" s="971"/>
      <c r="AO30" s="971"/>
      <c r="AP30" s="971" t="s">
        <v>490</v>
      </c>
      <c r="AQ30" s="971"/>
      <c r="AR30" s="971"/>
      <c r="AS30" s="971"/>
      <c r="AT30" s="971"/>
      <c r="AU30" s="971" t="s">
        <v>490</v>
      </c>
      <c r="AV30" s="971"/>
      <c r="AW30" s="971"/>
      <c r="AX30" s="971"/>
      <c r="AY30" s="971"/>
      <c r="AZ30" s="1041" t="s">
        <v>490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271</v>
      </c>
      <c r="R31" s="1039"/>
      <c r="S31" s="1039"/>
      <c r="T31" s="1039"/>
      <c r="U31" s="1039"/>
      <c r="V31" s="1039">
        <v>239</v>
      </c>
      <c r="W31" s="1039"/>
      <c r="X31" s="1039"/>
      <c r="Y31" s="1039"/>
      <c r="Z31" s="1039"/>
      <c r="AA31" s="1039">
        <v>32</v>
      </c>
      <c r="AB31" s="1039"/>
      <c r="AC31" s="1039"/>
      <c r="AD31" s="1039"/>
      <c r="AE31" s="1040"/>
      <c r="AF31" s="1035">
        <v>191</v>
      </c>
      <c r="AG31" s="1036"/>
      <c r="AH31" s="1036"/>
      <c r="AI31" s="1036"/>
      <c r="AJ31" s="1037"/>
      <c r="AK31" s="980">
        <v>31</v>
      </c>
      <c r="AL31" s="971"/>
      <c r="AM31" s="971"/>
      <c r="AN31" s="971"/>
      <c r="AO31" s="971"/>
      <c r="AP31" s="971">
        <v>1072</v>
      </c>
      <c r="AQ31" s="971"/>
      <c r="AR31" s="971"/>
      <c r="AS31" s="971"/>
      <c r="AT31" s="971"/>
      <c r="AU31" s="971">
        <v>56</v>
      </c>
      <c r="AV31" s="971"/>
      <c r="AW31" s="971"/>
      <c r="AX31" s="971"/>
      <c r="AY31" s="971"/>
      <c r="AZ31" s="1041" t="s">
        <v>490</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1463</v>
      </c>
      <c r="R32" s="1039"/>
      <c r="S32" s="1039"/>
      <c r="T32" s="1039"/>
      <c r="U32" s="1039"/>
      <c r="V32" s="1039">
        <v>1572</v>
      </c>
      <c r="W32" s="1039"/>
      <c r="X32" s="1039"/>
      <c r="Y32" s="1039"/>
      <c r="Z32" s="1039"/>
      <c r="AA32" s="1039">
        <v>-110</v>
      </c>
      <c r="AB32" s="1039"/>
      <c r="AC32" s="1039"/>
      <c r="AD32" s="1039"/>
      <c r="AE32" s="1040"/>
      <c r="AF32" s="1035">
        <v>10</v>
      </c>
      <c r="AG32" s="1036"/>
      <c r="AH32" s="1036"/>
      <c r="AI32" s="1036"/>
      <c r="AJ32" s="1037"/>
      <c r="AK32" s="980">
        <v>505</v>
      </c>
      <c r="AL32" s="971"/>
      <c r="AM32" s="971"/>
      <c r="AN32" s="971"/>
      <c r="AO32" s="971"/>
      <c r="AP32" s="971">
        <v>622</v>
      </c>
      <c r="AQ32" s="971"/>
      <c r="AR32" s="971"/>
      <c r="AS32" s="971"/>
      <c r="AT32" s="971"/>
      <c r="AU32" s="971">
        <v>445</v>
      </c>
      <c r="AV32" s="971"/>
      <c r="AW32" s="971"/>
      <c r="AX32" s="971"/>
      <c r="AY32" s="971"/>
      <c r="AZ32" s="1041" t="s">
        <v>490</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450</v>
      </c>
      <c r="R33" s="1039"/>
      <c r="S33" s="1039"/>
      <c r="T33" s="1039"/>
      <c r="U33" s="1039"/>
      <c r="V33" s="1039">
        <v>464</v>
      </c>
      <c r="W33" s="1039"/>
      <c r="X33" s="1039"/>
      <c r="Y33" s="1039"/>
      <c r="Z33" s="1039"/>
      <c r="AA33" s="1039">
        <v>-14</v>
      </c>
      <c r="AB33" s="1039"/>
      <c r="AC33" s="1039"/>
      <c r="AD33" s="1039"/>
      <c r="AE33" s="1040"/>
      <c r="AF33" s="1035">
        <v>17</v>
      </c>
      <c r="AG33" s="1036"/>
      <c r="AH33" s="1036"/>
      <c r="AI33" s="1036"/>
      <c r="AJ33" s="1037"/>
      <c r="AK33" s="980">
        <v>238</v>
      </c>
      <c r="AL33" s="971"/>
      <c r="AM33" s="971"/>
      <c r="AN33" s="971"/>
      <c r="AO33" s="971"/>
      <c r="AP33" s="971">
        <v>3513</v>
      </c>
      <c r="AQ33" s="971"/>
      <c r="AR33" s="971"/>
      <c r="AS33" s="971"/>
      <c r="AT33" s="971"/>
      <c r="AU33" s="971">
        <v>3513</v>
      </c>
      <c r="AV33" s="971"/>
      <c r="AW33" s="971"/>
      <c r="AX33" s="971"/>
      <c r="AY33" s="971"/>
      <c r="AZ33" s="1041" t="s">
        <v>490</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28</v>
      </c>
      <c r="R34" s="1039"/>
      <c r="S34" s="1039"/>
      <c r="T34" s="1039"/>
      <c r="U34" s="1039"/>
      <c r="V34" s="1039">
        <v>27</v>
      </c>
      <c r="W34" s="1039"/>
      <c r="X34" s="1039"/>
      <c r="Y34" s="1039"/>
      <c r="Z34" s="1039"/>
      <c r="AA34" s="1039">
        <v>1</v>
      </c>
      <c r="AB34" s="1039"/>
      <c r="AC34" s="1039"/>
      <c r="AD34" s="1039"/>
      <c r="AE34" s="1040"/>
      <c r="AF34" s="1035">
        <v>1</v>
      </c>
      <c r="AG34" s="1036"/>
      <c r="AH34" s="1036"/>
      <c r="AI34" s="1036"/>
      <c r="AJ34" s="1037"/>
      <c r="AK34" s="980">
        <v>27</v>
      </c>
      <c r="AL34" s="971"/>
      <c r="AM34" s="971"/>
      <c r="AN34" s="971"/>
      <c r="AO34" s="971"/>
      <c r="AP34" s="971" t="s">
        <v>490</v>
      </c>
      <c r="AQ34" s="971"/>
      <c r="AR34" s="971"/>
      <c r="AS34" s="971"/>
      <c r="AT34" s="971"/>
      <c r="AU34" s="971" t="s">
        <v>490</v>
      </c>
      <c r="AV34" s="971"/>
      <c r="AW34" s="971"/>
      <c r="AX34" s="971"/>
      <c r="AY34" s="971"/>
      <c r="AZ34" s="1041" t="s">
        <v>490</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385</v>
      </c>
      <c r="AG63" s="959"/>
      <c r="AH63" s="959"/>
      <c r="AI63" s="959"/>
      <c r="AJ63" s="1022"/>
      <c r="AK63" s="1023"/>
      <c r="AL63" s="963"/>
      <c r="AM63" s="963"/>
      <c r="AN63" s="963"/>
      <c r="AO63" s="963"/>
      <c r="AP63" s="959">
        <v>5207</v>
      </c>
      <c r="AQ63" s="959"/>
      <c r="AR63" s="959"/>
      <c r="AS63" s="959"/>
      <c r="AT63" s="959"/>
      <c r="AU63" s="959">
        <v>4015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c r="D68" s="986"/>
      <c r="E68" s="986"/>
      <c r="F68" s="986"/>
      <c r="G68" s="986"/>
      <c r="H68" s="986"/>
      <c r="I68" s="986"/>
      <c r="J68" s="986"/>
      <c r="K68" s="986"/>
      <c r="L68" s="986"/>
      <c r="M68" s="986"/>
      <c r="N68" s="986"/>
      <c r="O68" s="986"/>
      <c r="P68" s="987"/>
      <c r="Q68" s="988">
        <v>6483</v>
      </c>
      <c r="R68" s="982"/>
      <c r="S68" s="982"/>
      <c r="T68" s="982"/>
      <c r="U68" s="982"/>
      <c r="V68" s="982">
        <v>6278</v>
      </c>
      <c r="W68" s="982"/>
      <c r="X68" s="982"/>
      <c r="Y68" s="982"/>
      <c r="Z68" s="982"/>
      <c r="AA68" s="982">
        <v>205</v>
      </c>
      <c r="AB68" s="982"/>
      <c r="AC68" s="982"/>
      <c r="AD68" s="982"/>
      <c r="AE68" s="982"/>
      <c r="AF68" s="982">
        <v>201</v>
      </c>
      <c r="AG68" s="982"/>
      <c r="AH68" s="982"/>
      <c r="AI68" s="982"/>
      <c r="AJ68" s="982"/>
      <c r="AK68" s="982">
        <v>800</v>
      </c>
      <c r="AL68" s="982"/>
      <c r="AM68" s="982"/>
      <c r="AN68" s="982"/>
      <c r="AO68" s="982"/>
      <c r="AP68" s="982">
        <v>2811</v>
      </c>
      <c r="AQ68" s="982"/>
      <c r="AR68" s="982"/>
      <c r="AS68" s="982"/>
      <c r="AT68" s="982"/>
      <c r="AU68" s="982">
        <v>128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6810</v>
      </c>
      <c r="R69" s="971"/>
      <c r="S69" s="971"/>
      <c r="T69" s="971"/>
      <c r="U69" s="971"/>
      <c r="V69" s="971">
        <v>6346</v>
      </c>
      <c r="W69" s="971"/>
      <c r="X69" s="971"/>
      <c r="Y69" s="971"/>
      <c r="Z69" s="971"/>
      <c r="AA69" s="971">
        <v>464</v>
      </c>
      <c r="AB69" s="971"/>
      <c r="AC69" s="971"/>
      <c r="AD69" s="971"/>
      <c r="AE69" s="971"/>
      <c r="AF69" s="971">
        <v>464</v>
      </c>
      <c r="AG69" s="971"/>
      <c r="AH69" s="971"/>
      <c r="AI69" s="971"/>
      <c r="AJ69" s="971"/>
      <c r="AK69" s="971">
        <v>464</v>
      </c>
      <c r="AL69" s="971"/>
      <c r="AM69" s="971"/>
      <c r="AN69" s="971"/>
      <c r="AO69" s="971"/>
      <c r="AP69" s="971" t="s">
        <v>490</v>
      </c>
      <c r="AQ69" s="971"/>
      <c r="AR69" s="971"/>
      <c r="AS69" s="971"/>
      <c r="AT69" s="971"/>
      <c r="AU69" s="971" t="s">
        <v>490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731</v>
      </c>
      <c r="R70" s="971"/>
      <c r="S70" s="971"/>
      <c r="T70" s="971"/>
      <c r="U70" s="971"/>
      <c r="V70" s="971">
        <v>678</v>
      </c>
      <c r="W70" s="971"/>
      <c r="X70" s="971"/>
      <c r="Y70" s="971"/>
      <c r="Z70" s="971"/>
      <c r="AA70" s="971">
        <v>52</v>
      </c>
      <c r="AB70" s="971"/>
      <c r="AC70" s="971"/>
      <c r="AD70" s="971"/>
      <c r="AE70" s="971"/>
      <c r="AF70" s="971">
        <v>52</v>
      </c>
      <c r="AG70" s="971"/>
      <c r="AH70" s="971"/>
      <c r="AI70" s="971"/>
      <c r="AJ70" s="971"/>
      <c r="AK70" s="971">
        <v>12</v>
      </c>
      <c r="AL70" s="971"/>
      <c r="AM70" s="971"/>
      <c r="AN70" s="971"/>
      <c r="AO70" s="971"/>
      <c r="AP70" s="971" t="s">
        <v>490</v>
      </c>
      <c r="AQ70" s="971"/>
      <c r="AR70" s="971"/>
      <c r="AS70" s="971"/>
      <c r="AT70" s="971"/>
      <c r="AU70" s="971" t="s">
        <v>490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179788</v>
      </c>
      <c r="R71" s="971"/>
      <c r="S71" s="971"/>
      <c r="T71" s="971"/>
      <c r="U71" s="971"/>
      <c r="V71" s="971">
        <v>174350</v>
      </c>
      <c r="W71" s="971"/>
      <c r="X71" s="971"/>
      <c r="Y71" s="971"/>
      <c r="Z71" s="971"/>
      <c r="AA71" s="971">
        <v>5437</v>
      </c>
      <c r="AB71" s="971"/>
      <c r="AC71" s="971"/>
      <c r="AD71" s="971"/>
      <c r="AE71" s="971"/>
      <c r="AF71" s="971">
        <v>5433</v>
      </c>
      <c r="AG71" s="971"/>
      <c r="AH71" s="971"/>
      <c r="AI71" s="971"/>
      <c r="AJ71" s="971"/>
      <c r="AK71" s="971">
        <v>2748</v>
      </c>
      <c r="AL71" s="971"/>
      <c r="AM71" s="971"/>
      <c r="AN71" s="971"/>
      <c r="AO71" s="971"/>
      <c r="AP71" s="971" t="s">
        <v>490</v>
      </c>
      <c r="AQ71" s="971"/>
      <c r="AR71" s="971"/>
      <c r="AS71" s="971"/>
      <c r="AT71" s="971"/>
      <c r="AU71" s="971" t="s">
        <v>490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556</v>
      </c>
      <c r="C72" s="975"/>
      <c r="D72" s="975"/>
      <c r="E72" s="975"/>
      <c r="F72" s="975"/>
      <c r="G72" s="975"/>
      <c r="H72" s="975"/>
      <c r="I72" s="975"/>
      <c r="J72" s="975"/>
      <c r="K72" s="975"/>
      <c r="L72" s="975"/>
      <c r="M72" s="975"/>
      <c r="N72" s="975"/>
      <c r="O72" s="975"/>
      <c r="P72" s="976"/>
      <c r="Q72" s="977">
        <v>113</v>
      </c>
      <c r="R72" s="971"/>
      <c r="S72" s="971"/>
      <c r="T72" s="971"/>
      <c r="U72" s="971"/>
      <c r="V72" s="971">
        <v>113</v>
      </c>
      <c r="W72" s="971"/>
      <c r="X72" s="971"/>
      <c r="Y72" s="971"/>
      <c r="Z72" s="971"/>
      <c r="AA72" s="971">
        <v>255</v>
      </c>
      <c r="AB72" s="971"/>
      <c r="AC72" s="971"/>
      <c r="AD72" s="971"/>
      <c r="AE72" s="971"/>
      <c r="AF72" s="971">
        <v>255</v>
      </c>
      <c r="AG72" s="971"/>
      <c r="AH72" s="971"/>
      <c r="AI72" s="971"/>
      <c r="AJ72" s="971"/>
      <c r="AK72" s="971">
        <v>3</v>
      </c>
      <c r="AL72" s="971"/>
      <c r="AM72" s="971"/>
      <c r="AN72" s="971"/>
      <c r="AO72" s="971"/>
      <c r="AP72" s="971" t="s">
        <v>490</v>
      </c>
      <c r="AQ72" s="971"/>
      <c r="AR72" s="971"/>
      <c r="AS72" s="971"/>
      <c r="AT72" s="971"/>
      <c r="AU72" s="971" t="s">
        <v>490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557</v>
      </c>
      <c r="C73" s="975"/>
      <c r="D73" s="975"/>
      <c r="E73" s="975"/>
      <c r="F73" s="975"/>
      <c r="G73" s="975"/>
      <c r="H73" s="975"/>
      <c r="I73" s="975"/>
      <c r="J73" s="975"/>
      <c r="K73" s="975"/>
      <c r="L73" s="975"/>
      <c r="M73" s="975"/>
      <c r="N73" s="975"/>
      <c r="O73" s="975"/>
      <c r="P73" s="976"/>
      <c r="Q73" s="977">
        <v>827</v>
      </c>
      <c r="R73" s="971"/>
      <c r="S73" s="971"/>
      <c r="T73" s="971"/>
      <c r="U73" s="971"/>
      <c r="V73" s="971">
        <v>804</v>
      </c>
      <c r="W73" s="971"/>
      <c r="X73" s="971"/>
      <c r="Y73" s="971"/>
      <c r="Z73" s="971"/>
      <c r="AA73" s="971">
        <v>23</v>
      </c>
      <c r="AB73" s="971"/>
      <c r="AC73" s="971"/>
      <c r="AD73" s="971"/>
      <c r="AE73" s="971"/>
      <c r="AF73" s="971">
        <v>23</v>
      </c>
      <c r="AG73" s="971"/>
      <c r="AH73" s="971"/>
      <c r="AI73" s="971"/>
      <c r="AJ73" s="971"/>
      <c r="AK73" s="971">
        <v>31</v>
      </c>
      <c r="AL73" s="971"/>
      <c r="AM73" s="971"/>
      <c r="AN73" s="971"/>
      <c r="AO73" s="971"/>
      <c r="AP73" s="971" t="s">
        <v>490</v>
      </c>
      <c r="AQ73" s="971"/>
      <c r="AR73" s="971"/>
      <c r="AS73" s="971"/>
      <c r="AT73" s="971"/>
      <c r="AU73" s="971" t="s">
        <v>490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6173</v>
      </c>
      <c r="AG88" s="959"/>
      <c r="AH88" s="959"/>
      <c r="AI88" s="959"/>
      <c r="AJ88" s="959"/>
      <c r="AK88" s="963"/>
      <c r="AL88" s="963"/>
      <c r="AM88" s="963"/>
      <c r="AN88" s="963"/>
      <c r="AO88" s="963"/>
      <c r="AP88" s="959">
        <v>2811</v>
      </c>
      <c r="AQ88" s="959"/>
      <c r="AR88" s="959"/>
      <c r="AS88" s="959"/>
      <c r="AT88" s="959"/>
      <c r="AU88" s="959">
        <v>128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609379</v>
      </c>
      <c r="AB110" s="889"/>
      <c r="AC110" s="889"/>
      <c r="AD110" s="889"/>
      <c r="AE110" s="890"/>
      <c r="AF110" s="891">
        <v>641497</v>
      </c>
      <c r="AG110" s="889"/>
      <c r="AH110" s="889"/>
      <c r="AI110" s="889"/>
      <c r="AJ110" s="890"/>
      <c r="AK110" s="891">
        <v>662922</v>
      </c>
      <c r="AL110" s="889"/>
      <c r="AM110" s="889"/>
      <c r="AN110" s="889"/>
      <c r="AO110" s="890"/>
      <c r="AP110" s="892">
        <v>17.100000000000001</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7939918</v>
      </c>
      <c r="BR110" s="842"/>
      <c r="BS110" s="842"/>
      <c r="BT110" s="842"/>
      <c r="BU110" s="842"/>
      <c r="BV110" s="842">
        <v>7818353</v>
      </c>
      <c r="BW110" s="842"/>
      <c r="BX110" s="842"/>
      <c r="BY110" s="842"/>
      <c r="BZ110" s="842"/>
      <c r="CA110" s="842">
        <v>7894860</v>
      </c>
      <c r="CB110" s="842"/>
      <c r="CC110" s="842"/>
      <c r="CD110" s="842"/>
      <c r="CE110" s="842"/>
      <c r="CF110" s="866">
        <v>203.5</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4045266</v>
      </c>
      <c r="BR112" s="817"/>
      <c r="BS112" s="817"/>
      <c r="BT112" s="817"/>
      <c r="BU112" s="817"/>
      <c r="BV112" s="817">
        <v>3872519</v>
      </c>
      <c r="BW112" s="817"/>
      <c r="BX112" s="817"/>
      <c r="BY112" s="817"/>
      <c r="BZ112" s="817"/>
      <c r="CA112" s="817">
        <v>4014198</v>
      </c>
      <c r="CB112" s="817"/>
      <c r="CC112" s="817"/>
      <c r="CD112" s="817"/>
      <c r="CE112" s="817"/>
      <c r="CF112" s="875">
        <v>103.5</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415699</v>
      </c>
      <c r="AB113" s="919"/>
      <c r="AC113" s="919"/>
      <c r="AD113" s="919"/>
      <c r="AE113" s="920"/>
      <c r="AF113" s="921">
        <v>416782</v>
      </c>
      <c r="AG113" s="919"/>
      <c r="AH113" s="919"/>
      <c r="AI113" s="919"/>
      <c r="AJ113" s="920"/>
      <c r="AK113" s="921">
        <v>365811</v>
      </c>
      <c r="AL113" s="919"/>
      <c r="AM113" s="919"/>
      <c r="AN113" s="919"/>
      <c r="AO113" s="920"/>
      <c r="AP113" s="922">
        <v>9.4</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160410</v>
      </c>
      <c r="BR113" s="817"/>
      <c r="BS113" s="817"/>
      <c r="BT113" s="817"/>
      <c r="BU113" s="817"/>
      <c r="BV113" s="817">
        <v>144388</v>
      </c>
      <c r="BW113" s="817"/>
      <c r="BX113" s="817"/>
      <c r="BY113" s="817"/>
      <c r="BZ113" s="817"/>
      <c r="CA113" s="817">
        <v>128440</v>
      </c>
      <c r="CB113" s="817"/>
      <c r="CC113" s="817"/>
      <c r="CD113" s="817"/>
      <c r="CE113" s="817"/>
      <c r="CF113" s="875">
        <v>3.3</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1485</v>
      </c>
      <c r="AB114" s="780"/>
      <c r="AC114" s="780"/>
      <c r="AD114" s="780"/>
      <c r="AE114" s="781"/>
      <c r="AF114" s="782">
        <v>15725</v>
      </c>
      <c r="AG114" s="780"/>
      <c r="AH114" s="780"/>
      <c r="AI114" s="780"/>
      <c r="AJ114" s="781"/>
      <c r="AK114" s="782">
        <v>31380</v>
      </c>
      <c r="AL114" s="780"/>
      <c r="AM114" s="780"/>
      <c r="AN114" s="780"/>
      <c r="AO114" s="781"/>
      <c r="AP114" s="824">
        <v>0.8</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365568</v>
      </c>
      <c r="BR114" s="817"/>
      <c r="BS114" s="817"/>
      <c r="BT114" s="817"/>
      <c r="BU114" s="817"/>
      <c r="BV114" s="817">
        <v>351706</v>
      </c>
      <c r="BW114" s="817"/>
      <c r="BX114" s="817"/>
      <c r="BY114" s="817"/>
      <c r="BZ114" s="817"/>
      <c r="CA114" s="817">
        <v>374992</v>
      </c>
      <c r="CB114" s="817"/>
      <c r="CC114" s="817"/>
      <c r="CD114" s="817"/>
      <c r="CE114" s="817"/>
      <c r="CF114" s="875">
        <v>9.6999999999999993</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93</v>
      </c>
      <c r="AB115" s="919"/>
      <c r="AC115" s="919"/>
      <c r="AD115" s="919"/>
      <c r="AE115" s="920"/>
      <c r="AF115" s="921">
        <v>238</v>
      </c>
      <c r="AG115" s="919"/>
      <c r="AH115" s="919"/>
      <c r="AI115" s="919"/>
      <c r="AJ115" s="920"/>
      <c r="AK115" s="921">
        <v>273</v>
      </c>
      <c r="AL115" s="919"/>
      <c r="AM115" s="919"/>
      <c r="AN115" s="919"/>
      <c r="AO115" s="920"/>
      <c r="AP115" s="922">
        <v>0</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18</v>
      </c>
      <c r="AB116" s="780"/>
      <c r="AC116" s="780"/>
      <c r="AD116" s="780"/>
      <c r="AE116" s="781"/>
      <c r="AF116" s="782">
        <v>10</v>
      </c>
      <c r="AG116" s="780"/>
      <c r="AH116" s="780"/>
      <c r="AI116" s="780"/>
      <c r="AJ116" s="781"/>
      <c r="AK116" s="782">
        <v>301</v>
      </c>
      <c r="AL116" s="780"/>
      <c r="AM116" s="780"/>
      <c r="AN116" s="780"/>
      <c r="AO116" s="781"/>
      <c r="AP116" s="824">
        <v>0</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1026674</v>
      </c>
      <c r="AB117" s="903"/>
      <c r="AC117" s="903"/>
      <c r="AD117" s="903"/>
      <c r="AE117" s="904"/>
      <c r="AF117" s="905">
        <v>1074252</v>
      </c>
      <c r="AG117" s="903"/>
      <c r="AH117" s="903"/>
      <c r="AI117" s="903"/>
      <c r="AJ117" s="904"/>
      <c r="AK117" s="905">
        <v>1060687</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444</v>
      </c>
      <c r="BP119" s="878"/>
      <c r="BQ119" s="879">
        <v>12511162</v>
      </c>
      <c r="BR119" s="845"/>
      <c r="BS119" s="845"/>
      <c r="BT119" s="845"/>
      <c r="BU119" s="845"/>
      <c r="BV119" s="845">
        <v>12186966</v>
      </c>
      <c r="BW119" s="845"/>
      <c r="BX119" s="845"/>
      <c r="BY119" s="845"/>
      <c r="BZ119" s="845"/>
      <c r="CA119" s="845">
        <v>12412490</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2297183</v>
      </c>
      <c r="BR120" s="842"/>
      <c r="BS120" s="842"/>
      <c r="BT120" s="842"/>
      <c r="BU120" s="842"/>
      <c r="BV120" s="842">
        <v>2373831</v>
      </c>
      <c r="BW120" s="842"/>
      <c r="BX120" s="842"/>
      <c r="BY120" s="842"/>
      <c r="BZ120" s="842"/>
      <c r="CA120" s="842">
        <v>2421936</v>
      </c>
      <c r="CB120" s="842"/>
      <c r="CC120" s="842"/>
      <c r="CD120" s="842"/>
      <c r="CE120" s="842"/>
      <c r="CF120" s="866">
        <v>62.4</v>
      </c>
      <c r="CG120" s="867"/>
      <c r="CH120" s="867"/>
      <c r="CI120" s="867"/>
      <c r="CJ120" s="867"/>
      <c r="CK120" s="868" t="s">
        <v>448</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3512820</v>
      </c>
      <c r="DR120" s="842"/>
      <c r="DS120" s="842"/>
      <c r="DT120" s="842"/>
      <c r="DU120" s="842"/>
      <c r="DV120" s="843">
        <v>90.6</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424489</v>
      </c>
      <c r="DH121" s="817"/>
      <c r="DI121" s="817"/>
      <c r="DJ121" s="817"/>
      <c r="DK121" s="817"/>
      <c r="DL121" s="817">
        <v>284893</v>
      </c>
      <c r="DM121" s="817"/>
      <c r="DN121" s="817"/>
      <c r="DO121" s="817"/>
      <c r="DP121" s="817"/>
      <c r="DQ121" s="817">
        <v>445632</v>
      </c>
      <c r="DR121" s="817"/>
      <c r="DS121" s="817"/>
      <c r="DT121" s="817"/>
      <c r="DU121" s="817"/>
      <c r="DV121" s="794">
        <v>11.5</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7495389</v>
      </c>
      <c r="BR122" s="845"/>
      <c r="BS122" s="845"/>
      <c r="BT122" s="845"/>
      <c r="BU122" s="845"/>
      <c r="BV122" s="845">
        <v>7156695</v>
      </c>
      <c r="BW122" s="845"/>
      <c r="BX122" s="845"/>
      <c r="BY122" s="845"/>
      <c r="BZ122" s="845"/>
      <c r="CA122" s="845">
        <v>7295702</v>
      </c>
      <c r="CB122" s="845"/>
      <c r="CC122" s="845"/>
      <c r="CD122" s="845"/>
      <c r="CE122" s="845"/>
      <c r="CF122" s="846">
        <v>188.1</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51426</v>
      </c>
      <c r="DH122" s="817"/>
      <c r="DI122" s="817"/>
      <c r="DJ122" s="817"/>
      <c r="DK122" s="817"/>
      <c r="DL122" s="817">
        <v>52232</v>
      </c>
      <c r="DM122" s="817"/>
      <c r="DN122" s="817"/>
      <c r="DO122" s="817"/>
      <c r="DP122" s="817"/>
      <c r="DQ122" s="817">
        <v>55746</v>
      </c>
      <c r="DR122" s="817"/>
      <c r="DS122" s="817"/>
      <c r="DT122" s="817"/>
      <c r="DU122" s="817"/>
      <c r="DV122" s="794">
        <v>1.4</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452</v>
      </c>
      <c r="BP123" s="878"/>
      <c r="BQ123" s="832">
        <v>9792572</v>
      </c>
      <c r="BR123" s="833"/>
      <c r="BS123" s="833"/>
      <c r="BT123" s="833"/>
      <c r="BU123" s="833"/>
      <c r="BV123" s="833">
        <v>9530526</v>
      </c>
      <c r="BW123" s="833"/>
      <c r="BX123" s="833"/>
      <c r="BY123" s="833"/>
      <c r="BZ123" s="833"/>
      <c r="CA123" s="833">
        <v>9717638</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71.400000000000006</v>
      </c>
      <c r="BR124" s="831"/>
      <c r="BS124" s="831"/>
      <c r="BT124" s="831"/>
      <c r="BU124" s="831"/>
      <c r="BV124" s="831">
        <v>69.5</v>
      </c>
      <c r="BW124" s="831"/>
      <c r="BX124" s="831"/>
      <c r="BY124" s="831"/>
      <c r="BZ124" s="831"/>
      <c r="CA124" s="831">
        <v>69.400000000000006</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v>3569351</v>
      </c>
      <c r="DH124" s="764"/>
      <c r="DI124" s="764"/>
      <c r="DJ124" s="764"/>
      <c r="DK124" s="765"/>
      <c r="DL124" s="766">
        <v>3535394</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93</v>
      </c>
      <c r="AB126" s="780"/>
      <c r="AC126" s="780"/>
      <c r="AD126" s="780"/>
      <c r="AE126" s="781"/>
      <c r="AF126" s="782">
        <v>238</v>
      </c>
      <c r="AG126" s="780"/>
      <c r="AH126" s="780"/>
      <c r="AI126" s="780"/>
      <c r="AJ126" s="781"/>
      <c r="AK126" s="782">
        <v>273</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109</v>
      </c>
      <c r="AB128" s="801"/>
      <c r="AC128" s="801"/>
      <c r="AD128" s="801"/>
      <c r="AE128" s="802"/>
      <c r="AF128" s="803">
        <v>109</v>
      </c>
      <c r="AG128" s="801"/>
      <c r="AH128" s="801"/>
      <c r="AI128" s="801"/>
      <c r="AJ128" s="802"/>
      <c r="AK128" s="803">
        <v>109</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4416134</v>
      </c>
      <c r="AB129" s="780"/>
      <c r="AC129" s="780"/>
      <c r="AD129" s="780"/>
      <c r="AE129" s="781"/>
      <c r="AF129" s="782">
        <v>4464966</v>
      </c>
      <c r="AG129" s="780"/>
      <c r="AH129" s="780"/>
      <c r="AI129" s="780"/>
      <c r="AJ129" s="781"/>
      <c r="AK129" s="782">
        <v>4519305</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612410</v>
      </c>
      <c r="AB130" s="780"/>
      <c r="AC130" s="780"/>
      <c r="AD130" s="780"/>
      <c r="AE130" s="781"/>
      <c r="AF130" s="782">
        <v>646383</v>
      </c>
      <c r="AG130" s="780"/>
      <c r="AH130" s="780"/>
      <c r="AI130" s="780"/>
      <c r="AJ130" s="781"/>
      <c r="AK130" s="782">
        <v>639997</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10.9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3803724</v>
      </c>
      <c r="AB131" s="764"/>
      <c r="AC131" s="764"/>
      <c r="AD131" s="764"/>
      <c r="AE131" s="765"/>
      <c r="AF131" s="766">
        <v>3818583</v>
      </c>
      <c r="AG131" s="764"/>
      <c r="AH131" s="764"/>
      <c r="AI131" s="764"/>
      <c r="AJ131" s="765"/>
      <c r="AK131" s="766">
        <v>3879308</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v>69.400000000000006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10.88814541</v>
      </c>
      <c r="AB132" s="745"/>
      <c r="AC132" s="745"/>
      <c r="AD132" s="745"/>
      <c r="AE132" s="746"/>
      <c r="AF132" s="747">
        <v>11.20206108</v>
      </c>
      <c r="AG132" s="745"/>
      <c r="AH132" s="745"/>
      <c r="AI132" s="745"/>
      <c r="AJ132" s="746"/>
      <c r="AK132" s="747">
        <v>10.84165011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10.1</v>
      </c>
      <c r="AB133" s="724"/>
      <c r="AC133" s="724"/>
      <c r="AD133" s="724"/>
      <c r="AE133" s="725"/>
      <c r="AF133" s="723">
        <v>10.6</v>
      </c>
      <c r="AG133" s="724"/>
      <c r="AH133" s="724"/>
      <c r="AI133" s="724"/>
      <c r="AJ133" s="725"/>
      <c r="AK133" s="723">
        <v>10.9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vkJpHGrWwMM5DIO1/dH/aGct8HcmYeOd8xhwneOD39r3nCGPMYRPK3aihJl5TscCK4ehUPbzVytDzL+Q1iOcA==" saltValue="4hjSraabWqnceWmOzLAma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74" zoomScaleNormal="85" zoomScaleSheetLayoutView="100" workbookViewId="0">
      <selection activeCell="AH52" sqref="AH5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Xdwlr9YFaLnMm1Vs+ms2o9VLae2wtve03flSRHoafQ/Yy51e0RCc/SYcSym136JBeWyjtMSh5DnmuoC36xDEcQ==" saltValue="UMUvgG2nsLmkXzvw2Mud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6"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vFVv+MMW2lOYgzrbnIrBNcfp0HRkxAx0YKpmVCGZHcEIVZmZeYm0OhEsFwUtpeOROMJKnNp6oSySIH+MQOL+Q==" saltValue="qHIEdFcFCFi4zZxsIRkg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2" zoomScale="70" zoomScaleSheetLayoutView="70" workbookViewId="0">
      <selection activeCell="AM20" sqref="AM20"/>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1096933</v>
      </c>
      <c r="AP9" s="269">
        <v>112737</v>
      </c>
      <c r="AQ9" s="270">
        <v>134407</v>
      </c>
      <c r="AR9" s="271">
        <v>-16.100000000000001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265057</v>
      </c>
      <c r="AP10" s="272">
        <v>27241</v>
      </c>
      <c r="AQ10" s="273">
        <v>20909</v>
      </c>
      <c r="AR10" s="274">
        <v>30.3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22940</v>
      </c>
      <c r="AP11" s="272">
        <v>2358</v>
      </c>
      <c r="AQ11" s="273">
        <v>3830</v>
      </c>
      <c r="AR11" s="274">
        <v>-38.4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t="s">
        <v>490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69256</v>
      </c>
      <c r="AP13" s="272">
        <v>7118</v>
      </c>
      <c r="AQ13" s="273">
        <v>6402</v>
      </c>
      <c r="AR13" s="274">
        <v>11.2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58126</v>
      </c>
      <c r="AP14" s="272">
        <v>5974</v>
      </c>
      <c r="AQ14" s="273">
        <v>3167</v>
      </c>
      <c r="AR14" s="274">
        <v>88.6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-77988</v>
      </c>
      <c r="AP15" s="272">
        <v>-8015</v>
      </c>
      <c r="AQ15" s="273">
        <v>-7315</v>
      </c>
      <c r="AR15" s="274">
        <v>9.6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1434324</v>
      </c>
      <c r="AP16" s="272">
        <v>147413</v>
      </c>
      <c r="AQ16" s="273">
        <v>161400</v>
      </c>
      <c r="AR16" s="274">
        <v>-8.6999999999999993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11.92</v>
      </c>
      <c r="AP21" s="286">
        <v>13.23</v>
      </c>
      <c r="AQ21" s="287">
        <v>-1.31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97.8</v>
      </c>
      <c r="AP22" s="291">
        <v>95.5</v>
      </c>
      <c r="AQ22" s="292">
        <v>2.2999999999999998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662922</v>
      </c>
      <c r="AP32" s="300">
        <v>68132</v>
      </c>
      <c r="AQ32" s="301">
        <v>84123</v>
      </c>
      <c r="AR32" s="302">
        <v>-19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365811</v>
      </c>
      <c r="AP35" s="300">
        <v>37596</v>
      </c>
      <c r="AQ35" s="301">
        <v>25612</v>
      </c>
      <c r="AR35" s="302">
        <v>46.8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31380</v>
      </c>
      <c r="AP36" s="300">
        <v>3225</v>
      </c>
      <c r="AQ36" s="301">
        <v>3548</v>
      </c>
      <c r="AR36" s="302">
        <v>-9.1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v>273</v>
      </c>
      <c r="AP37" s="300">
        <v>28</v>
      </c>
      <c r="AQ37" s="301">
        <v>660</v>
      </c>
      <c r="AR37" s="302">
        <v>-95.8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v>301</v>
      </c>
      <c r="AP38" s="303">
        <v>31</v>
      </c>
      <c r="AQ38" s="304">
        <v>49</v>
      </c>
      <c r="AR38" s="292">
        <v>-36.700000000000003</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-109</v>
      </c>
      <c r="AP39" s="300">
        <v>-11</v>
      </c>
      <c r="AQ39" s="301">
        <v>-3738</v>
      </c>
      <c r="AR39" s="302">
        <v>-99.7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-639997</v>
      </c>
      <c r="AP40" s="300">
        <v>-65776</v>
      </c>
      <c r="AQ40" s="301">
        <v>-72431</v>
      </c>
      <c r="AR40" s="302">
        <v>-9.1999999999999993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420581</v>
      </c>
      <c r="AP41" s="300">
        <v>43225</v>
      </c>
      <c r="AQ41" s="301">
        <v>37824</v>
      </c>
      <c r="AR41" s="302">
        <v>14.3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1994705</v>
      </c>
      <c r="AN51" s="322">
        <v>187490</v>
      </c>
      <c r="AO51" s="323">
        <v>61.5</v>
      </c>
      <c r="AP51" s="324">
        <v>120302</v>
      </c>
      <c r="AQ51" s="325">
        <v>1.7</v>
      </c>
      <c r="AR51" s="326">
        <v>59.8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1539461</v>
      </c>
      <c r="AN52" s="330">
        <v>144700</v>
      </c>
      <c r="AO52" s="331">
        <v>82.5</v>
      </c>
      <c r="AP52" s="332">
        <v>59328</v>
      </c>
      <c r="AQ52" s="333">
        <v>18.7</v>
      </c>
      <c r="AR52" s="334">
        <v>63.8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1066326</v>
      </c>
      <c r="AN53" s="322">
        <v>102315</v>
      </c>
      <c r="AO53" s="323">
        <v>-45.4</v>
      </c>
      <c r="AP53" s="324">
        <v>114841</v>
      </c>
      <c r="AQ53" s="325">
        <v>-4.5</v>
      </c>
      <c r="AR53" s="326">
        <v>-40.9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531206</v>
      </c>
      <c r="AN54" s="330">
        <v>50970</v>
      </c>
      <c r="AO54" s="331">
        <v>-64.8</v>
      </c>
      <c r="AP54" s="332">
        <v>51589</v>
      </c>
      <c r="AQ54" s="333">
        <v>-13</v>
      </c>
      <c r="AR54" s="334">
        <v>-51.8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1366720</v>
      </c>
      <c r="AN55" s="322">
        <v>134163</v>
      </c>
      <c r="AO55" s="323">
        <v>31.1</v>
      </c>
      <c r="AP55" s="324">
        <v>124145</v>
      </c>
      <c r="AQ55" s="325">
        <v>8.1</v>
      </c>
      <c r="AR55" s="326">
        <v>23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933998</v>
      </c>
      <c r="AN56" s="330">
        <v>91685</v>
      </c>
      <c r="AO56" s="331">
        <v>79.900000000000006</v>
      </c>
      <c r="AP56" s="332">
        <v>54761</v>
      </c>
      <c r="AQ56" s="333">
        <v>6.1</v>
      </c>
      <c r="AR56" s="334">
        <v>73.8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654451</v>
      </c>
      <c r="AN57" s="322">
        <v>65787</v>
      </c>
      <c r="AO57" s="323">
        <v>-51</v>
      </c>
      <c r="AP57" s="324">
        <v>131480</v>
      </c>
      <c r="AQ57" s="325">
        <v>5.9</v>
      </c>
      <c r="AR57" s="326">
        <v>-56.9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471288</v>
      </c>
      <c r="AN58" s="330">
        <v>47375</v>
      </c>
      <c r="AO58" s="331">
        <v>-48.3</v>
      </c>
      <c r="AP58" s="332">
        <v>63148</v>
      </c>
      <c r="AQ58" s="333">
        <v>15.3</v>
      </c>
      <c r="AR58" s="334">
        <v>-63.6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977882</v>
      </c>
      <c r="AN59" s="322">
        <v>100502</v>
      </c>
      <c r="AO59" s="323">
        <v>52.8</v>
      </c>
      <c r="AP59" s="324">
        <v>163245</v>
      </c>
      <c r="AQ59" s="325">
        <v>24.2</v>
      </c>
      <c r="AR59" s="326">
        <v>28.6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661460</v>
      </c>
      <c r="AN60" s="330">
        <v>67982</v>
      </c>
      <c r="AO60" s="331">
        <v>43.5</v>
      </c>
      <c r="AP60" s="332">
        <v>87630</v>
      </c>
      <c r="AQ60" s="333">
        <v>38.799999999999997</v>
      </c>
      <c r="AR60" s="334">
        <v>4.7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1212017</v>
      </c>
      <c r="AN61" s="337">
        <v>118051</v>
      </c>
      <c r="AO61" s="338">
        <v>9.8000000000000007</v>
      </c>
      <c r="AP61" s="339">
        <v>130803</v>
      </c>
      <c r="AQ61" s="340">
        <v>7.1</v>
      </c>
      <c r="AR61" s="326">
        <v>2.7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827483</v>
      </c>
      <c r="AN62" s="330">
        <v>80542</v>
      </c>
      <c r="AO62" s="331">
        <v>18.600000000000001</v>
      </c>
      <c r="AP62" s="332">
        <v>63291</v>
      </c>
      <c r="AQ62" s="333">
        <v>13.2</v>
      </c>
      <c r="AR62" s="334">
        <v>5.4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BtWptokizMe9czhdXigxkFVnvrnD4aUdR/wySWqf3NA5efxEScfBGD0aALSAQH3REU0SVUakI6ZiVBSEdM9g==" saltValue="iwwCd5rxygf/OGjldaBB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C101" zoomScale="145" zoomScaleNormal="145" zoomScaleSheetLayoutView="55" workbookViewId="0">
      <selection activeCell="AE102" sqref="AE102"/>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UeGY5EeJ7ryzuqCCARmB+yXdjjj2gSCJZKpHI5fOHxvRAnHXWMexJIoTuc6vEojSFEdsG0lWQs4QlZYEu8d+ZA==" saltValue="+F/CgPSDVzxPoHk0/a0q8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H91" zoomScaleNormal="100" zoomScaleSheetLayoutView="55" workbookViewId="0">
      <selection activeCell="AE74" sqref="AE74"/>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AJpUXTMBbNKgAU2P78nM7+VGi74p9K9/k7jXsMAytT3XYM9o1lnnBBkm04TCWDFyKfH6r8a4n0rlLcQ6GcodGg==" saltValue="UnXvlkYUOhptwUX9ID+0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35"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11.65</v>
      </c>
      <c r="G47" s="12">
        <v>11.84</v>
      </c>
      <c r="H47" s="12">
        <v>15.57</v>
      </c>
      <c r="I47" s="12">
        <v>16.63</v>
      </c>
      <c r="J47" s="13">
        <v>16.88</v>
      </c>
    </row>
    <row r="48" spans="2:10" ht="57.75" customHeight="1" x14ac:dyDescent="0.15">
      <c r="B48" s="14"/>
      <c r="C48" s="1141" t="s">
        <v>4</v>
      </c>
      <c r="D48" s="1141"/>
      <c r="E48" s="1142"/>
      <c r="F48" s="15">
        <v>3.6</v>
      </c>
      <c r="G48" s="16">
        <v>3.64</v>
      </c>
      <c r="H48" s="16">
        <v>3.43</v>
      </c>
      <c r="I48" s="16">
        <v>4.46</v>
      </c>
      <c r="J48" s="17">
        <v>3.16</v>
      </c>
    </row>
    <row r="49" spans="2:10" ht="57.75" customHeight="1" thickBot="1" x14ac:dyDescent="0.2">
      <c r="B49" s="18"/>
      <c r="C49" s="1143" t="s">
        <v>5</v>
      </c>
      <c r="D49" s="1143"/>
      <c r="E49" s="1144"/>
      <c r="F49" s="19" t="s">
        <v>533</v>
      </c>
      <c r="G49" s="20" t="s">
        <v>534</v>
      </c>
      <c r="H49" s="20">
        <v>1.17</v>
      </c>
      <c r="I49" s="20">
        <v>0.51</v>
      </c>
      <c r="J49" s="21" t="s">
        <v>535</v>
      </c>
    </row>
    <row r="50" spans="2:10" x14ac:dyDescent="0.15"/>
  </sheetData>
  <sheetProtection algorithmName="SHA-512" hashValue="TSw52whUIsGkUCvwNeUODWrUAhrGC3/Bjk9l/rphpnfNic2PgZtVTvZ8ASTvZOw3fJ9Zr3geo1mBFKIQaRbcxQ==" saltValue="HmNR4Dw8pLNDnJg5Q3Qb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2026-03-11T04:37:30Z</cp:lastPrinted>
  <dcterms:created xsi:type="dcterms:W3CDTF">2026-02-23T04:23:40Z</dcterms:created>
  <dcterms:modified xsi:type="dcterms:W3CDTF">2026-03-18T01:10:34Z</dcterms:modified>
  <cp:category/>
</cp:coreProperties>
</file>