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11平内町\"/>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AU63" i="11"/>
  <c r="AP63" i="1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CO36" i="9"/>
  <c r="BW36" i="9"/>
  <c r="BW37" i="9" s="1"/>
  <c r="BW38" i="9" s="1"/>
  <c r="BW39" i="9" s="1"/>
  <c r="BW40" i="9" s="1"/>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BE34" i="9" s="1"/>
  <c r="BE35" i="9" s="1"/>
  <c r="BE36" i="9" s="1"/>
  <c r="BE37" i="9" s="1"/>
</calcChain>
</file>

<file path=xl/sharedStrings.xml><?xml version="1.0" encoding="utf-8"?>
<sst xmlns="http://schemas.openxmlformats.org/spreadsheetml/2006/main" count="1019" uniqueCount="549">
  <si>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</si>
  <si>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</si>
  <si>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</si>
  <si>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</si>
  <si>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</si>
  <si>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</si>
  <si>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</si>
  <si>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</si>
  <si>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</si>
  <si>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</si>
  <si>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</si>
  <si>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</si>
  <si>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</si>
  <si>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</si>
  <si>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</si>
  <si>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</si>
  <si>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</si>
  <si>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</si>
  <si>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</si>
  <si>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</si>
  <si>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</si>
  <si>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</si>
  <si>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</si>
  <si>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</si>
  <si>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</si>
  <si>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</si>
  <si>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</si>
  <si>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</si>
  <si>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</si>
  <si>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</si>
  <si>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</si>
  <si>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</si>
  <si>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</si>
  <si>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</si>
  <si>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</si>
  <si>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</si>
  <si>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</si>
  <si>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</si>
  <si>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</si>
  <si>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</si>
  <si>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</si>
  <si>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</si>
  <si>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</si>
  <si>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</si>
  <si>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</si>
  <si>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</si>
  <si>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</si>
  <si>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</si>
  <si>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</si>
  <si>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</si>
  <si>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</si>
  <si>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</si>
  <si>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</si>
  <si>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</si>
  <si>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</si>
  <si>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</si>
  <si>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</si>
  <si>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</si>
  <si>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</si>
  <si>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</si>
  <si>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</si>
  <si>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</si>
  <si>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</si>
  <si>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</si>
  <si>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</si>
  <si>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</si>
  <si>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</si>
  <si>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</si>
  <si>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</si>
  <si>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</si>
  <si>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</si>
  <si>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</si>
  <si>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</si>
  <si>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</si>
  <si>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</si>
  <si>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</si>
  <si>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</si>
  <si>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</si>
  <si>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</si>
  <si>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</si>
  <si>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</si>
  <si>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</si>
  <si>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</si>
  <si>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</si>
  <si>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</si>
  <si>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</si>
  <si>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</si>
  <si>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</si>
  <si>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</si>
  <si>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</si>
  <si>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</si>
  <si>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</si>
  <si>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</si>
  <si>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</si>
  <si>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</si>
  <si>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</si>
  <si>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</si>
  <si>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</si>
  <si>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</si>
  <si>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</si>
  <si>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</si>
  <si>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</si>
  <si>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</si>
  <si>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</si>
  <si>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</si>
  <si>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</si>
  <si>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</si>
  <si>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</si>
  <si>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</si>
  <si>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</si>
  <si>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</si>
  <si>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</si>
  <si>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</si>
  <si>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</si>
  <si>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</si>
  <si>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</si>
  <si>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</si>
  <si>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</si>
  <si>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</si>
  <si>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</si>
  <si>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</si>
  <si>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</si>
  <si>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</si>
  <si>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</si>
  <si>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</si>
  <si>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</si>
  <si>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</si>
  <si>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</si>
  <si>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</si>
  <si>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</si>
  <si>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</si>
  <si>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</si>
  <si>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</si>
  <si>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</si>
  <si>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</si>
  <si>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</si>
  <si>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</si>
  <si>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</si>
  <si>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平内町国民健康保険平内中央病院事業会計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</si>
  <si>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</si>
  <si>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</si>
  <si>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</si>
  <si>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</si>
  <si>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</si>
  <si>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</si>
  <si>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</si>
  <si>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</si>
  <si>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</si>
  <si>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</si>
  <si>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</si>
  <si>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</si>
  <si>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</si>
  <si>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</si>
  <si>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</si>
  <si>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</si>
  <si>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</si>
  <si>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</si>
  <si>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</si>
  <si>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</si>
  <si>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</si>
  <si>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</si>
  <si>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</si>
  <si>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</si>
  <si>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</si>
  <si>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</si>
  <si>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</si>
  <si>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</si>
  <si>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</si>
  <si>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</si>
  <si>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</si>
  <si>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</si>
  <si>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</si>
  <si>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</si>
  <si>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</si>
  <si>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</si>
  <si>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</si>
  <si>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</si>
  <si>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</si>
  <si>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</si>
  <si>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</si>
  <si>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</si>
  <si>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</si>
  <si>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</si>
  <si>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</si>
  <si>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</si>
  <si>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</si>
  <si>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</si>
  <si>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</si>
  <si>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</si>
  <si>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</si>
  <si>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</si>
  <si>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</si>
  <si>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</si>
  <si>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</si>
  <si>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</si>
  <si>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</si>
  <si>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</si>
  <si>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</si>
  <si>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</si>
  <si>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</si>
  <si>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</si>
  <si>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</si>
  <si>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</si>
  <si>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</si>
  <si>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</si>
  <si>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</si>
  <si>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</si>
  <si>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</si>
  <si>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</si>
  <si>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</si>
  <si>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</si>
  <si>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</si>
  <si>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</si>
  <si>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</si>
  <si>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</si>
  <si>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</si>
  <si>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</si>
  <si>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</si>
  <si>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</si>
  <si>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</si>
  <si>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</si>
  <si>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</si>
  <si>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</si>
  <si>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</si>
  <si>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</si>
  <si>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</si>
  <si>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</si>
  <si>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</si>
  <si>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</si>
  <si>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</si>
  <si>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</si>
  <si>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</si>
  <si>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</si>
  <si>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</si>
  <si>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</si>
  <si>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</si>
  <si>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</si>
  <si>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</si>
  <si>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</si>
  <si>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</si>
  <si>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</si>
  <si>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</si>
  <si>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</si>
  <si>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</si>
  <si>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</si>
  <si>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</si>
  <si>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</si>
  <si>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</si>
  <si>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</si>
  <si>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</si>
  <si>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</si>
  <si>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</si>
  <si>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</si>
  <si>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</si>
  <si>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</si>
  <si>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</si>
  <si>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</si>
  <si>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</si>
  <si>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</si>
  <si>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</si>
  <si>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</si>
  <si>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</si>
  <si>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</si>
  <si>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</si>
  <si>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</si>
  <si>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</si>
  <si>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</si>
  <si>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</si>
  <si>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</si>
  <si>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</si>
  <si>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</si>
  <si>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</si>
  <si>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</si>
  <si>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</si>
  <si>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</si>
  <si>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</si>
  <si>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</si>
  <si>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</si>
  <si>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</si>
  <si>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</si>
  <si>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</si>
  <si>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</si>
  <si>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</si>
  <si>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</si>
  <si>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</si>
  <si>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</si>
  <si>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</si>
  <si>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</si>
  <si>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</si>
  <si>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</si>
  <si>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</si>
  <si>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</si>
  <si>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</si>
  <si>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</si>
  <si>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</si>
  <si>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</si>
  <si>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</si>
  <si>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</si>
  <si>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</si>
  <si>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</si>
  <si>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</si>
  <si>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</si>
  <si>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</si>
  <si>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</si>
  <si>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</si>
  <si>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</si>
  <si>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</si>
  <si>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</si>
  <si>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</si>
  <si>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</si>
  <si>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</si>
  <si>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</si>
  <si>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</si>
  <si>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</si>
  <si>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</si>
  <si>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</si>
  <si>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</si>
  <si>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</si>
  <si>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</si>
  <si>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</si>
  <si>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</si>
  <si>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</si>
  <si>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</si>
  <si>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</si>
  <si>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</si>
  <si>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</si>
  <si>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</si>
  <si>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</si>
  <si>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</si>
  <si>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</si>
  <si>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</si>
  <si>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</si>
  <si>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</si>
  <si>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</si>
  <si>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</si>
  <si>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</si>
  <si>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</si>
  <si>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</si>
  <si>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</si>
  <si>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</si>
  <si>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</si>
  <si>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</si>
  <si>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</si>
  <si>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</si>
  <si>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</si>
  <si>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</si>
  <si>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</si>
  <si>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</si>
  <si>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</si>
  <si>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</si>
  <si>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</si>
  <si>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</si>
  <si>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</si>
  <si>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</si>
  <si>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</si>
  <si>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</si>
  <si>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</si>
  <si>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</si>
  <si>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</si>
  <si>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</si>
  <si>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</si>
  <si>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</si>
  <si>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</si>
  <si>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</si>
  <si>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</si>
  <si>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</si>
  <si>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</si>
  <si>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</si>
  <si>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平内町公共用地先行取得事業特別会計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</si>
  <si>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</si>
  <si>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</si>
  <si>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</si>
  <si>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</si>
  <si>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</si>
  <si>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</si>
  <si>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</si>
  <si>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</si>
  <si>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</si>
  <si>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</si>
  <si>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</si>
  <si>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</si>
  <si>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</si>
  <si>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</si>
  <si>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</si>
  <si>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</si>
  <si>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</si>
  <si>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</si>
  <si>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</si>
  <si>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</si>
  <si>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</si>
  <si>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</si>
  <si>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</si>
  <si>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</si>
  <si>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</si>
  <si>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</si>
  <si>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</si>
  <si>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</si>
  <si>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</si>
  <si>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</si>
  <si>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</si>
  <si>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</si>
  <si>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</si>
  <si>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</si>
  <si>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</si>
  <si>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</si>
  <si>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</si>
  <si>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</si>
  <si>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</si>
  <si>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</si>
  <si>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</si>
  <si>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</si>
  <si>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</si>
  <si>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</si>
  <si>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</si>
  <si>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</si>
  <si>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</si>
  <si>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</si>
  <si>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</si>
  <si>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</si>
  <si>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</si>
  <si>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</si>
  <si>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</si>
  <si>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</si>
  <si>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</si>
  <si>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</si>
  <si>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</si>
  <si>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</si>
  <si>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</si>
  <si>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</si>
  <si>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</si>
  <si>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</si>
  <si>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</si>
  <si>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</si>
  <si>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</si>
  <si>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</si>
  <si>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</si>
  <si>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</si>
  <si>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</si>
  <si>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</si>
  <si>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</si>
  <si>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</si>
  <si>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</si>
  <si>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</si>
  <si>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</si>
  <si>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</si>
  <si>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</si>
  <si>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</si>
  <si>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</si>
  <si>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</si>
  <si>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</si>
  <si>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</si>
  <si>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</si>
  <si>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</si>
  <si>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</si>
  <si>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</si>
  <si>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</si>
  <si>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</si>
  <si>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</si>
  <si>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</si>
  <si>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</si>
  <si>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</si>
  <si>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</si>
  <si>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</si>
  <si>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</si>
  <si>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</si>
  <si>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</si>
  <si>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</si>
  <si>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</si>
  <si>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</si>
  <si>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</si>
  <si>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</si>
  <si>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</si>
  <si>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</si>
  <si>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</si>
  <si>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</si>
  <si>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</si>
  <si>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</si>
  <si>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</si>
  <si>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</si>
  <si>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</si>
  <si>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</si>
  <si>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</si>
  <si>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</si>
  <si>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</si>
  <si>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</si>
  <si>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</si>
  <si>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</si>
  <si>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</si>
  <si>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</si>
  <si>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</si>
  <si>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</si>
  <si>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</si>
  <si>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</si>
  <si>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</si>
  <si>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</si>
  <si>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</si>
  <si>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</si>
  <si>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</si>
  <si>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</si>
  <si>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</si>
  <si>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</si>
  <si>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</si>
  <si>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</si>
  <si>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</si>
  <si>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</si>
  <si>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</si>
  <si>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</si>
  <si>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</si>
  <si>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</si>
  <si>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</si>
  <si>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</si>
  <si>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</si>
  <si>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</si>
  <si>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</si>
  <si>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</si>
  <si>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</si>
  <si>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</si>
  <si>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</si>
  <si>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</si>
  <si>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</si>
  <si>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</si>
  <si>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</si>
  <si>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</si>
  <si>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</si>
  <si>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</si>
  <si>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</si>
  <si>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1.22</t>
  </si>
  <si>
    <t>▲ 3.07</t>
  </si>
  <si>
    <t>▲ 0.54</t>
  </si>
  <si>
    <t>平内町国民健康保険平内中央病院事業会計</t>
  </si>
  <si>
    <t>▲ 2.67</t>
  </si>
  <si>
    <t>▲ 0.35</t>
  </si>
  <si>
    <t>一般会計</t>
  </si>
  <si>
    <t>平内町水道事業会計</t>
  </si>
  <si>
    <t>平内町介護保険特別会計</t>
  </si>
  <si>
    <t>平内町国民健康保険特別会計</t>
  </si>
  <si>
    <t>平内町後期高齢者医療特別会計</t>
  </si>
  <si>
    <t>平内町農業集落排水事業特別会計</t>
  </si>
  <si>
    <t>平内町公共下水道事業特別会計</t>
  </si>
  <si>
    <t>その他会計（赤字）</t>
  </si>
  <si>
    <t>その他会計（黒字）</t>
  </si>
  <si>
    <t>－</t>
    <phoneticPr fontId="2"/>
  </si>
  <si>
    <t>青森地域広域事務組合</t>
    <rPh sb="0" eb="2">
      <t>アオモリ</t>
    </rPh>
    <rPh sb="2" eb="4">
      <t>チイキ</t>
    </rPh>
    <rPh sb="4" eb="6">
      <t>コウイキ</t>
    </rPh>
    <rPh sb="6" eb="8">
      <t>ジム</t>
    </rPh>
    <rPh sb="8" eb="10">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</si>
  <si>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</si>
  <si>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</si>
  <si>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</si>
  <si>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青森県交通災害共済組合</t>
    <rPh sb="0" eb="3">
      <t>アオモリケン</t>
    </rPh>
    <rPh sb="3" eb="5">
      <t>コウツウ</t>
    </rPh>
    <rPh sb="5" eb="7">
      <t>サイガイ</t>
    </rPh>
    <rPh sb="7" eb="9">
      <t>キョウサイ</t>
    </rPh>
    <rPh sb="9" eb="11">
      <t>クミアイ</t>
    </rPh>
    <phoneticPr fontId="5"/>
  </si>
  <si>
    <t>青森県市町村総合事務組合</t>
    <rPh sb="0" eb="3">
      <t>アオモリケン</t>
    </rPh>
    <rPh sb="3" eb="6">
      <t>シチョウソン</t>
    </rPh>
    <rPh sb="6" eb="8">
      <t>ソウゴウ</t>
    </rPh>
    <rPh sb="8" eb="10">
      <t>ジム</t>
    </rPh>
    <rPh sb="10" eb="12">
      <t>クミアイ</t>
    </rPh>
    <phoneticPr fontId="5"/>
  </si>
  <si>
    <t>青森地域広域消防事務組合</t>
    <rPh sb="0" eb="2">
      <t>アオモリ</t>
    </rPh>
    <rPh sb="2" eb="4">
      <t>チイキ</t>
    </rPh>
    <rPh sb="4" eb="6">
      <t>コウイキ</t>
    </rPh>
    <rPh sb="6" eb="8">
      <t>ショウボウ</t>
    </rPh>
    <rPh sb="8" eb="10">
      <t>ジム</t>
    </rPh>
    <rPh sb="10" eb="12">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</si>
</sst>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54304</c:v>
                </c:pt>
                <c:pt idx="1">
                  <c:v>65746</c:v>
                </c:pt>
                <c:pt idx="2">
                  <c:v>57908</c:v>
                </c:pt>
                <c:pt idx="3">
                  <c:v>51079</c:v>
                </c:pt>
                <c:pt idx="4">
                  <c:v>79904</c:v>
                </c:pt>
              </c:numCache>
            </c:numRef>
          </c:val>
          <c:smooth val="0"/>
        </c:ser>
        <c:dLbls>
          <c:showLegendKey val="0"/>
          <c:showVal val="0"/>
          <c:showCatName val="0"/>
          <c:showSerName val="0"/>
          <c:showPercent val="0"/>
          <c:showBubbleSize val="0"/>
        </c:dLbls>
        <c:marker val="1"/>
        <c:smooth val="0"/>
        <c:axId val="217544968"/>
        <c:axId val="217545360"/>
      </c:lineChart>
      <c:catAx>
        <c:axId val="217544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545360"/>
        <c:crosses val="autoZero"/>
        <c:auto val="1"/>
        <c:lblAlgn val="ctr"/>
        <c:lblOffset val="100"/>
        <c:tickLblSkip val="1"/>
        <c:tickMarkSkip val="1"/>
        <c:noMultiLvlLbl val="0"/>
      </c:catAx>
      <c:valAx>
        <c:axId val="2175453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544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2.52</c:v>
                </c:pt>
                <c:pt idx="1">
                  <c:v>2.73</c:v>
                </c:pt>
                <c:pt idx="2">
                  <c:v>1.97</c:v>
                </c:pt>
                <c:pt idx="3">
                  <c:v>2.34</c:v>
                </c:pt>
                <c:pt idx="4">
                  <c:v>2.11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7.1</c:v>
                </c:pt>
                <c:pt idx="1">
                  <c:v>11.38</c:v>
                </c:pt>
                <c:pt idx="2">
                  <c:v>11.32</c:v>
                </c:pt>
                <c:pt idx="3">
                  <c:v>8.8800000000000008</c:v>
                </c:pt>
                <c:pt idx="4">
                  <c:v>9.89</c:v>
                </c:pt>
              </c:numCache>
            </c:numRef>
          </c:val>
        </c:ser>
        <c:dLbls>
          <c:showLegendKey val="0"/>
          <c:showVal val="0"/>
          <c:showCatName val="0"/>
          <c:showSerName val="0"/>
          <c:showPercent val="0"/>
          <c:showBubbleSize val="0"/>
        </c:dLbls>
        <c:gapWidth val="250"/>
        <c:overlap val="100"/>
        <c:axId val="217543008"/>
        <c:axId val="217542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3.65</c:v>
                </c:pt>
                <c:pt idx="1">
                  <c:v>3.27</c:v>
                </c:pt>
                <c:pt idx="2">
                  <c:v>-1.22</c:v>
                </c:pt>
                <c:pt idx="3">
                  <c:v>-3.07</c:v>
                </c:pt>
                <c:pt idx="4">
                  <c:v>-0.54</c:v>
                </c:pt>
              </c:numCache>
            </c:numRef>
          </c:val>
          <c:smooth val="0"/>
        </c:ser>
        <c:dLbls>
          <c:showLegendKey val="0"/>
          <c:showVal val="0"/>
          <c:showCatName val="0"/>
          <c:showSerName val="0"/>
          <c:showPercent val="0"/>
          <c:showBubbleSize val="0"/>
        </c:dLbls>
        <c:marker val="1"/>
        <c:smooth val="0"/>
        <c:axId val="217543008"/>
        <c:axId val="217542616"/>
      </c:lineChart>
      <c:catAx>
        <c:axId val="21754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542616"/>
        <c:crosses val="autoZero"/>
        <c:auto val="1"/>
        <c:lblAlgn val="ctr"/>
        <c:lblOffset val="100"/>
        <c:tickLblSkip val="1"/>
        <c:tickMarkSkip val="1"/>
        <c:noMultiLvlLbl val="0"/>
      </c:catAx>
      <c:valAx>
        <c:axId val="21754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54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0.03</c:v>
                </c:pt>
                <c:pt idx="4">
                  <c:v>#N/A</c:v>
                </c:pt>
                <c:pt idx="5">
                  <c:v>0.04</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平内町公共下水道事業特別会計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0.01</c:v>
                </c:pt>
                <c:pt idx="8">
                  <c:v>#N/A</c:v>
                </c:pt>
                <c:pt idx="9">
                  <c:v>0.02</c:v>
                </c:pt>
              </c:numCache>
            </c:numRef>
          </c:val>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0.02</c:v>
                </c:pt>
                <c:pt idx="8">
                  <c:v>#N/A</c:v>
                </c:pt>
                <c:pt idx="9">
                  <c:v>0.03</c:v>
                </c:pt>
              </c:numCache>
            </c:numRef>
          </c:val>
        </c:ser>
        <c:ser>
          <c:idx val="4"/>
          <c:order val="4"/>
          <c:tx>
            <c:strRef>
              <c:f>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7.0000000000000007E-2</c:v>
                </c:pt>
                <c:pt idx="4">
                  <c:v>#N/A</c:v>
                </c:pt>
                <c:pt idx="5">
                  <c:v>0.24</c:v>
                </c:pt>
                <c:pt idx="6">
                  <c:v>#N/A</c:v>
                </c:pt>
                <c:pt idx="7">
                  <c:v>0</c:v>
                </c:pt>
                <c:pt idx="8">
                  <c:v>#N/A</c:v>
                </c:pt>
                <c:pt idx="9">
                  <c:v>0.04</c:v>
                </c:pt>
              </c:numCache>
            </c:numRef>
          </c:val>
        </c:ser>
        <c:ser>
          <c:idx val="5"/>
          <c:order val="5"/>
          <c:tx>
            <c:strRef>
              <c:f>データシート!$A$32</c:f>
              <c:strCache>
                <c:ptCount val="1"/>
                <c:pt idx="0">
                  <c:v>平内町国民健康保険特別会計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1.39</c:v>
                </c:pt>
                <c:pt idx="2">
                  <c:v>#N/A</c:v>
                </c:pt>
                <c:pt idx="3">
                  <c:v>1.93</c:v>
                </c:pt>
                <c:pt idx="4">
                  <c:v>#N/A</c:v>
                </c:pt>
                <c:pt idx="5">
                  <c:v>0.89</c:v>
                </c:pt>
                <c:pt idx="6">
                  <c:v>#N/A</c:v>
                </c:pt>
                <c:pt idx="7">
                  <c:v>0.25</c:v>
                </c:pt>
                <c:pt idx="8">
                  <c:v>#N/A</c:v>
                </c:pt>
                <c:pt idx="9">
                  <c:v>0.27</c:v>
                </c:pt>
              </c:numCache>
            </c:numRef>
          </c:val>
        </c:ser>
        <c:ser>
          <c:idx val="6"/>
          <c:order val="6"/>
          <c:tx>
            <c:strRef>
              <c:f>データシート!$A$33</c:f>
              <c:strCache>
                <c:ptCount val="1"/>
                <c:pt idx="0">
                  <c:v>平内町介護保険特別会計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1.28</c:v>
                </c:pt>
                <c:pt idx="2">
                  <c:v>#N/A</c:v>
                </c:pt>
                <c:pt idx="3">
                  <c:v>0.52</c:v>
                </c:pt>
                <c:pt idx="4">
                  <c:v>#N/A</c:v>
                </c:pt>
                <c:pt idx="5">
                  <c:v>0.81</c:v>
                </c:pt>
                <c:pt idx="6">
                  <c:v>#N/A</c:v>
                </c:pt>
                <c:pt idx="7">
                  <c:v>0.72</c:v>
                </c:pt>
                <c:pt idx="8">
                  <c:v>#N/A</c:v>
                </c:pt>
                <c:pt idx="9">
                  <c:v>0.95</c:v>
                </c:pt>
              </c:numCache>
            </c:numRef>
          </c:val>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1.46</c:v>
                </c:pt>
                <c:pt idx="2">
                  <c:v>#N/A</c:v>
                </c:pt>
                <c:pt idx="3">
                  <c:v>1.77</c:v>
                </c:pt>
                <c:pt idx="4">
                  <c:v>#N/A</c:v>
                </c:pt>
                <c:pt idx="5">
                  <c:v>1.45</c:v>
                </c:pt>
                <c:pt idx="6">
                  <c:v>#N/A</c:v>
                </c:pt>
                <c:pt idx="7">
                  <c:v>1.77</c:v>
                </c:pt>
                <c:pt idx="8">
                  <c:v>#N/A</c:v>
                </c:pt>
                <c:pt idx="9">
                  <c:v>2.0499999999999998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2.52</c:v>
                </c:pt>
                <c:pt idx="2">
                  <c:v>#N/A</c:v>
                </c:pt>
                <c:pt idx="3">
                  <c:v>2.73</c:v>
                </c:pt>
                <c:pt idx="4">
                  <c:v>#N/A</c:v>
                </c:pt>
                <c:pt idx="5">
                  <c:v>1.97</c:v>
                </c:pt>
                <c:pt idx="6">
                  <c:v>#N/A</c:v>
                </c:pt>
                <c:pt idx="7">
                  <c:v>2.34</c:v>
                </c:pt>
                <c:pt idx="8">
                  <c:v>#N/A</c:v>
                </c:pt>
                <c:pt idx="9">
                  <c:v>2.11</c:v>
                </c:pt>
              </c:numCache>
            </c:numRef>
          </c:val>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2.67</c:v>
                </c:pt>
                <c:pt idx="1">
                  <c:v>#N/A</c:v>
                </c:pt>
                <c:pt idx="2">
                  <c:v>#N/A</c:v>
                </c:pt>
                <c:pt idx="3">
                  <c:v>0.15</c:v>
                </c:pt>
                <c:pt idx="4">
                  <c:v>#N/A</c:v>
                </c:pt>
                <c:pt idx="5">
                  <c:v>0.11</c:v>
                </c:pt>
                <c:pt idx="6">
                  <c:v>#N/A</c:v>
                </c:pt>
                <c:pt idx="7">
                  <c:v>7.0000000000000007E-2</c:v>
                </c:pt>
                <c:pt idx="8">
                  <c:v>0.35</c:v>
                </c:pt>
                <c:pt idx="9">
                  <c:v>#N/A</c:v>
                </c:pt>
              </c:numCache>
            </c:numRef>
          </c:val>
        </c:ser>
        <c:dLbls>
          <c:showLegendKey val="0"/>
          <c:showVal val="0"/>
          <c:showCatName val="0"/>
          <c:showSerName val="0"/>
          <c:showPercent val="0"/>
          <c:showBubbleSize val="0"/>
        </c:dLbls>
        <c:gapWidth val="150"/>
        <c:overlap val="100"/>
        <c:axId val="433862544"/>
        <c:axId val="433862936"/>
      </c:barChart>
      <c:catAx>
        <c:axId val="43386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862936"/>
        <c:crosses val="autoZero"/>
        <c:auto val="1"/>
        <c:lblAlgn val="ctr"/>
        <c:lblOffset val="100"/>
        <c:tickLblSkip val="1"/>
        <c:tickMarkSkip val="1"/>
        <c:noMultiLvlLbl val="0"/>
      </c:catAx>
      <c:valAx>
        <c:axId val="43386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62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578</c:v>
                </c:pt>
                <c:pt idx="5">
                  <c:v>582</c:v>
                </c:pt>
                <c:pt idx="8">
                  <c:v>580</c:v>
                </c:pt>
                <c:pt idx="11">
                  <c:v>588</c:v>
                </c:pt>
                <c:pt idx="14">
                  <c:v>588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50</c:v>
                </c:pt>
                <c:pt idx="3">
                  <c:v>50</c:v>
                </c:pt>
                <c:pt idx="6">
                  <c:v>51</c:v>
                </c:pt>
                <c:pt idx="9">
                  <c:v>50</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243</c:v>
                </c:pt>
                <c:pt idx="3">
                  <c:v>283</c:v>
                </c:pt>
                <c:pt idx="6">
                  <c:v>285</c:v>
                </c:pt>
                <c:pt idx="9">
                  <c:v>294</c:v>
                </c:pt>
                <c:pt idx="12">
                  <c:v>310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804</c:v>
                </c:pt>
                <c:pt idx="3">
                  <c:v>734</c:v>
                </c:pt>
                <c:pt idx="6">
                  <c:v>683</c:v>
                </c:pt>
                <c:pt idx="9">
                  <c:v>657</c:v>
                </c:pt>
                <c:pt idx="12">
                  <c:v>627</c:v>
                </c:pt>
              </c:numCache>
            </c:numRef>
          </c:val>
        </c:ser>
        <c:dLbls>
          <c:showLegendKey val="0"/>
          <c:showVal val="0"/>
          <c:showCatName val="0"/>
          <c:showSerName val="0"/>
          <c:showPercent val="0"/>
          <c:showBubbleSize val="0"/>
        </c:dLbls>
        <c:gapWidth val="100"/>
        <c:overlap val="100"/>
        <c:axId val="433863720"/>
        <c:axId val="43386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519</c:v>
                </c:pt>
                <c:pt idx="2">
                  <c:v>#N/A</c:v>
                </c:pt>
                <c:pt idx="3">
                  <c:v>#N/A</c:v>
                </c:pt>
                <c:pt idx="4">
                  <c:v>485</c:v>
                </c:pt>
                <c:pt idx="5">
                  <c:v>#N/A</c:v>
                </c:pt>
                <c:pt idx="6">
                  <c:v>#N/A</c:v>
                </c:pt>
                <c:pt idx="7">
                  <c:v>439</c:v>
                </c:pt>
                <c:pt idx="8">
                  <c:v>#N/A</c:v>
                </c:pt>
                <c:pt idx="9">
                  <c:v>#N/A</c:v>
                </c:pt>
                <c:pt idx="10">
                  <c:v>413</c:v>
                </c:pt>
                <c:pt idx="11">
                  <c:v>#N/A</c:v>
                </c:pt>
                <c:pt idx="12">
                  <c:v>#N/A</c:v>
                </c:pt>
                <c:pt idx="13">
                  <c:v>387</c:v>
                </c:pt>
                <c:pt idx="14">
                  <c:v>#N/A</c:v>
                </c:pt>
              </c:numCache>
            </c:numRef>
          </c:val>
          <c:smooth val="0"/>
        </c:ser>
        <c:dLbls>
          <c:showLegendKey val="0"/>
          <c:showVal val="0"/>
          <c:showCatName val="0"/>
          <c:showSerName val="0"/>
          <c:showPercent val="0"/>
          <c:showBubbleSize val="0"/>
        </c:dLbls>
        <c:marker val="1"/>
        <c:smooth val="0"/>
        <c:axId val="433863720"/>
        <c:axId val="433864112"/>
      </c:lineChart>
      <c:catAx>
        <c:axId val="433863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864112"/>
        <c:crosses val="autoZero"/>
        <c:auto val="1"/>
        <c:lblAlgn val="ctr"/>
        <c:lblOffset val="100"/>
        <c:tickLblSkip val="1"/>
        <c:tickMarkSkip val="1"/>
        <c:noMultiLvlLbl val="0"/>
      </c:catAx>
      <c:valAx>
        <c:axId val="43386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63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6790</c:v>
                </c:pt>
                <c:pt idx="5">
                  <c:v>6810</c:v>
                </c:pt>
                <c:pt idx="8">
                  <c:v>6781</c:v>
                </c:pt>
                <c:pt idx="11">
                  <c:v>6666</c:v>
                </c:pt>
                <c:pt idx="14">
                  <c:v>6892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717</c:v>
                </c:pt>
                <c:pt idx="5">
                  <c:v>1034</c:v>
                </c:pt>
                <c:pt idx="8">
                  <c:v>1120</c:v>
                </c:pt>
                <c:pt idx="11">
                  <c:v>960</c:v>
                </c:pt>
                <c:pt idx="14">
                  <c:v>973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1204</c:v>
                </c:pt>
                <c:pt idx="3">
                  <c:v>1148</c:v>
                </c:pt>
                <c:pt idx="6">
                  <c:v>1063</c:v>
                </c:pt>
                <c:pt idx="9">
                  <c:v>999</c:v>
                </c:pt>
                <c:pt idx="12">
                  <c:v>855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204</c:v>
                </c:pt>
                <c:pt idx="3">
                  <c:v>157</c:v>
                </c:pt>
                <c:pt idx="6">
                  <c:v>110</c:v>
                </c:pt>
                <c:pt idx="9">
                  <c:v>61</c:v>
                </c:pt>
                <c:pt idx="12">
                  <c:v>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4957</c:v>
                </c:pt>
                <c:pt idx="3">
                  <c:v>4697</c:v>
                </c:pt>
                <c:pt idx="6">
                  <c:v>4821</c:v>
                </c:pt>
                <c:pt idx="9">
                  <c:v>4769</c:v>
                </c:pt>
                <c:pt idx="12">
                  <c:v>4625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73</c:v>
                </c:pt>
                <c:pt idx="9">
                  <c:v>49</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5690</c:v>
                </c:pt>
                <c:pt idx="3">
                  <c:v>5499</c:v>
                </c:pt>
                <c:pt idx="6">
                  <c:v>5347</c:v>
                </c:pt>
                <c:pt idx="9">
                  <c:v>5254</c:v>
                </c:pt>
                <c:pt idx="12">
                  <c:v>5382</c:v>
                </c:pt>
              </c:numCache>
            </c:numRef>
          </c:val>
        </c:ser>
        <c:dLbls>
          <c:showLegendKey val="0"/>
          <c:showVal val="0"/>
          <c:showCatName val="0"/>
          <c:showSerName val="0"/>
          <c:showPercent val="0"/>
          <c:showBubbleSize val="0"/>
        </c:dLbls>
        <c:gapWidth val="100"/>
        <c:overlap val="100"/>
        <c:axId val="433731696"/>
        <c:axId val="433732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4548</c:v>
                </c:pt>
                <c:pt idx="2">
                  <c:v>#N/A</c:v>
                </c:pt>
                <c:pt idx="3">
                  <c:v>#N/A</c:v>
                </c:pt>
                <c:pt idx="4">
                  <c:v>3658</c:v>
                </c:pt>
                <c:pt idx="5">
                  <c:v>#N/A</c:v>
                </c:pt>
                <c:pt idx="6">
                  <c:v>#N/A</c:v>
                </c:pt>
                <c:pt idx="7">
                  <c:v>3514</c:v>
                </c:pt>
                <c:pt idx="8">
                  <c:v>#N/A</c:v>
                </c:pt>
                <c:pt idx="9">
                  <c:v>#N/A</c:v>
                </c:pt>
                <c:pt idx="10">
                  <c:v>3506</c:v>
                </c:pt>
                <c:pt idx="11">
                  <c:v>#N/A</c:v>
                </c:pt>
                <c:pt idx="12">
                  <c:v>#N/A</c:v>
                </c:pt>
                <c:pt idx="13">
                  <c:v>3045</c:v>
                </c:pt>
                <c:pt idx="14">
                  <c:v>#N/A</c:v>
                </c:pt>
              </c:numCache>
            </c:numRef>
          </c:val>
          <c:smooth val="0"/>
        </c:ser>
        <c:dLbls>
          <c:showLegendKey val="0"/>
          <c:showVal val="0"/>
          <c:showCatName val="0"/>
          <c:showSerName val="0"/>
          <c:showPercent val="0"/>
          <c:showBubbleSize val="0"/>
        </c:dLbls>
        <c:marker val="1"/>
        <c:smooth val="0"/>
        <c:axId val="433731696"/>
        <c:axId val="433732088"/>
      </c:lineChart>
      <c:catAx>
        <c:axId val="43373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732088"/>
        <c:crosses val="autoZero"/>
        <c:auto val="1"/>
        <c:lblAlgn val="ctr"/>
        <c:lblOffset val="100"/>
        <c:tickLblSkip val="1"/>
        <c:tickMarkSkip val="1"/>
        <c:noMultiLvlLbl val="0"/>
      </c:catAx>
      <c:valAx>
        <c:axId val="433732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73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12,242
12,224
217.09
6,720,173
6,611,945
87,423
4,144,229
5,382,497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年度までは断続的に伸びていたが、長引く景気低迷に起因する住民税・法人税の落ち込み等から、平成</a:t>
          </a:r>
          <a:r>
            <a:rPr kumimoji="1" lang="en-US" altLang="ja-JP" sz="1300">
              <a:latin typeface="ＭＳ Ｐゴシック"/>
            </a:rPr>
            <a:t>21</a:t>
          </a:r>
          <a:r>
            <a:rPr kumimoji="1" lang="ja-JP" altLang="en-US" sz="1300">
              <a:latin typeface="ＭＳ Ｐゴシック"/>
            </a:rPr>
            <a:t>年度以降は減少傾向にあり、平成</a:t>
          </a:r>
          <a:r>
            <a:rPr kumimoji="1" lang="en-US" altLang="ja-JP" sz="1300">
              <a:latin typeface="ＭＳ Ｐゴシック"/>
            </a:rPr>
            <a:t>25</a:t>
          </a:r>
          <a:r>
            <a:rPr kumimoji="1" lang="ja-JP" altLang="en-US" sz="1300">
              <a:latin typeface="ＭＳ Ｐゴシック"/>
            </a:rPr>
            <a:t>年度も</a:t>
          </a:r>
          <a:r>
            <a:rPr kumimoji="1" lang="en-US" altLang="ja-JP" sz="1300">
              <a:latin typeface="ＭＳ Ｐゴシック"/>
            </a:rPr>
            <a:t>0.21</a:t>
          </a:r>
          <a:r>
            <a:rPr kumimoji="1" lang="ja-JP" altLang="en-US" sz="1300">
              <a:latin typeface="ＭＳ Ｐゴシック"/>
            </a:rPr>
            <a:t>と類似団体平均を下回った状態となっている。</a:t>
          </a:r>
        </a:p>
        <a:p>
          <a:r>
            <a:rPr kumimoji="1" lang="ja-JP" altLang="en-US" sz="1300">
              <a:latin typeface="ＭＳ Ｐゴシック"/>
            </a:rPr>
            <a:t>　単年度の指数も</a:t>
          </a:r>
          <a:r>
            <a:rPr kumimoji="1" lang="en-US" altLang="ja-JP" sz="1300">
              <a:latin typeface="ＭＳ Ｐゴシック"/>
            </a:rPr>
            <a:t>0.21</a:t>
          </a:r>
          <a:r>
            <a:rPr kumimoji="1" lang="ja-JP" altLang="en-US" sz="1300">
              <a:latin typeface="ＭＳ Ｐゴシック"/>
            </a:rPr>
            <a:t>と下げ止まりしており、依然として類似団体平均に比べ指数は低く、財政基盤が脆弱であると言わざるを得ないことから、今後も安定的な自主財源の確保に努めなければならない。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8" name="直線コネクタ 67"/>
        <xdr:cNvCxnSpPr/>
      </xdr:nvCxnSpPr>
      <xdr:spPr>
        <a:xfrm>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105833</xdr:rowOff>
    </xdr:to>
    <xdr:cxnSp macro="">
      <xdr:nvCxnSpPr>
        <xdr:cNvPr id="71" name="直線コネクタ 70"/>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65617</xdr:rowOff>
    </xdr:to>
    <xdr:cxnSp macro="">
      <xdr:nvCxnSpPr>
        <xdr:cNvPr id="74" name="直線コネクタ 73"/>
        <xdr:cNvCxnSpPr/>
      </xdr:nvCxnSpPr>
      <xdr:spPr>
        <a:xfrm>
          <a:off x="2336800" y="718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156633</xdr:rowOff>
    </xdr:to>
    <xdr:cxnSp macro="">
      <xdr:nvCxnSpPr>
        <xdr:cNvPr id="77" name="直線コネクタ 76"/>
        <xdr:cNvCxnSpPr/>
      </xdr:nvCxnSpPr>
      <xdr:spPr>
        <a:xfrm>
          <a:off x="1447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16</a:t>
          </a:r>
          <a:r>
            <a:rPr kumimoji="1" lang="ja-JP" altLang="en-US" sz="1200">
              <a:latin typeface="ＭＳ Ｐゴシック"/>
            </a:rPr>
            <a:t>年度から消耗品の集中管理を行うことで、契約単価の引き下げ・適正量の管理が可能となり物件費が圧縮されたことや、普通建設事業に係る地方債発行額を抑制し後年度の公債費が減少したこと等により、平成</a:t>
          </a:r>
          <a:r>
            <a:rPr kumimoji="1" lang="en-US" altLang="ja-JP" sz="1200">
              <a:latin typeface="ＭＳ Ｐゴシック"/>
            </a:rPr>
            <a:t>17</a:t>
          </a:r>
          <a:r>
            <a:rPr kumimoji="1" lang="ja-JP" altLang="en-US" sz="1200">
              <a:latin typeface="ＭＳ Ｐゴシック"/>
            </a:rPr>
            <a:t>年度以降は減少傾向にあったが、平成</a:t>
          </a:r>
          <a:r>
            <a:rPr kumimoji="1" lang="en-US" altLang="ja-JP" sz="1200">
              <a:latin typeface="ＭＳ Ｐゴシック"/>
            </a:rPr>
            <a:t>25</a:t>
          </a:r>
          <a:r>
            <a:rPr kumimoji="1" lang="ja-JP" altLang="en-US" sz="1200">
              <a:latin typeface="ＭＳ Ｐゴシック"/>
            </a:rPr>
            <a:t>年度は病院事業や下水道事業に対する繰出しの増、廃棄物処理施設管理運営事業負担金の増及び社会保障費（扶助費）の自然増などが要因となり、比率を</a:t>
          </a:r>
          <a:r>
            <a:rPr kumimoji="1" lang="en-US" altLang="ja-JP" sz="1200">
              <a:latin typeface="ＭＳ Ｐゴシック"/>
            </a:rPr>
            <a:t>5</a:t>
          </a:r>
          <a:r>
            <a:rPr kumimoji="1" lang="ja-JP" altLang="en-US" sz="1200">
              <a:latin typeface="ＭＳ Ｐゴシック"/>
            </a:rPr>
            <a:t>％ほど引き上げることとなった。</a:t>
          </a:r>
        </a:p>
        <a:p>
          <a:r>
            <a:rPr kumimoji="1" lang="ja-JP" altLang="en-US" sz="1200">
              <a:latin typeface="ＭＳ Ｐゴシック"/>
            </a:rPr>
            <a:t>　今後も行財政改革への取り組みを通して義務的経費の削減に努め、現在の水準を維持するように努めなければならない。</a:t>
          </a: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39878</xdr:rowOff>
    </xdr:from>
    <xdr:to>
      <xdr:col>7</xdr:col>
      <xdr:colOff>152400</xdr:colOff>
      <xdr:row>65</xdr:row>
      <xdr:rowOff>143002</xdr:rowOff>
    </xdr:to>
    <xdr:cxnSp macro="">
      <xdr:nvCxnSpPr>
        <xdr:cNvPr id="124" name="直線コネクタ 123"/>
        <xdr:cNvCxnSpPr/>
      </xdr:nvCxnSpPr>
      <xdr:spPr>
        <a:xfrm flipV="1">
          <a:off x="4953000" y="10326878"/>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115079</xdr:rowOff>
    </xdr:from>
    <xdr:ext cx="762000" cy="259045"/>
    <xdr:sp macro="" textlink="">
      <xdr:nvSpPr>
        <xdr:cNvPr id="125"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65</xdr:row>
      <xdr:rowOff>143002</xdr:rowOff>
    </xdr:from>
    <xdr:to>
      <xdr:col>7</xdr:col>
      <xdr:colOff>241300</xdr:colOff>
      <xdr:row>65</xdr:row>
      <xdr:rowOff>143002</xdr:rowOff>
    </xdr:to>
    <xdr:cxnSp macro="">
      <xdr:nvCxnSpPr>
        <xdr:cNvPr id="126" name="直線コネクタ 125"/>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126255</xdr:rowOff>
    </xdr:from>
    <xdr:ext cx="762000" cy="259045"/>
    <xdr:sp macro="" textlink="">
      <xdr:nvSpPr>
        <xdr:cNvPr id="127" name="財政構造の弾力性最大値テキスト"/>
        <xdr:cNvSpPr txBox="1"/>
      </xdr:nvSpPr>
      <xdr:spPr>
        <a:xfrm>
          <a:off x="5041900" y="1007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60</xdr:row>
      <xdr:rowOff>39878</xdr:rowOff>
    </xdr:from>
    <xdr:to>
      <xdr:col>7</xdr:col>
      <xdr:colOff>241300</xdr:colOff>
      <xdr:row>60</xdr:row>
      <xdr:rowOff>39878</xdr:rowOff>
    </xdr:to>
    <xdr:cxnSp macro="">
      <xdr:nvCxnSpPr>
        <xdr:cNvPr id="128" name="直線コネクタ 127"/>
        <xdr:cNvCxnSpPr/>
      </xdr:nvCxnSpPr>
      <xdr:spPr>
        <a:xfrm>
          <a:off x="4864100" y="103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138938</xdr:rowOff>
    </xdr:from>
    <xdr:to>
      <xdr:col>7</xdr:col>
      <xdr:colOff>152400</xdr:colOff>
      <xdr:row>61</xdr:row>
      <xdr:rowOff>18034</xdr:rowOff>
    </xdr:to>
    <xdr:cxnSp macro="">
      <xdr:nvCxnSpPr>
        <xdr:cNvPr id="129" name="直線コネクタ 128"/>
        <xdr:cNvCxnSpPr/>
      </xdr:nvCxnSpPr>
      <xdr:spPr>
        <a:xfrm>
          <a:off x="4114800" y="1025448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138938</xdr:rowOff>
    </xdr:from>
    <xdr:to>
      <xdr:col>6</xdr:col>
      <xdr:colOff>0</xdr:colOff>
      <xdr:row>60</xdr:row>
      <xdr:rowOff>6096</xdr:rowOff>
    </xdr:to>
    <xdr:cxnSp macro="">
      <xdr:nvCxnSpPr>
        <xdr:cNvPr id="132" name="直線コネクタ 131"/>
        <xdr:cNvCxnSpPr/>
      </xdr:nvCxnSpPr>
      <xdr:spPr>
        <a:xfrm flipV="1">
          <a:off x="3225800" y="102544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109474</xdr:rowOff>
    </xdr:from>
    <xdr:to>
      <xdr:col>6</xdr:col>
      <xdr:colOff>50800</xdr:colOff>
      <xdr:row>63</xdr:row>
      <xdr:rowOff>39624</xdr:rowOff>
    </xdr:to>
    <xdr:sp macro="" textlink="">
      <xdr:nvSpPr>
        <xdr:cNvPr id="133" name="フローチャート : 判断 132"/>
        <xdr:cNvSpPr/>
      </xdr:nvSpPr>
      <xdr:spPr>
        <a:xfrm>
          <a:off x="4064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34" name="テキスト ボックス 133"/>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6096</xdr:rowOff>
    </xdr:from>
    <xdr:to>
      <xdr:col>4</xdr:col>
      <xdr:colOff>482600</xdr:colOff>
      <xdr:row>60</xdr:row>
      <xdr:rowOff>10922</xdr:rowOff>
    </xdr:to>
    <xdr:cxnSp macro="">
      <xdr:nvCxnSpPr>
        <xdr:cNvPr id="135" name="直線コネクタ 134"/>
        <xdr:cNvCxnSpPr/>
      </xdr:nvCxnSpPr>
      <xdr:spPr>
        <a:xfrm flipV="1">
          <a:off x="2336800" y="102930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133604</xdr:rowOff>
    </xdr:from>
    <xdr:to>
      <xdr:col>4</xdr:col>
      <xdr:colOff>533400</xdr:colOff>
      <xdr:row>63</xdr:row>
      <xdr:rowOff>63754</xdr:rowOff>
    </xdr:to>
    <xdr:sp macro="" textlink="">
      <xdr:nvSpPr>
        <xdr:cNvPr id="136" name="フローチャート : 判断 135"/>
        <xdr:cNvSpPr/>
      </xdr:nvSpPr>
      <xdr:spPr>
        <a:xfrm>
          <a:off x="3175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48531</xdr:rowOff>
    </xdr:from>
    <xdr:ext cx="762000" cy="259045"/>
    <xdr:sp macro="" textlink="">
      <xdr:nvSpPr>
        <xdr:cNvPr id="137" name="テキスト ボックス 136"/>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10922</xdr:rowOff>
    </xdr:from>
    <xdr:to>
      <xdr:col>3</xdr:col>
      <xdr:colOff>279400</xdr:colOff>
      <xdr:row>61</xdr:row>
      <xdr:rowOff>157988</xdr:rowOff>
    </xdr:to>
    <xdr:cxnSp macro="">
      <xdr:nvCxnSpPr>
        <xdr:cNvPr id="138" name="直線コネクタ 137"/>
        <xdr:cNvCxnSpPr/>
      </xdr:nvCxnSpPr>
      <xdr:spPr>
        <a:xfrm flipV="1">
          <a:off x="1447800" y="1029792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169926</xdr:rowOff>
    </xdr:from>
    <xdr:to>
      <xdr:col>3</xdr:col>
      <xdr:colOff>330200</xdr:colOff>
      <xdr:row>62</xdr:row>
      <xdr:rowOff>100076</xdr:rowOff>
    </xdr:to>
    <xdr:sp macro="" textlink="">
      <xdr:nvSpPr>
        <xdr:cNvPr id="139" name="フローチャート : 判断 138"/>
        <xdr:cNvSpPr/>
      </xdr:nvSpPr>
      <xdr:spPr>
        <a:xfrm>
          <a:off x="2286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84853</xdr:rowOff>
    </xdr:from>
    <xdr:ext cx="762000" cy="259045"/>
    <xdr:sp macro="" textlink="">
      <xdr:nvSpPr>
        <xdr:cNvPr id="140" name="テキスト ボックス 139"/>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1" name="フローチャート : 判断 140"/>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2" name="テキスト ボックス 141"/>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48" name="円/楕円 147"/>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155211</xdr:rowOff>
    </xdr:from>
    <xdr:ext cx="762000" cy="259045"/>
    <xdr:sp macro="" textlink="">
      <xdr:nvSpPr>
        <xdr:cNvPr id="149"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88138</xdr:rowOff>
    </xdr:from>
    <xdr:to>
      <xdr:col>6</xdr:col>
      <xdr:colOff>50800</xdr:colOff>
      <xdr:row>60</xdr:row>
      <xdr:rowOff>18288</xdr:rowOff>
    </xdr:to>
    <xdr:sp macro="" textlink="">
      <xdr:nvSpPr>
        <xdr:cNvPr id="150" name="円/楕円 149"/>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28465</xdr:rowOff>
    </xdr:from>
    <xdr:ext cx="736600" cy="259045"/>
    <xdr:sp macro="" textlink="">
      <xdr:nvSpPr>
        <xdr:cNvPr id="151" name="テキスト ボックス 150"/>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126746</xdr:rowOff>
    </xdr:from>
    <xdr:to>
      <xdr:col>4</xdr:col>
      <xdr:colOff>533400</xdr:colOff>
      <xdr:row>60</xdr:row>
      <xdr:rowOff>56896</xdr:rowOff>
    </xdr:to>
    <xdr:sp macro="" textlink="">
      <xdr:nvSpPr>
        <xdr:cNvPr id="152" name="円/楕円 151"/>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67073</xdr:rowOff>
    </xdr:from>
    <xdr:ext cx="762000" cy="259045"/>
    <xdr:sp macro="" textlink="">
      <xdr:nvSpPr>
        <xdr:cNvPr id="153" name="テキスト ボックス 152"/>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131572</xdr:rowOff>
    </xdr:from>
    <xdr:to>
      <xdr:col>3</xdr:col>
      <xdr:colOff>330200</xdr:colOff>
      <xdr:row>60</xdr:row>
      <xdr:rowOff>61722</xdr:rowOff>
    </xdr:to>
    <xdr:sp macro="" textlink="">
      <xdr:nvSpPr>
        <xdr:cNvPr id="154" name="円/楕円 153"/>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71899</xdr:rowOff>
    </xdr:from>
    <xdr:ext cx="762000" cy="259045"/>
    <xdr:sp macro="" textlink="">
      <xdr:nvSpPr>
        <xdr:cNvPr id="155" name="テキスト ボックス 154"/>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6" name="円/楕円 155"/>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47515</xdr:rowOff>
    </xdr:from>
    <xdr:ext cx="762000" cy="259045"/>
    <xdr:sp macro="" textlink="">
      <xdr:nvSpPr>
        <xdr:cNvPr id="157" name="テキスト ボックス 156"/>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年度において職員数は増加しているものの、人件費としては定年退職者と新規採用者の給与差により前年度比</a:t>
          </a:r>
          <a:r>
            <a:rPr kumimoji="1" lang="en-US" altLang="ja-JP" sz="1100">
              <a:latin typeface="ＭＳ Ｐゴシック"/>
            </a:rPr>
            <a:t>5,000</a:t>
          </a:r>
          <a:r>
            <a:rPr kumimoji="1" lang="ja-JP" altLang="en-US" sz="1100">
              <a:latin typeface="ＭＳ Ｐゴシック"/>
            </a:rPr>
            <a:t>千円程度の減少となっている。それらが影響し、人口</a:t>
          </a:r>
          <a:r>
            <a:rPr kumimoji="1" lang="en-US" altLang="ja-JP" sz="1100">
              <a:latin typeface="ＭＳ Ｐゴシック"/>
            </a:rPr>
            <a:t>1</a:t>
          </a:r>
          <a:r>
            <a:rPr kumimoji="1" lang="ja-JP" altLang="en-US" sz="1100">
              <a:latin typeface="ＭＳ Ｐゴシック"/>
            </a:rPr>
            <a:t>人当たりの決算額は前年度に比べ減少し、引き続き類似団体平均と比べ低い水準を維持しており、良好な状態である。しかしながら、団塊世代の大量退職によって中間管理職の昇格が以前より早くなっており、職員一人当たりの平均給与は高めの水準を示していることや、委託職員に対する委託料の増（人数増）など、コストを引き上げる要因も顕在化してきていることから、今後も委託料の見直しや消耗品及び備品等の適正管理に努め、行政コストの圧縮・効率化を図りたい。</a:t>
          </a: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5" name="直線コネクタ 184"/>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6"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7" name="直線コネクタ 186"/>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88"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89" name="直線コネクタ 188"/>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57338</xdr:rowOff>
    </xdr:from>
    <xdr:to>
      <xdr:col>7</xdr:col>
      <xdr:colOff>152400</xdr:colOff>
      <xdr:row>82</xdr:row>
      <xdr:rowOff>73481</xdr:rowOff>
    </xdr:to>
    <xdr:cxnSp macro="">
      <xdr:nvCxnSpPr>
        <xdr:cNvPr id="190" name="直線コネクタ 189"/>
        <xdr:cNvCxnSpPr/>
      </xdr:nvCxnSpPr>
      <xdr:spPr>
        <a:xfrm flipV="1">
          <a:off x="4114800" y="14116238"/>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1"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2" name="フローチャート : 判断 191"/>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73481</xdr:rowOff>
    </xdr:from>
    <xdr:to>
      <xdr:col>6</xdr:col>
      <xdr:colOff>0</xdr:colOff>
      <xdr:row>82</xdr:row>
      <xdr:rowOff>135944</xdr:rowOff>
    </xdr:to>
    <xdr:cxnSp macro="">
      <xdr:nvCxnSpPr>
        <xdr:cNvPr id="193" name="直線コネクタ 192"/>
        <xdr:cNvCxnSpPr/>
      </xdr:nvCxnSpPr>
      <xdr:spPr>
        <a:xfrm flipV="1">
          <a:off x="3225800" y="14132381"/>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4" name="フローチャート : 判断 193"/>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5" name="テキスト ボックス 194"/>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165967</xdr:rowOff>
    </xdr:from>
    <xdr:to>
      <xdr:col>4</xdr:col>
      <xdr:colOff>482600</xdr:colOff>
      <xdr:row>82</xdr:row>
      <xdr:rowOff>135944</xdr:rowOff>
    </xdr:to>
    <xdr:cxnSp macro="">
      <xdr:nvCxnSpPr>
        <xdr:cNvPr id="196" name="直線コネクタ 195"/>
        <xdr:cNvCxnSpPr/>
      </xdr:nvCxnSpPr>
      <xdr:spPr>
        <a:xfrm>
          <a:off x="2336800" y="14053417"/>
          <a:ext cx="8890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7" name="フローチャート : 判断 196"/>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198" name="テキスト ボックス 197"/>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141288</xdr:rowOff>
    </xdr:from>
    <xdr:to>
      <xdr:col>3</xdr:col>
      <xdr:colOff>279400</xdr:colOff>
      <xdr:row>81</xdr:row>
      <xdr:rowOff>165967</xdr:rowOff>
    </xdr:to>
    <xdr:cxnSp macro="">
      <xdr:nvCxnSpPr>
        <xdr:cNvPr id="199" name="直線コネクタ 198"/>
        <xdr:cNvCxnSpPr/>
      </xdr:nvCxnSpPr>
      <xdr:spPr>
        <a:xfrm>
          <a:off x="1447800" y="1402873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0" name="フローチャート : 判断 199"/>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1" name="テキスト ボックス 200"/>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2" name="フローチャート : 判断 201"/>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3" name="テキスト ボックス 202"/>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6538</xdr:rowOff>
    </xdr:from>
    <xdr:to>
      <xdr:col>7</xdr:col>
      <xdr:colOff>203200</xdr:colOff>
      <xdr:row>82</xdr:row>
      <xdr:rowOff>108138</xdr:rowOff>
    </xdr:to>
    <xdr:sp macro="" textlink="">
      <xdr:nvSpPr>
        <xdr:cNvPr id="209" name="円/楕円 208"/>
        <xdr:cNvSpPr/>
      </xdr:nvSpPr>
      <xdr:spPr>
        <a:xfrm>
          <a:off x="4902200" y="140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23065</xdr:rowOff>
    </xdr:from>
    <xdr:ext cx="762000" cy="259045"/>
    <xdr:sp macro="" textlink="">
      <xdr:nvSpPr>
        <xdr:cNvPr id="210" name="人件費・物件費等の状況該当値テキスト"/>
        <xdr:cNvSpPr txBox="1"/>
      </xdr:nvSpPr>
      <xdr:spPr>
        <a:xfrm>
          <a:off x="5041900" y="1391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148,723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22681</xdr:rowOff>
    </xdr:from>
    <xdr:to>
      <xdr:col>6</xdr:col>
      <xdr:colOff>50800</xdr:colOff>
      <xdr:row>82</xdr:row>
      <xdr:rowOff>124281</xdr:rowOff>
    </xdr:to>
    <xdr:sp macro="" textlink="">
      <xdr:nvSpPr>
        <xdr:cNvPr id="211" name="円/楕円 210"/>
        <xdr:cNvSpPr/>
      </xdr:nvSpPr>
      <xdr:spPr>
        <a:xfrm>
          <a:off x="4064000" y="140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134458</xdr:rowOff>
    </xdr:from>
    <xdr:ext cx="736600" cy="259045"/>
    <xdr:sp macro="" textlink="">
      <xdr:nvSpPr>
        <xdr:cNvPr id="212" name="テキスト ボックス 211"/>
        <xdr:cNvSpPr txBox="1"/>
      </xdr:nvSpPr>
      <xdr:spPr>
        <a:xfrm>
          <a:off x="3733800" y="13850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85144</xdr:rowOff>
    </xdr:from>
    <xdr:to>
      <xdr:col>4</xdr:col>
      <xdr:colOff>533400</xdr:colOff>
      <xdr:row>83</xdr:row>
      <xdr:rowOff>15294</xdr:rowOff>
    </xdr:to>
    <xdr:sp macro="" textlink="">
      <xdr:nvSpPr>
        <xdr:cNvPr id="213" name="円/楕円 212"/>
        <xdr:cNvSpPr/>
      </xdr:nvSpPr>
      <xdr:spPr>
        <a:xfrm>
          <a:off x="3175000" y="141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25471</xdr:rowOff>
    </xdr:from>
    <xdr:ext cx="762000" cy="259045"/>
    <xdr:sp macro="" textlink="">
      <xdr:nvSpPr>
        <xdr:cNvPr id="214" name="テキスト ボックス 213"/>
        <xdr:cNvSpPr txBox="1"/>
      </xdr:nvSpPr>
      <xdr:spPr>
        <a:xfrm>
          <a:off x="2844800" y="139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115167</xdr:rowOff>
    </xdr:from>
    <xdr:to>
      <xdr:col>3</xdr:col>
      <xdr:colOff>330200</xdr:colOff>
      <xdr:row>82</xdr:row>
      <xdr:rowOff>45317</xdr:rowOff>
    </xdr:to>
    <xdr:sp macro="" textlink="">
      <xdr:nvSpPr>
        <xdr:cNvPr id="215" name="円/楕円 214"/>
        <xdr:cNvSpPr/>
      </xdr:nvSpPr>
      <xdr:spPr>
        <a:xfrm>
          <a:off x="2286000" y="140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55494</xdr:rowOff>
    </xdr:from>
    <xdr:ext cx="762000" cy="259045"/>
    <xdr:sp macro="" textlink="">
      <xdr:nvSpPr>
        <xdr:cNvPr id="216" name="テキスト ボックス 215"/>
        <xdr:cNvSpPr txBox="1"/>
      </xdr:nvSpPr>
      <xdr:spPr>
        <a:xfrm>
          <a:off x="1955800" y="1377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90488</xdr:rowOff>
    </xdr:from>
    <xdr:to>
      <xdr:col>2</xdr:col>
      <xdr:colOff>127000</xdr:colOff>
      <xdr:row>82</xdr:row>
      <xdr:rowOff>20638</xdr:rowOff>
    </xdr:to>
    <xdr:sp macro="" textlink="">
      <xdr:nvSpPr>
        <xdr:cNvPr id="217" name="円/楕円 216"/>
        <xdr:cNvSpPr/>
      </xdr:nvSpPr>
      <xdr:spPr>
        <a:xfrm>
          <a:off x="1397000" y="139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30815</xdr:rowOff>
    </xdr:from>
    <xdr:ext cx="762000" cy="259045"/>
    <xdr:sp macro="" textlink="">
      <xdr:nvSpPr>
        <xdr:cNvPr id="218" name="テキスト ボックス 217"/>
        <xdr:cNvSpPr txBox="1"/>
      </xdr:nvSpPr>
      <xdr:spPr>
        <a:xfrm>
          <a:off x="1066800" y="137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ラスパイレス指数については国家公務員の給与改定特例法による措置の影響がなくなり、平成</a:t>
          </a:r>
          <a:r>
            <a:rPr kumimoji="1" lang="en-US" altLang="ja-JP" sz="1050">
              <a:latin typeface="ＭＳ Ｐゴシック"/>
            </a:rPr>
            <a:t>22</a:t>
          </a:r>
          <a:r>
            <a:rPr kumimoji="1" lang="ja-JP" altLang="en-US" sz="1050">
              <a:latin typeface="ＭＳ Ｐゴシック"/>
            </a:rPr>
            <a:t>年度の水準にほぼ戻っている。</a:t>
          </a:r>
        </a:p>
        <a:p>
          <a:r>
            <a:rPr kumimoji="1" lang="ja-JP" altLang="en-US" sz="1050">
              <a:latin typeface="ＭＳ Ｐゴシック"/>
            </a:rPr>
            <a:t>　独自の給与カットはしていないものの、給与構造の見直しについては完全実施済みであり、平成</a:t>
          </a:r>
          <a:r>
            <a:rPr kumimoji="1" lang="en-US" altLang="ja-JP" sz="1050">
              <a:latin typeface="ＭＳ Ｐゴシック"/>
            </a:rPr>
            <a:t>15</a:t>
          </a:r>
          <a:r>
            <a:rPr kumimoji="1" lang="ja-JP" altLang="en-US" sz="1050">
              <a:latin typeface="ＭＳ Ｐゴシック"/>
            </a:rPr>
            <a:t>年度からは管理職手当の定額化により人件費を抑制している。特別昇給の是正も平成</a:t>
          </a:r>
          <a:r>
            <a:rPr kumimoji="1" lang="en-US" altLang="ja-JP" sz="1050">
              <a:latin typeface="ＭＳ Ｐゴシック"/>
            </a:rPr>
            <a:t>17</a:t>
          </a:r>
          <a:r>
            <a:rPr kumimoji="1" lang="ja-JP" altLang="en-US" sz="1050">
              <a:latin typeface="ＭＳ Ｐゴシック"/>
            </a:rPr>
            <a:t>年度に実施し、特殊勤務手当や地域手当についても該当していないため支給していない。</a:t>
          </a:r>
        </a:p>
        <a:p>
          <a:r>
            <a:rPr kumimoji="1" lang="ja-JP" altLang="en-US" sz="1050">
              <a:latin typeface="ＭＳ Ｐゴシック"/>
            </a:rPr>
            <a:t>　以上のように人件費抑制のために様々な取り組みをしているところではあるが、団塊世代の大量退職によって中間管理職の昇格が以前より早くなっていることなどが、ラスパイレス指数を押し上げる要因となっており、今後もより一層、給与の適正化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5" name="直線コネクタ 244"/>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6"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7" name="直線コネクタ 246"/>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48"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49" name="直線コネクタ 248"/>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88</xdr:row>
      <xdr:rowOff>67563</xdr:rowOff>
    </xdr:to>
    <xdr:cxnSp macro="">
      <xdr:nvCxnSpPr>
        <xdr:cNvPr id="250" name="直線コネクタ 249"/>
        <xdr:cNvCxnSpPr/>
      </xdr:nvCxnSpPr>
      <xdr:spPr>
        <a:xfrm flipV="1">
          <a:off x="16179800" y="14773911"/>
          <a:ext cx="838200" cy="3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1"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2" name="フローチャート : 判断 251"/>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38608</xdr:rowOff>
    </xdr:from>
    <xdr:to>
      <xdr:col>23</xdr:col>
      <xdr:colOff>406400</xdr:colOff>
      <xdr:row>88</xdr:row>
      <xdr:rowOff>67563</xdr:rowOff>
    </xdr:to>
    <xdr:cxnSp macro="">
      <xdr:nvCxnSpPr>
        <xdr:cNvPr id="253" name="直線コネクタ 252"/>
        <xdr:cNvCxnSpPr/>
      </xdr:nvCxnSpPr>
      <xdr:spPr>
        <a:xfrm>
          <a:off x="15290800" y="151262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4" name="フローチャート : 判断 253"/>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5" name="テキスト ボックス 254"/>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5080</xdr:rowOff>
    </xdr:from>
    <xdr:to>
      <xdr:col>22</xdr:col>
      <xdr:colOff>203200</xdr:colOff>
      <xdr:row>88</xdr:row>
      <xdr:rowOff>38608</xdr:rowOff>
    </xdr:to>
    <xdr:cxnSp macro="">
      <xdr:nvCxnSpPr>
        <xdr:cNvPr id="256" name="直線コネクタ 255"/>
        <xdr:cNvCxnSpPr/>
      </xdr:nvCxnSpPr>
      <xdr:spPr>
        <a:xfrm>
          <a:off x="14401800" y="1474978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7" name="フローチャート : 判断 256"/>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58" name="テキスト ボックス 257"/>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5080</xdr:rowOff>
    </xdr:to>
    <xdr:cxnSp macro="">
      <xdr:nvCxnSpPr>
        <xdr:cNvPr id="259" name="直線コネクタ 258"/>
        <xdr:cNvCxnSpPr/>
      </xdr:nvCxnSpPr>
      <xdr:spPr>
        <a:xfrm>
          <a:off x="13512800" y="1474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0" name="フローチャート : 判断 259"/>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1" name="テキスト ボックス 260"/>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2" name="フローチャート : 判断 261"/>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3" name="テキスト ボックス 262"/>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69" name="円/楕円 268"/>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70" name="給与水準   （国との比較）該当値テキスト"/>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16763</xdr:rowOff>
    </xdr:from>
    <xdr:to>
      <xdr:col>23</xdr:col>
      <xdr:colOff>457200</xdr:colOff>
      <xdr:row>88</xdr:row>
      <xdr:rowOff>118363</xdr:rowOff>
    </xdr:to>
    <xdr:sp macro="" textlink="">
      <xdr:nvSpPr>
        <xdr:cNvPr id="271" name="円/楕円 270"/>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103140</xdr:rowOff>
    </xdr:from>
    <xdr:ext cx="736600" cy="259045"/>
    <xdr:sp macro="" textlink="">
      <xdr:nvSpPr>
        <xdr:cNvPr id="272" name="テキスト ボックス 271"/>
        <xdr:cNvSpPr txBox="1"/>
      </xdr:nvSpPr>
      <xdr:spPr>
        <a:xfrm>
          <a:off x="15798800" y="1519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3" name="円/楕円 272"/>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74185</xdr:rowOff>
    </xdr:from>
    <xdr:ext cx="762000" cy="259045"/>
    <xdr:sp macro="" textlink="">
      <xdr:nvSpPr>
        <xdr:cNvPr id="274" name="テキスト ボックス 273"/>
        <xdr:cNvSpPr txBox="1"/>
      </xdr:nvSpPr>
      <xdr:spPr>
        <a:xfrm>
          <a:off x="14909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5" name="円/楕円 274"/>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6" name="テキスト ボックス 275"/>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77" name="円/楕円 276"/>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78" name="テキスト ボックス 277"/>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年度までの間、定年退職者分について不補充としていた経緯もあり、集中改革プラン（平成</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年度）の計画値を上回るペースで職員数が減少してきたが、平成</a:t>
          </a:r>
          <a:r>
            <a:rPr kumimoji="1" lang="en-US" altLang="ja-JP" sz="1300">
              <a:latin typeface="ＭＳ Ｐゴシック"/>
            </a:rPr>
            <a:t>21</a:t>
          </a:r>
          <a:r>
            <a:rPr kumimoji="1" lang="ja-JP" altLang="en-US" sz="1300">
              <a:latin typeface="ＭＳ Ｐゴシック"/>
            </a:rPr>
            <a:t>年度からは毎年度</a:t>
          </a:r>
          <a:r>
            <a:rPr kumimoji="1" lang="en-US" altLang="ja-JP" sz="1300">
              <a:latin typeface="ＭＳ Ｐゴシック"/>
            </a:rPr>
            <a:t>5</a:t>
          </a:r>
          <a:r>
            <a:rPr kumimoji="1" lang="ja-JP" altLang="en-US" sz="1300">
              <a:latin typeface="ＭＳ Ｐゴシック"/>
            </a:rPr>
            <a:t>名程度の新規採用を行っており、職員数は徐々に増加していく見通しである。</a:t>
          </a:r>
        </a:p>
        <a:p>
          <a:r>
            <a:rPr kumimoji="1" lang="ja-JP" altLang="en-US" sz="1300">
              <a:latin typeface="ＭＳ Ｐゴシック"/>
            </a:rPr>
            <a:t>　依然として類似団体平均に比べ職員数が少ない状況にあることから、行政サービスの低下につながることが無いよう、今後も適正な人員配置や指定管理者制度等の導入により適切な定員管理に努めたい。</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0" name="直線コネクタ 309"/>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1"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2" name="直線コネクタ 311"/>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3"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4" name="直線コネクタ 313"/>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53219</xdr:rowOff>
    </xdr:from>
    <xdr:to>
      <xdr:col>24</xdr:col>
      <xdr:colOff>558800</xdr:colOff>
      <xdr:row>59</xdr:row>
      <xdr:rowOff>104926</xdr:rowOff>
    </xdr:to>
    <xdr:cxnSp macro="">
      <xdr:nvCxnSpPr>
        <xdr:cNvPr id="315" name="直線コネクタ 314"/>
        <xdr:cNvCxnSpPr/>
      </xdr:nvCxnSpPr>
      <xdr:spPr>
        <a:xfrm>
          <a:off x="16179800" y="1016876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16"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7" name="フローチャート : 判断 316"/>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149981</xdr:rowOff>
    </xdr:from>
    <xdr:to>
      <xdr:col>23</xdr:col>
      <xdr:colOff>406400</xdr:colOff>
      <xdr:row>59</xdr:row>
      <xdr:rowOff>53219</xdr:rowOff>
    </xdr:to>
    <xdr:cxnSp macro="">
      <xdr:nvCxnSpPr>
        <xdr:cNvPr id="318" name="直線コネクタ 317"/>
        <xdr:cNvCxnSpPr/>
      </xdr:nvCxnSpPr>
      <xdr:spPr>
        <a:xfrm>
          <a:off x="15290800" y="10094081"/>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19" name="フローチャート : 判断 318"/>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0" name="テキスト ボックス 319"/>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132745</xdr:rowOff>
    </xdr:from>
    <xdr:to>
      <xdr:col>22</xdr:col>
      <xdr:colOff>203200</xdr:colOff>
      <xdr:row>58</xdr:row>
      <xdr:rowOff>149981</xdr:rowOff>
    </xdr:to>
    <xdr:cxnSp macro="">
      <xdr:nvCxnSpPr>
        <xdr:cNvPr id="321" name="直線コネクタ 320"/>
        <xdr:cNvCxnSpPr/>
      </xdr:nvCxnSpPr>
      <xdr:spPr>
        <a:xfrm>
          <a:off x="14401800" y="1007684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2" name="フローチャート : 判断 321"/>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3" name="テキスト ボックス 322"/>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132745</xdr:rowOff>
    </xdr:from>
    <xdr:to>
      <xdr:col>21</xdr:col>
      <xdr:colOff>0</xdr:colOff>
      <xdr:row>58</xdr:row>
      <xdr:rowOff>137341</xdr:rowOff>
    </xdr:to>
    <xdr:cxnSp macro="">
      <xdr:nvCxnSpPr>
        <xdr:cNvPr id="324" name="直線コネクタ 323"/>
        <xdr:cNvCxnSpPr/>
      </xdr:nvCxnSpPr>
      <xdr:spPr>
        <a:xfrm flipV="1">
          <a:off x="13512800" y="1007684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5" name="フローチャート : 判断 324"/>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26" name="テキスト ボックス 325"/>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7" name="フローチャート : 判断 326"/>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28" name="テキスト ボックス 327"/>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54126</xdr:rowOff>
    </xdr:from>
    <xdr:to>
      <xdr:col>24</xdr:col>
      <xdr:colOff>609600</xdr:colOff>
      <xdr:row>59</xdr:row>
      <xdr:rowOff>155726</xdr:rowOff>
    </xdr:to>
    <xdr:sp macro="" textlink="">
      <xdr:nvSpPr>
        <xdr:cNvPr id="334" name="円/楕円 333"/>
        <xdr:cNvSpPr/>
      </xdr:nvSpPr>
      <xdr:spPr>
        <a:xfrm>
          <a:off x="169672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70653</xdr:rowOff>
    </xdr:from>
    <xdr:ext cx="762000" cy="259045"/>
    <xdr:sp macro="" textlink="">
      <xdr:nvSpPr>
        <xdr:cNvPr id="335" name="定員管理の状況該当値テキスト"/>
        <xdr:cNvSpPr txBox="1"/>
      </xdr:nvSpPr>
      <xdr:spPr>
        <a:xfrm>
          <a:off x="17106900" y="100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2419</xdr:rowOff>
    </xdr:from>
    <xdr:to>
      <xdr:col>23</xdr:col>
      <xdr:colOff>457200</xdr:colOff>
      <xdr:row>59</xdr:row>
      <xdr:rowOff>104019</xdr:rowOff>
    </xdr:to>
    <xdr:sp macro="" textlink="">
      <xdr:nvSpPr>
        <xdr:cNvPr id="336" name="円/楕円 335"/>
        <xdr:cNvSpPr/>
      </xdr:nvSpPr>
      <xdr:spPr>
        <a:xfrm>
          <a:off x="16129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114196</xdr:rowOff>
    </xdr:from>
    <xdr:ext cx="736600" cy="259045"/>
    <xdr:sp macro="" textlink="">
      <xdr:nvSpPr>
        <xdr:cNvPr id="337" name="テキスト ボックス 336"/>
        <xdr:cNvSpPr txBox="1"/>
      </xdr:nvSpPr>
      <xdr:spPr>
        <a:xfrm>
          <a:off x="15798800" y="988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99181</xdr:rowOff>
    </xdr:from>
    <xdr:to>
      <xdr:col>22</xdr:col>
      <xdr:colOff>254000</xdr:colOff>
      <xdr:row>59</xdr:row>
      <xdr:rowOff>29331</xdr:rowOff>
    </xdr:to>
    <xdr:sp macro="" textlink="">
      <xdr:nvSpPr>
        <xdr:cNvPr id="338" name="円/楕円 337"/>
        <xdr:cNvSpPr/>
      </xdr:nvSpPr>
      <xdr:spPr>
        <a:xfrm>
          <a:off x="15240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39508</xdr:rowOff>
    </xdr:from>
    <xdr:ext cx="762000" cy="259045"/>
    <xdr:sp macro="" textlink="">
      <xdr:nvSpPr>
        <xdr:cNvPr id="339" name="テキスト ボックス 338"/>
        <xdr:cNvSpPr txBox="1"/>
      </xdr:nvSpPr>
      <xdr:spPr>
        <a:xfrm>
          <a:off x="14909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81945</xdr:rowOff>
    </xdr:from>
    <xdr:to>
      <xdr:col>21</xdr:col>
      <xdr:colOff>50800</xdr:colOff>
      <xdr:row>59</xdr:row>
      <xdr:rowOff>12095</xdr:rowOff>
    </xdr:to>
    <xdr:sp macro="" textlink="">
      <xdr:nvSpPr>
        <xdr:cNvPr id="340" name="円/楕円 339"/>
        <xdr:cNvSpPr/>
      </xdr:nvSpPr>
      <xdr:spPr>
        <a:xfrm>
          <a:off x="14351000" y="100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22272</xdr:rowOff>
    </xdr:from>
    <xdr:ext cx="762000" cy="259045"/>
    <xdr:sp macro="" textlink="">
      <xdr:nvSpPr>
        <xdr:cNvPr id="341" name="テキスト ボックス 340"/>
        <xdr:cNvSpPr txBox="1"/>
      </xdr:nvSpPr>
      <xdr:spPr>
        <a:xfrm>
          <a:off x="14020800" y="979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86541</xdr:rowOff>
    </xdr:from>
    <xdr:to>
      <xdr:col>19</xdr:col>
      <xdr:colOff>533400</xdr:colOff>
      <xdr:row>59</xdr:row>
      <xdr:rowOff>16691</xdr:rowOff>
    </xdr:to>
    <xdr:sp macro="" textlink="">
      <xdr:nvSpPr>
        <xdr:cNvPr id="342" name="円/楕円 341"/>
        <xdr:cNvSpPr/>
      </xdr:nvSpPr>
      <xdr:spPr>
        <a:xfrm>
          <a:off x="13462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26868</xdr:rowOff>
    </xdr:from>
    <xdr:ext cx="762000" cy="259045"/>
    <xdr:sp macro="" textlink="">
      <xdr:nvSpPr>
        <xdr:cNvPr id="343" name="テキスト ボックス 342"/>
        <xdr:cNvSpPr txBox="1"/>
      </xdr:nvSpPr>
      <xdr:spPr>
        <a:xfrm>
          <a:off x="13131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近年の起債事業抑制の効果もあり公債費が減少していることから、前年度に引き続き類似団体平均を下回っており良好な状態にある。</a:t>
          </a:r>
        </a:p>
        <a:p>
          <a:r>
            <a:rPr kumimoji="1" lang="ja-JP" altLang="en-US" sz="1300">
              <a:latin typeface="ＭＳ Ｐゴシック"/>
            </a:rPr>
            <a:t>　しがしながら、各公営企業会計の起債償還に係る繰出しの増（特に下水道事業の伸びが大きい）や過疎地域指定に伴う過疎対策事業債の活用など、今後の比率引き上げにつながる要素もあることから、その動向に注視しながら財政運営を行う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3" name="直線コネクタ 372"/>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4"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5" name="直線コネクタ 374"/>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7" name="直線コネクタ 37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73237</xdr:rowOff>
    </xdr:to>
    <xdr:cxnSp macro="">
      <xdr:nvCxnSpPr>
        <xdr:cNvPr id="378" name="直線コネクタ 377"/>
        <xdr:cNvCxnSpPr/>
      </xdr:nvCxnSpPr>
      <xdr:spPr>
        <a:xfrm flipV="1">
          <a:off x="16179800" y="67034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79"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0" name="フローチャート : 判断 379"/>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73237</xdr:rowOff>
    </xdr:from>
    <xdr:to>
      <xdr:col>23</xdr:col>
      <xdr:colOff>406400</xdr:colOff>
      <xdr:row>39</xdr:row>
      <xdr:rowOff>161713</xdr:rowOff>
    </xdr:to>
    <xdr:cxnSp macro="">
      <xdr:nvCxnSpPr>
        <xdr:cNvPr id="381" name="直線コネクタ 380"/>
        <xdr:cNvCxnSpPr/>
      </xdr:nvCxnSpPr>
      <xdr:spPr>
        <a:xfrm flipV="1">
          <a:off x="15290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2" name="フローチャート : 判断 381"/>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3" name="テキスト ボックス 382"/>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40</xdr:row>
      <xdr:rowOff>102870</xdr:rowOff>
    </xdr:to>
    <xdr:cxnSp macro="">
      <xdr:nvCxnSpPr>
        <xdr:cNvPr id="384" name="直線コネクタ 383"/>
        <xdr:cNvCxnSpPr/>
      </xdr:nvCxnSpPr>
      <xdr:spPr>
        <a:xfrm flipV="1">
          <a:off x="14401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5" name="フローチャート : 判断 384"/>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86" name="テキスト ボックス 385"/>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27940</xdr:rowOff>
    </xdr:to>
    <xdr:cxnSp macro="">
      <xdr:nvCxnSpPr>
        <xdr:cNvPr id="387" name="直線コネクタ 386"/>
        <xdr:cNvCxnSpPr/>
      </xdr:nvCxnSpPr>
      <xdr:spPr>
        <a:xfrm flipV="1">
          <a:off x="13512800" y="69608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88" name="フローチャート : 判断 387"/>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89" name="テキスト ボックス 388"/>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0" name="フローチャート : 判断 389"/>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1" name="テキスト ボックス 390"/>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97" name="円/楕円 396"/>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398"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22437</xdr:rowOff>
    </xdr:from>
    <xdr:to>
      <xdr:col>23</xdr:col>
      <xdr:colOff>457200</xdr:colOff>
      <xdr:row>39</xdr:row>
      <xdr:rowOff>124037</xdr:rowOff>
    </xdr:to>
    <xdr:sp macro="" textlink="">
      <xdr:nvSpPr>
        <xdr:cNvPr id="399" name="円/楕円 398"/>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134214</xdr:rowOff>
    </xdr:from>
    <xdr:ext cx="736600" cy="259045"/>
    <xdr:sp macro="" textlink="">
      <xdr:nvSpPr>
        <xdr:cNvPr id="400" name="テキスト ボックス 399"/>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110913</xdr:rowOff>
    </xdr:from>
    <xdr:to>
      <xdr:col>22</xdr:col>
      <xdr:colOff>254000</xdr:colOff>
      <xdr:row>40</xdr:row>
      <xdr:rowOff>41063</xdr:rowOff>
    </xdr:to>
    <xdr:sp macro="" textlink="">
      <xdr:nvSpPr>
        <xdr:cNvPr id="401" name="円/楕円 400"/>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402" name="テキスト ボックス 401"/>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3" name="円/楕円 402"/>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4" name="テキスト ボックス 40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5" name="円/楕円 404"/>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06" name="テキスト ボックス 40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将来負担比率については、類似団体平均に比べ高い水準で推移しているものの、平成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11.7</a:t>
          </a:r>
          <a:r>
            <a:rPr kumimoji="1" lang="ja-JP" altLang="en-US" sz="1300">
              <a:latin typeface="ＭＳ Ｐゴシック"/>
            </a:rPr>
            <a:t>ポイント減少となっており、引き続き減少傾向を維持している。</a:t>
          </a:r>
        </a:p>
        <a:p>
          <a:r>
            <a:rPr kumimoji="1" lang="ja-JP" altLang="en-US" sz="1300">
              <a:latin typeface="ＭＳ Ｐゴシック"/>
            </a:rPr>
            <a:t>　これは将来負担額となる退職手当負担見込が対前年度比約</a:t>
          </a:r>
          <a:r>
            <a:rPr kumimoji="1" lang="en-US" altLang="ja-JP" sz="1300">
              <a:latin typeface="ＭＳ Ｐゴシック"/>
            </a:rPr>
            <a:t>143,000</a:t>
          </a:r>
          <a:r>
            <a:rPr kumimoji="1" lang="ja-JP" altLang="en-US" sz="1300">
              <a:latin typeface="ＭＳ Ｐゴシック"/>
            </a:rPr>
            <a:t>千円減少したほか、財政調整基金等の充当可能基金が対前年度比約</a:t>
          </a:r>
          <a:r>
            <a:rPr kumimoji="1" lang="en-US" altLang="ja-JP" sz="1300">
              <a:latin typeface="ＭＳ Ｐゴシック"/>
            </a:rPr>
            <a:t>13,000</a:t>
          </a:r>
          <a:r>
            <a:rPr kumimoji="1" lang="ja-JP" altLang="en-US" sz="1300">
              <a:latin typeface="ＭＳ Ｐゴシック"/>
            </a:rPr>
            <a:t>千円増加したこと等が主な要因であると思われる。</a:t>
          </a:r>
        </a:p>
        <a:p>
          <a:r>
            <a:rPr kumimoji="1" lang="ja-JP" altLang="en-US" sz="1300">
              <a:latin typeface="ＭＳ Ｐゴシック"/>
            </a:rPr>
            <a:t>　今後も事業の必要性、優先順位を考慮しながら事業を取捨選択し、将来の負担を軽減できるよう努める。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3" name="直線コネクタ 432"/>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4"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5" name="直線コネクタ 434"/>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6"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7" name="直線コネクタ 436"/>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121006</xdr:rowOff>
    </xdr:from>
    <xdr:to>
      <xdr:col>24</xdr:col>
      <xdr:colOff>558800</xdr:colOff>
      <xdr:row>17</xdr:row>
      <xdr:rowOff>6020</xdr:rowOff>
    </xdr:to>
    <xdr:cxnSp macro="">
      <xdr:nvCxnSpPr>
        <xdr:cNvPr id="438" name="直線コネクタ 437"/>
        <xdr:cNvCxnSpPr/>
      </xdr:nvCxnSpPr>
      <xdr:spPr>
        <a:xfrm flipV="1">
          <a:off x="16179800" y="2864206"/>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39"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0" name="フローチャート : 判断 439"/>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6020</xdr:rowOff>
    </xdr:from>
    <xdr:to>
      <xdr:col>23</xdr:col>
      <xdr:colOff>406400</xdr:colOff>
      <xdr:row>17</xdr:row>
      <xdr:rowOff>6502</xdr:rowOff>
    </xdr:to>
    <xdr:cxnSp macro="">
      <xdr:nvCxnSpPr>
        <xdr:cNvPr id="441" name="直線コネクタ 440"/>
        <xdr:cNvCxnSpPr/>
      </xdr:nvCxnSpPr>
      <xdr:spPr>
        <a:xfrm flipV="1">
          <a:off x="15290800" y="292067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2" name="フローチャート : 判断 441"/>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3" name="テキスト ボックス 442"/>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6502</xdr:rowOff>
    </xdr:from>
    <xdr:to>
      <xdr:col>22</xdr:col>
      <xdr:colOff>203200</xdr:colOff>
      <xdr:row>17</xdr:row>
      <xdr:rowOff>10363</xdr:rowOff>
    </xdr:to>
    <xdr:cxnSp macro="">
      <xdr:nvCxnSpPr>
        <xdr:cNvPr id="444" name="直線コネクタ 443"/>
        <xdr:cNvCxnSpPr/>
      </xdr:nvCxnSpPr>
      <xdr:spPr>
        <a:xfrm flipV="1">
          <a:off x="14401800" y="2921152"/>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5" name="フローチャート : 判断 444"/>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6" name="テキスト ボックス 445"/>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10363</xdr:rowOff>
    </xdr:from>
    <xdr:to>
      <xdr:col>21</xdr:col>
      <xdr:colOff>0</xdr:colOff>
      <xdr:row>17</xdr:row>
      <xdr:rowOff>156108</xdr:rowOff>
    </xdr:to>
    <xdr:cxnSp macro="">
      <xdr:nvCxnSpPr>
        <xdr:cNvPr id="447" name="直線コネクタ 446"/>
        <xdr:cNvCxnSpPr/>
      </xdr:nvCxnSpPr>
      <xdr:spPr>
        <a:xfrm flipV="1">
          <a:off x="13512800" y="2925013"/>
          <a:ext cx="8890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48" name="フローチャート : 判断 447"/>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49" name="テキスト ボックス 448"/>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0" name="フローチャート : 判断 449"/>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1" name="テキスト ボックス 450"/>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70206</xdr:rowOff>
    </xdr:from>
    <xdr:to>
      <xdr:col>24</xdr:col>
      <xdr:colOff>609600</xdr:colOff>
      <xdr:row>17</xdr:row>
      <xdr:rowOff>356</xdr:rowOff>
    </xdr:to>
    <xdr:sp macro="" textlink="">
      <xdr:nvSpPr>
        <xdr:cNvPr id="457" name="円/楕円 456"/>
        <xdr:cNvSpPr/>
      </xdr:nvSpPr>
      <xdr:spPr>
        <a:xfrm>
          <a:off x="16967200" y="2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42283</xdr:rowOff>
    </xdr:from>
    <xdr:ext cx="762000" cy="259045"/>
    <xdr:sp macro="" textlink="">
      <xdr:nvSpPr>
        <xdr:cNvPr id="458" name="将来負担の状況該当値テキスト"/>
        <xdr:cNvSpPr txBox="1"/>
      </xdr:nvSpPr>
      <xdr:spPr>
        <a:xfrm>
          <a:off x="17106900" y="27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126670</xdr:rowOff>
    </xdr:from>
    <xdr:to>
      <xdr:col>23</xdr:col>
      <xdr:colOff>457200</xdr:colOff>
      <xdr:row>17</xdr:row>
      <xdr:rowOff>56820</xdr:rowOff>
    </xdr:to>
    <xdr:sp macro="" textlink="">
      <xdr:nvSpPr>
        <xdr:cNvPr id="459" name="円/楕円 458"/>
        <xdr:cNvSpPr/>
      </xdr:nvSpPr>
      <xdr:spPr>
        <a:xfrm>
          <a:off x="16129000" y="2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41597</xdr:rowOff>
    </xdr:from>
    <xdr:ext cx="736600" cy="259045"/>
    <xdr:sp macro="" textlink="">
      <xdr:nvSpPr>
        <xdr:cNvPr id="460" name="テキスト ボックス 459"/>
        <xdr:cNvSpPr txBox="1"/>
      </xdr:nvSpPr>
      <xdr:spPr>
        <a:xfrm>
          <a:off x="15798800" y="295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127152</xdr:rowOff>
    </xdr:from>
    <xdr:to>
      <xdr:col>22</xdr:col>
      <xdr:colOff>254000</xdr:colOff>
      <xdr:row>17</xdr:row>
      <xdr:rowOff>57302</xdr:rowOff>
    </xdr:to>
    <xdr:sp macro="" textlink="">
      <xdr:nvSpPr>
        <xdr:cNvPr id="461" name="円/楕円 460"/>
        <xdr:cNvSpPr/>
      </xdr:nvSpPr>
      <xdr:spPr>
        <a:xfrm>
          <a:off x="15240000" y="28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42079</xdr:rowOff>
    </xdr:from>
    <xdr:ext cx="762000" cy="259045"/>
    <xdr:sp macro="" textlink="">
      <xdr:nvSpPr>
        <xdr:cNvPr id="462" name="テキスト ボックス 461"/>
        <xdr:cNvSpPr txBox="1"/>
      </xdr:nvSpPr>
      <xdr:spPr>
        <a:xfrm>
          <a:off x="14909800" y="29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131013</xdr:rowOff>
    </xdr:from>
    <xdr:to>
      <xdr:col>21</xdr:col>
      <xdr:colOff>50800</xdr:colOff>
      <xdr:row>17</xdr:row>
      <xdr:rowOff>61163</xdr:rowOff>
    </xdr:to>
    <xdr:sp macro="" textlink="">
      <xdr:nvSpPr>
        <xdr:cNvPr id="463" name="円/楕円 462"/>
        <xdr:cNvSpPr/>
      </xdr:nvSpPr>
      <xdr:spPr>
        <a:xfrm>
          <a:off x="14351000" y="28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45940</xdr:rowOff>
    </xdr:from>
    <xdr:ext cx="762000" cy="259045"/>
    <xdr:sp macro="" textlink="">
      <xdr:nvSpPr>
        <xdr:cNvPr id="464" name="テキスト ボックス 463"/>
        <xdr:cNvSpPr txBox="1"/>
      </xdr:nvSpPr>
      <xdr:spPr>
        <a:xfrm>
          <a:off x="14020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105308</xdr:rowOff>
    </xdr:from>
    <xdr:to>
      <xdr:col>19</xdr:col>
      <xdr:colOff>533400</xdr:colOff>
      <xdr:row>18</xdr:row>
      <xdr:rowOff>35458</xdr:rowOff>
    </xdr:to>
    <xdr:sp macro="" textlink="">
      <xdr:nvSpPr>
        <xdr:cNvPr id="465" name="円/楕円 464"/>
        <xdr:cNvSpPr/>
      </xdr:nvSpPr>
      <xdr:spPr>
        <a:xfrm>
          <a:off x="13462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20235</xdr:rowOff>
    </xdr:from>
    <xdr:ext cx="762000" cy="259045"/>
    <xdr:sp macro="" textlink="">
      <xdr:nvSpPr>
        <xdr:cNvPr id="466" name="テキスト ボックス 465"/>
        <xdr:cNvSpPr txBox="1"/>
      </xdr:nvSpPr>
      <xdr:spPr>
        <a:xfrm>
          <a:off x="13131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12,242
12,224
217.09
6,720,173
6,611,945
87,423
4,144,229
5,382,497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類似団体平均比較ではこれまで同様、人口</a:t>
          </a:r>
          <a:r>
            <a:rPr kumimoji="1" lang="en-US" altLang="ja-JP" sz="1200">
              <a:latin typeface="ＭＳ Ｐゴシック"/>
            </a:rPr>
            <a:t>1,000</a:t>
          </a:r>
          <a:r>
            <a:rPr kumimoji="1" lang="ja-JP" altLang="en-US" sz="1200">
              <a:latin typeface="ＭＳ Ｐゴシック"/>
            </a:rPr>
            <a:t>人当たりの職員数及び全体の経常収支比率は下回っている状態が続いている。　しかしながら、人件費総額は前年度に比べ約</a:t>
          </a:r>
          <a:r>
            <a:rPr kumimoji="1" lang="en-US" altLang="ja-JP" sz="1200">
              <a:latin typeface="ＭＳ Ｐゴシック"/>
            </a:rPr>
            <a:t>5,000</a:t>
          </a:r>
          <a:r>
            <a:rPr kumimoji="1" lang="ja-JP" altLang="en-US" sz="1200">
              <a:latin typeface="ＭＳ Ｐゴシック"/>
            </a:rPr>
            <a:t>千円程度減少しているものの、人件費に係る経常収支比率は類似団体平均を上回る傾向が続いており、今後も人件費は大きな割合を占めるものと見込まれていることから、より適正な人員配置や再任用制度の運用、指定管理者制度の活用等を検討し、できる限りのコスト削減に努めたい。</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138430</xdr:rowOff>
    </xdr:to>
    <xdr:cxnSp macro="">
      <xdr:nvCxnSpPr>
        <xdr:cNvPr id="65" name="直線コネクタ 64"/>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104140</xdr:rowOff>
    </xdr:to>
    <xdr:cxnSp macro="">
      <xdr:nvCxnSpPr>
        <xdr:cNvPr id="68" name="直線コネクタ 67"/>
        <xdr:cNvCxnSpPr/>
      </xdr:nvCxnSpPr>
      <xdr:spPr>
        <a:xfrm flipV="1">
          <a:off x="3098800" y="6459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104140</xdr:rowOff>
    </xdr:to>
    <xdr:cxnSp macro="">
      <xdr:nvCxnSpPr>
        <xdr:cNvPr id="71" name="直線コネクタ 70"/>
        <xdr:cNvCxnSpPr/>
      </xdr:nvCxnSpPr>
      <xdr:spPr>
        <a:xfrm>
          <a:off x="2209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39</xdr:row>
      <xdr:rowOff>115570</xdr:rowOff>
    </xdr:to>
    <xdr:cxnSp macro="">
      <xdr:nvCxnSpPr>
        <xdr:cNvPr id="74" name="直線コネクタ 73"/>
        <xdr:cNvCxnSpPr/>
      </xdr:nvCxnSpPr>
      <xdr:spPr>
        <a:xfrm flipV="1">
          <a:off x="1320800" y="65887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4" name="円/楕円 83"/>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5"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64770</xdr:rowOff>
    </xdr:from>
    <xdr:to>
      <xdr:col>5</xdr:col>
      <xdr:colOff>600075</xdr:colOff>
      <xdr:row>37</xdr:row>
      <xdr:rowOff>166370</xdr:rowOff>
    </xdr:to>
    <xdr:sp macro="" textlink="">
      <xdr:nvSpPr>
        <xdr:cNvPr id="86" name="円/楕円 85"/>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87" name="テキスト ボックス 86"/>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8" name="円/楕円 87"/>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9" name="テキスト ボックス 88"/>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0" name="円/楕円 89"/>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1" name="テキスト ボックス 90"/>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64770</xdr:rowOff>
    </xdr:from>
    <xdr:to>
      <xdr:col>1</xdr:col>
      <xdr:colOff>676275</xdr:colOff>
      <xdr:row>39</xdr:row>
      <xdr:rowOff>166370</xdr:rowOff>
    </xdr:to>
    <xdr:sp macro="" textlink="">
      <xdr:nvSpPr>
        <xdr:cNvPr id="92" name="円/楕円 91"/>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151147</xdr:rowOff>
    </xdr:from>
    <xdr:ext cx="762000" cy="259045"/>
    <xdr:sp macro="" textlink="">
      <xdr:nvSpPr>
        <xdr:cNvPr id="93" name="テキスト ボックス 92"/>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物件費に係る経常収支比率は前年度より</a:t>
          </a:r>
          <a:r>
            <a:rPr kumimoji="1" lang="en-US" altLang="ja-JP" sz="1200">
              <a:latin typeface="ＭＳ Ｐゴシック"/>
            </a:rPr>
            <a:t>0.4</a:t>
          </a:r>
          <a:r>
            <a:rPr kumimoji="1" lang="ja-JP" altLang="en-US" sz="1200">
              <a:latin typeface="ＭＳ Ｐゴシック"/>
            </a:rPr>
            <a:t>％高くなっており、物件費総額でも前年度より</a:t>
          </a:r>
          <a:r>
            <a:rPr kumimoji="1" lang="en-US" altLang="ja-JP" sz="1200">
              <a:latin typeface="ＭＳ Ｐゴシック"/>
            </a:rPr>
            <a:t>36,000</a:t>
          </a:r>
          <a:r>
            <a:rPr kumimoji="1" lang="ja-JP" altLang="en-US" sz="1200">
              <a:latin typeface="ＭＳ Ｐゴシック"/>
            </a:rPr>
            <a:t>千円程度増となっている。</a:t>
          </a:r>
          <a:endParaRPr kumimoji="1" lang="en-US" altLang="ja-JP" sz="1200">
            <a:latin typeface="ＭＳ Ｐゴシック"/>
          </a:endParaRPr>
        </a:p>
        <a:p>
          <a:r>
            <a:rPr kumimoji="1" lang="ja-JP" altLang="en-US" sz="1200">
              <a:latin typeface="ＭＳ Ｐゴシック"/>
            </a:rPr>
            <a:t>　経常収支比率は平成</a:t>
          </a:r>
          <a:r>
            <a:rPr kumimoji="1" lang="en-US" altLang="ja-JP" sz="1200">
              <a:latin typeface="ＭＳ Ｐゴシック"/>
            </a:rPr>
            <a:t>24</a:t>
          </a:r>
          <a:r>
            <a:rPr kumimoji="1" lang="ja-JP" altLang="en-US" sz="1200">
              <a:latin typeface="ＭＳ Ｐゴシック"/>
            </a:rPr>
            <a:t>年度と同様に類似団体の中で最も低い状態ではあるが、委託職員に係る人件費の増や、専門的かつ細分化した業務に対応するために増加する外部委託経費など、今後も物件費を増大させる要因が数多くあるため、引き続き経費削減に努めていかなければならない。</a:t>
          </a: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152146</xdr:rowOff>
    </xdr:from>
    <xdr:to>
      <xdr:col>24</xdr:col>
      <xdr:colOff>31750</xdr:colOff>
      <xdr:row>21</xdr:row>
      <xdr:rowOff>14986</xdr:rowOff>
    </xdr:to>
    <xdr:cxnSp macro="">
      <xdr:nvCxnSpPr>
        <xdr:cNvPr id="119" name="直線コネクタ 118"/>
        <xdr:cNvCxnSpPr/>
      </xdr:nvCxnSpPr>
      <xdr:spPr>
        <a:xfrm flipV="1">
          <a:off x="16510000" y="238099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158513</xdr:rowOff>
    </xdr:from>
    <xdr:ext cx="762000" cy="259045"/>
    <xdr:sp macro="" textlink="">
      <xdr:nvSpPr>
        <xdr:cNvPr id="120"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14986</xdr:rowOff>
    </xdr:from>
    <xdr:to>
      <xdr:col>24</xdr:col>
      <xdr:colOff>120650</xdr:colOff>
      <xdr:row>21</xdr:row>
      <xdr:rowOff>14986</xdr:rowOff>
    </xdr:to>
    <xdr:cxnSp macro="">
      <xdr:nvCxnSpPr>
        <xdr:cNvPr id="121" name="直線コネクタ 120"/>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13</xdr:row>
      <xdr:rowOff>152146</xdr:rowOff>
    </xdr:from>
    <xdr:to>
      <xdr:col>24</xdr:col>
      <xdr:colOff>120650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115570</xdr:rowOff>
    </xdr:from>
    <xdr:to>
      <xdr:col>24</xdr:col>
      <xdr:colOff>31750</xdr:colOff>
      <xdr:row>13</xdr:row>
      <xdr:rowOff>152146</xdr:rowOff>
    </xdr:to>
    <xdr:cxnSp macro="">
      <xdr:nvCxnSpPr>
        <xdr:cNvPr id="124" name="直線コネクタ 123"/>
        <xdr:cNvCxnSpPr/>
      </xdr:nvCxnSpPr>
      <xdr:spPr>
        <a:xfrm>
          <a:off x="15671800" y="23444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88138</xdr:rowOff>
    </xdr:from>
    <xdr:to>
      <xdr:col>22</xdr:col>
      <xdr:colOff>565150</xdr:colOff>
      <xdr:row>13</xdr:row>
      <xdr:rowOff>115570</xdr:rowOff>
    </xdr:to>
    <xdr:cxnSp macro="">
      <xdr:nvCxnSpPr>
        <xdr:cNvPr id="127" name="直線コネクタ 126"/>
        <xdr:cNvCxnSpPr/>
      </xdr:nvCxnSpPr>
      <xdr:spPr>
        <a:xfrm>
          <a:off x="14782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8" name="フローチャート : 判断 127"/>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9" name="テキスト ボックス 128"/>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122428</xdr:rowOff>
    </xdr:from>
    <xdr:to>
      <xdr:col>21</xdr:col>
      <xdr:colOff>361950</xdr:colOff>
      <xdr:row>13</xdr:row>
      <xdr:rowOff>88138</xdr:rowOff>
    </xdr:to>
    <xdr:cxnSp macro="">
      <xdr:nvCxnSpPr>
        <xdr:cNvPr id="130" name="直線コネクタ 129"/>
        <xdr:cNvCxnSpPr/>
      </xdr:nvCxnSpPr>
      <xdr:spPr>
        <a:xfrm>
          <a:off x="13893800" y="21798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44196</xdr:rowOff>
    </xdr:from>
    <xdr:to>
      <xdr:col>21</xdr:col>
      <xdr:colOff>412750</xdr:colOff>
      <xdr:row>16</xdr:row>
      <xdr:rowOff>145796</xdr:rowOff>
    </xdr:to>
    <xdr:sp macro="" textlink="">
      <xdr:nvSpPr>
        <xdr:cNvPr id="131" name="フローチャート : 判断 130"/>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130573</xdr:rowOff>
    </xdr:from>
    <xdr:ext cx="762000" cy="259045"/>
    <xdr:sp macro="" textlink="">
      <xdr:nvSpPr>
        <xdr:cNvPr id="132" name="テキスト ボックス 131"/>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122428</xdr:rowOff>
    </xdr:from>
    <xdr:to>
      <xdr:col>20</xdr:col>
      <xdr:colOff>158750</xdr:colOff>
      <xdr:row>13</xdr:row>
      <xdr:rowOff>5842</xdr:rowOff>
    </xdr:to>
    <xdr:cxnSp macro="">
      <xdr:nvCxnSpPr>
        <xdr:cNvPr id="133" name="直線コネクタ 132"/>
        <xdr:cNvCxnSpPr/>
      </xdr:nvCxnSpPr>
      <xdr:spPr>
        <a:xfrm flipV="1">
          <a:off x="13004800" y="217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4" name="フローチャート : 判断 133"/>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5" name="テキスト ボックス 134"/>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36" name="フローチャート : 判断 135"/>
        <xdr:cNvSpPr/>
      </xdr:nvSpPr>
      <xdr:spPr>
        <a:xfrm>
          <a:off x="129540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37" name="テキスト ボックス 136"/>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101346</xdr:rowOff>
    </xdr:from>
    <xdr:to>
      <xdr:col>24</xdr:col>
      <xdr:colOff>82550</xdr:colOff>
      <xdr:row>14</xdr:row>
      <xdr:rowOff>31496</xdr:rowOff>
    </xdr:to>
    <xdr:sp macro="" textlink="">
      <xdr:nvSpPr>
        <xdr:cNvPr id="143" name="円/楕円 142"/>
        <xdr:cNvSpPr/>
      </xdr:nvSpPr>
      <xdr:spPr>
        <a:xfrm>
          <a:off x="164592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9923</xdr:rowOff>
    </xdr:from>
    <xdr:ext cx="762000" cy="259045"/>
    <xdr:sp macro="" textlink="">
      <xdr:nvSpPr>
        <xdr:cNvPr id="144" name="物件費該当値テキスト"/>
        <xdr:cNvSpPr txBox="1"/>
      </xdr:nvSpPr>
      <xdr:spPr>
        <a:xfrm>
          <a:off x="16598900" y="22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64770</xdr:rowOff>
    </xdr:from>
    <xdr:to>
      <xdr:col>22</xdr:col>
      <xdr:colOff>615950</xdr:colOff>
      <xdr:row>13</xdr:row>
      <xdr:rowOff>166370</xdr:rowOff>
    </xdr:to>
    <xdr:sp macro="" textlink="">
      <xdr:nvSpPr>
        <xdr:cNvPr id="145" name="円/楕円 144"/>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5097</xdr:rowOff>
    </xdr:from>
    <xdr:ext cx="736600" cy="259045"/>
    <xdr:sp macro="" textlink="">
      <xdr:nvSpPr>
        <xdr:cNvPr id="146" name="テキスト ボックス 145"/>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37338</xdr:rowOff>
    </xdr:from>
    <xdr:to>
      <xdr:col>21</xdr:col>
      <xdr:colOff>412750</xdr:colOff>
      <xdr:row>13</xdr:row>
      <xdr:rowOff>138938</xdr:rowOff>
    </xdr:to>
    <xdr:sp macro="" textlink="">
      <xdr:nvSpPr>
        <xdr:cNvPr id="147" name="円/楕円 146"/>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149115</xdr:rowOff>
    </xdr:from>
    <xdr:ext cx="762000" cy="259045"/>
    <xdr:sp macro="" textlink="">
      <xdr:nvSpPr>
        <xdr:cNvPr id="148" name="テキスト ボックス 147"/>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71628</xdr:rowOff>
    </xdr:from>
    <xdr:to>
      <xdr:col>20</xdr:col>
      <xdr:colOff>209550</xdr:colOff>
      <xdr:row>13</xdr:row>
      <xdr:rowOff>1778</xdr:rowOff>
    </xdr:to>
    <xdr:sp macro="" textlink="">
      <xdr:nvSpPr>
        <xdr:cNvPr id="149" name="円/楕円 148"/>
        <xdr:cNvSpPr/>
      </xdr:nvSpPr>
      <xdr:spPr>
        <a:xfrm>
          <a:off x="13843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11955</xdr:rowOff>
    </xdr:from>
    <xdr:ext cx="762000" cy="259045"/>
    <xdr:sp macro="" textlink="">
      <xdr:nvSpPr>
        <xdr:cNvPr id="150" name="テキスト ボックス 149"/>
        <xdr:cNvSpPr txBox="1"/>
      </xdr:nvSpPr>
      <xdr:spPr>
        <a:xfrm>
          <a:off x="13512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126492</xdr:rowOff>
    </xdr:from>
    <xdr:to>
      <xdr:col>19</xdr:col>
      <xdr:colOff>6350</xdr:colOff>
      <xdr:row>13</xdr:row>
      <xdr:rowOff>56642</xdr:rowOff>
    </xdr:to>
    <xdr:sp macro="" textlink="">
      <xdr:nvSpPr>
        <xdr:cNvPr id="151" name="円/楕円 150"/>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66819</xdr:rowOff>
    </xdr:from>
    <xdr:ext cx="762000" cy="259045"/>
    <xdr:sp macro="" textlink="">
      <xdr:nvSpPr>
        <xdr:cNvPr id="152" name="テキスト ボックス 151"/>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年度に一時、類似団体平均より低い水準を示したが、平成</a:t>
          </a:r>
          <a:r>
            <a:rPr kumimoji="1" lang="en-US" altLang="ja-JP" sz="1300">
              <a:latin typeface="ＭＳ Ｐゴシック"/>
            </a:rPr>
            <a:t>25</a:t>
          </a:r>
          <a:r>
            <a:rPr kumimoji="1" lang="ja-JP" altLang="en-US" sz="1300">
              <a:latin typeface="ＭＳ Ｐゴシック"/>
            </a:rPr>
            <a:t>年度は再び高い状態へ戻る結果となっている。</a:t>
          </a:r>
        </a:p>
        <a:p>
          <a:r>
            <a:rPr kumimoji="1" lang="ja-JP" altLang="en-US" sz="1300">
              <a:latin typeface="ＭＳ Ｐゴシック"/>
            </a:rPr>
            <a:t>　扶助費総額でも前年度に比べ約</a:t>
          </a:r>
          <a:r>
            <a:rPr kumimoji="1" lang="en-US" altLang="ja-JP" sz="1300">
              <a:latin typeface="ＭＳ Ｐゴシック"/>
            </a:rPr>
            <a:t>26,000</a:t>
          </a:r>
          <a:r>
            <a:rPr kumimoji="1" lang="ja-JP" altLang="en-US" sz="1300">
              <a:latin typeface="ＭＳ Ｐゴシック"/>
            </a:rPr>
            <a:t>千円増加しており、主な要因は障害者福祉費の自然増となっている。今後も扶助費の増は避けられない情勢であるが、その中にあっても必要経費と住民サービスとの費用対効果を見極めたうえで事業を実施していきたい。</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0" name="直線コネクタ 179"/>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1"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2" name="直線コネクタ 181"/>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3"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4" name="直線コネクタ 183"/>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56</xdr:row>
      <xdr:rowOff>50800</xdr:rowOff>
    </xdr:to>
    <xdr:cxnSp macro="">
      <xdr:nvCxnSpPr>
        <xdr:cNvPr id="185" name="直線コネクタ 184"/>
        <xdr:cNvCxnSpPr/>
      </xdr:nvCxnSpPr>
      <xdr:spPr>
        <a:xfrm>
          <a:off x="3987800" y="9518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86"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87" name="フローチャート : 判断 186"/>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88" name="直線コネクタ 187"/>
        <xdr:cNvCxnSpPr/>
      </xdr:nvCxnSpPr>
      <xdr:spPr>
        <a:xfrm flipV="1">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89" name="フローチャート : 判断 188"/>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0" name="テキスト ボックス 189"/>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12700</xdr:rowOff>
    </xdr:to>
    <xdr:cxnSp macro="">
      <xdr:nvCxnSpPr>
        <xdr:cNvPr id="191" name="直線コネクタ 190"/>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2" name="フローチャート : 判断 191"/>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3" name="テキスト ボックス 192"/>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4" name="直線コネクタ 193"/>
        <xdr:cNvCxnSpPr/>
      </xdr:nvCxnSpPr>
      <xdr:spPr>
        <a:xfrm flipV="1">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5" name="フローチャート : 判断 194"/>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6" name="テキスト ボックス 19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7" name="フローチャート : 判断 196"/>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198" name="テキスト ボックス 197"/>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4" name="円/楕円 203"/>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5"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6" name="円/楕円 205"/>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7" name="テキスト ボックス 20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8" name="円/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9" name="テキスト ボックス 208"/>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0" name="円/楕円 209"/>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1" name="テキスト ボックス 21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2" name="円/楕円 211"/>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3" name="テキスト ボックス 21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維持補修費等に係る決算額は除排雪経費の減などにより、前年度に比べ</a:t>
          </a:r>
          <a:r>
            <a:rPr kumimoji="1" lang="en-US" altLang="ja-JP" sz="1200">
              <a:latin typeface="ＭＳ Ｐゴシック"/>
            </a:rPr>
            <a:t>100,000</a:t>
          </a:r>
          <a:r>
            <a:rPr kumimoji="1" lang="ja-JP" altLang="en-US" sz="1200">
              <a:latin typeface="ＭＳ Ｐゴシック"/>
            </a:rPr>
            <a:t>千円程度減少しており、経常収支比率も前年度より</a:t>
          </a:r>
          <a:r>
            <a:rPr kumimoji="1" lang="en-US" altLang="ja-JP" sz="1200">
              <a:latin typeface="ＭＳ Ｐゴシック"/>
            </a:rPr>
            <a:t>0.8</a:t>
          </a:r>
          <a:r>
            <a:rPr kumimoji="1" lang="ja-JP" altLang="en-US" sz="1200">
              <a:latin typeface="ＭＳ Ｐゴシック"/>
            </a:rPr>
            <a:t>％減少している。</a:t>
          </a:r>
        </a:p>
        <a:p>
          <a:r>
            <a:rPr kumimoji="1" lang="ja-JP" altLang="en-US" sz="1200">
              <a:latin typeface="ＭＳ Ｐゴシック"/>
            </a:rPr>
            <a:t>　一方で、後期高齢者医療特別会計や各種下水道事業特別会計等への繰出金については引き続き増加傾向にあり、決算額ベースで約</a:t>
          </a:r>
          <a:r>
            <a:rPr kumimoji="1" lang="en-US" altLang="ja-JP" sz="1200">
              <a:latin typeface="ＭＳ Ｐゴシック"/>
            </a:rPr>
            <a:t>40,000</a:t>
          </a:r>
          <a:r>
            <a:rPr kumimoji="1" lang="ja-JP" altLang="en-US" sz="1200">
              <a:latin typeface="ＭＳ Ｐゴシック"/>
            </a:rPr>
            <a:t>千円の増となっていることから、公営企業会計にあっては独立採算の原則に基づいた収入確保や適切な会計処理を求める一方、繰出金を精査していく必要がある。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3" name="直線コネクタ 242"/>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4"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5" name="直線コネクタ 244"/>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6"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7" name="直線コネクタ 246"/>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4535</xdr:rowOff>
    </xdr:from>
    <xdr:to>
      <xdr:col>24</xdr:col>
      <xdr:colOff>31750</xdr:colOff>
      <xdr:row>57</xdr:row>
      <xdr:rowOff>26307</xdr:rowOff>
    </xdr:to>
    <xdr:cxnSp macro="">
      <xdr:nvCxnSpPr>
        <xdr:cNvPr id="248" name="直線コネクタ 247"/>
        <xdr:cNvCxnSpPr/>
      </xdr:nvCxnSpPr>
      <xdr:spPr>
        <a:xfrm flipV="1">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23585</xdr:rowOff>
    </xdr:from>
    <xdr:to>
      <xdr:col>22</xdr:col>
      <xdr:colOff>565150</xdr:colOff>
      <xdr:row>57</xdr:row>
      <xdr:rowOff>26307</xdr:rowOff>
    </xdr:to>
    <xdr:cxnSp macro="">
      <xdr:nvCxnSpPr>
        <xdr:cNvPr id="251" name="直線コネクタ 250"/>
        <xdr:cNvCxnSpPr/>
      </xdr:nvCxnSpPr>
      <xdr:spPr>
        <a:xfrm>
          <a:off x="14782800" y="96247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2" name="フローチャート : 判断 251"/>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3" name="テキスト ボックス 252"/>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129722</xdr:rowOff>
    </xdr:from>
    <xdr:to>
      <xdr:col>21</xdr:col>
      <xdr:colOff>361950</xdr:colOff>
      <xdr:row>56</xdr:row>
      <xdr:rowOff>23585</xdr:rowOff>
    </xdr:to>
    <xdr:cxnSp macro="">
      <xdr:nvCxnSpPr>
        <xdr:cNvPr id="254" name="直線コネクタ 253"/>
        <xdr:cNvCxnSpPr/>
      </xdr:nvCxnSpPr>
      <xdr:spPr>
        <a:xfrm>
          <a:off x="13893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5" name="フローチャート : 判断 254"/>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56" name="テキスト ボックス 255"/>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129722</xdr:rowOff>
    </xdr:from>
    <xdr:to>
      <xdr:col>20</xdr:col>
      <xdr:colOff>158750</xdr:colOff>
      <xdr:row>55</xdr:row>
      <xdr:rowOff>151493</xdr:rowOff>
    </xdr:to>
    <xdr:cxnSp macro="">
      <xdr:nvCxnSpPr>
        <xdr:cNvPr id="257" name="直線コネクタ 256"/>
        <xdr:cNvCxnSpPr/>
      </xdr:nvCxnSpPr>
      <xdr:spPr>
        <a:xfrm flipV="1">
          <a:off x="13004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58" name="フローチャート : 判断 257"/>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59" name="テキスト ボックス 258"/>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0" name="フローチャート : 判断 259"/>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1" name="テキスト ボックス 26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125185</xdr:rowOff>
    </xdr:from>
    <xdr:to>
      <xdr:col>24</xdr:col>
      <xdr:colOff>82550</xdr:colOff>
      <xdr:row>57</xdr:row>
      <xdr:rowOff>55335</xdr:rowOff>
    </xdr:to>
    <xdr:sp macro="" textlink="">
      <xdr:nvSpPr>
        <xdr:cNvPr id="267" name="円/楕円 266"/>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141712</xdr:rowOff>
    </xdr:from>
    <xdr:ext cx="762000" cy="259045"/>
    <xdr:sp macro="" textlink="">
      <xdr:nvSpPr>
        <xdr:cNvPr id="268"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146957</xdr:rowOff>
    </xdr:from>
    <xdr:to>
      <xdr:col>22</xdr:col>
      <xdr:colOff>615950</xdr:colOff>
      <xdr:row>57</xdr:row>
      <xdr:rowOff>77107</xdr:rowOff>
    </xdr:to>
    <xdr:sp macro="" textlink="">
      <xdr:nvSpPr>
        <xdr:cNvPr id="269" name="円/楕円 268"/>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87284</xdr:rowOff>
    </xdr:from>
    <xdr:ext cx="736600" cy="259045"/>
    <xdr:sp macro="" textlink="">
      <xdr:nvSpPr>
        <xdr:cNvPr id="270" name="テキスト ボックス 269"/>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144235</xdr:rowOff>
    </xdr:from>
    <xdr:to>
      <xdr:col>21</xdr:col>
      <xdr:colOff>412750</xdr:colOff>
      <xdr:row>56</xdr:row>
      <xdr:rowOff>74385</xdr:rowOff>
    </xdr:to>
    <xdr:sp macro="" textlink="">
      <xdr:nvSpPr>
        <xdr:cNvPr id="271" name="円/楕円 270"/>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84562</xdr:rowOff>
    </xdr:from>
    <xdr:ext cx="762000" cy="259045"/>
    <xdr:sp macro="" textlink="">
      <xdr:nvSpPr>
        <xdr:cNvPr id="272" name="テキスト ボックス 271"/>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78922</xdr:rowOff>
    </xdr:from>
    <xdr:to>
      <xdr:col>20</xdr:col>
      <xdr:colOff>209550</xdr:colOff>
      <xdr:row>56</xdr:row>
      <xdr:rowOff>9072</xdr:rowOff>
    </xdr:to>
    <xdr:sp macro="" textlink="">
      <xdr:nvSpPr>
        <xdr:cNvPr id="273" name="円/楕円 272"/>
        <xdr:cNvSpPr/>
      </xdr:nvSpPr>
      <xdr:spPr>
        <a:xfrm>
          <a:off x="13843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19249</xdr:rowOff>
    </xdr:from>
    <xdr:ext cx="762000" cy="259045"/>
    <xdr:sp macro="" textlink="">
      <xdr:nvSpPr>
        <xdr:cNvPr id="274" name="テキスト ボックス 273"/>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75" name="円/楕円 274"/>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6" name="テキスト ボックス 275"/>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補助費等に係る経常収支比率は前年度より</a:t>
          </a:r>
          <a:r>
            <a:rPr kumimoji="1" lang="en-US" altLang="ja-JP" sz="1200">
              <a:latin typeface="ＭＳ Ｐゴシック"/>
            </a:rPr>
            <a:t>3.9</a:t>
          </a:r>
          <a:r>
            <a:rPr kumimoji="1" lang="ja-JP" altLang="en-US" sz="1200">
              <a:latin typeface="ＭＳ Ｐゴシック"/>
            </a:rPr>
            <a:t>％増加し、依然として類似団体平均より高い状態で推移している。</a:t>
          </a:r>
        </a:p>
        <a:p>
          <a:r>
            <a:rPr kumimoji="1" lang="ja-JP" altLang="en-US" sz="1200">
              <a:latin typeface="ＭＳ Ｐゴシック"/>
            </a:rPr>
            <a:t>　補助費等の総額でも前年度より約</a:t>
          </a:r>
          <a:r>
            <a:rPr kumimoji="1" lang="en-US" altLang="ja-JP" sz="1200">
              <a:latin typeface="ＭＳ Ｐゴシック"/>
            </a:rPr>
            <a:t>110,000</a:t>
          </a:r>
          <a:r>
            <a:rPr kumimoji="1" lang="ja-JP" altLang="en-US" sz="1200">
              <a:latin typeface="ＭＳ Ｐゴシック"/>
            </a:rPr>
            <a:t>千円増加しており、病院事業への補助金が増加したほか、廃棄物より施設管理運営事業に係る補助負担金が急増したことが主な要因である。今後も公営企業会計への補助については独立採算を原則としつつ、公営企業と一般会計双方の財政状況を踏まえながら繰出をするよう努めたい。</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06" name="直線コネクタ 305"/>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07"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08" name="直線コネクタ 307"/>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09"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0" name="直線コネクタ 309"/>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18143</xdr:rowOff>
    </xdr:from>
    <xdr:to>
      <xdr:col>24</xdr:col>
      <xdr:colOff>31750</xdr:colOff>
      <xdr:row>40</xdr:row>
      <xdr:rowOff>99785</xdr:rowOff>
    </xdr:to>
    <xdr:cxnSp macro="">
      <xdr:nvCxnSpPr>
        <xdr:cNvPr id="311" name="直線コネクタ 310"/>
        <xdr:cNvCxnSpPr/>
      </xdr:nvCxnSpPr>
      <xdr:spPr>
        <a:xfrm>
          <a:off x="15671800" y="6533243"/>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2"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3" name="フローチャート : 判断 312"/>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124278</xdr:rowOff>
    </xdr:from>
    <xdr:to>
      <xdr:col>22</xdr:col>
      <xdr:colOff>565150</xdr:colOff>
      <xdr:row>38</xdr:row>
      <xdr:rowOff>18143</xdr:rowOff>
    </xdr:to>
    <xdr:cxnSp macro="">
      <xdr:nvCxnSpPr>
        <xdr:cNvPr id="314" name="直線コネクタ 313"/>
        <xdr:cNvCxnSpPr/>
      </xdr:nvCxnSpPr>
      <xdr:spPr>
        <a:xfrm>
          <a:off x="14782800" y="646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5" name="フローチャート : 判断 314"/>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6" name="テキスト ボックス 31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124278</xdr:rowOff>
    </xdr:from>
    <xdr:to>
      <xdr:col>21</xdr:col>
      <xdr:colOff>361950</xdr:colOff>
      <xdr:row>39</xdr:row>
      <xdr:rowOff>53522</xdr:rowOff>
    </xdr:to>
    <xdr:cxnSp macro="">
      <xdr:nvCxnSpPr>
        <xdr:cNvPr id="317" name="直線コネクタ 316"/>
        <xdr:cNvCxnSpPr/>
      </xdr:nvCxnSpPr>
      <xdr:spPr>
        <a:xfrm flipV="1">
          <a:off x="13893800" y="6467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18" name="フローチャート : 判断 317"/>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19" name="テキスト ボックス 318"/>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42635</xdr:rowOff>
    </xdr:from>
    <xdr:to>
      <xdr:col>20</xdr:col>
      <xdr:colOff>158750</xdr:colOff>
      <xdr:row>39</xdr:row>
      <xdr:rowOff>53522</xdr:rowOff>
    </xdr:to>
    <xdr:cxnSp macro="">
      <xdr:nvCxnSpPr>
        <xdr:cNvPr id="320" name="直線コネクタ 319"/>
        <xdr:cNvCxnSpPr/>
      </xdr:nvCxnSpPr>
      <xdr:spPr>
        <a:xfrm>
          <a:off x="13004800" y="6729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1" name="フローチャート : 判断 320"/>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2" name="テキスト ボックス 321"/>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3" name="フローチャート : 判断 322"/>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4" name="テキスト ボックス 323"/>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48985</xdr:rowOff>
    </xdr:from>
    <xdr:to>
      <xdr:col>24</xdr:col>
      <xdr:colOff>82550</xdr:colOff>
      <xdr:row>40</xdr:row>
      <xdr:rowOff>150585</xdr:rowOff>
    </xdr:to>
    <xdr:sp macro="" textlink="">
      <xdr:nvSpPr>
        <xdr:cNvPr id="330" name="円/楕円 329"/>
        <xdr:cNvSpPr/>
      </xdr:nvSpPr>
      <xdr:spPr>
        <a:xfrm>
          <a:off x="16459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21062</xdr:rowOff>
    </xdr:from>
    <xdr:ext cx="762000" cy="259045"/>
    <xdr:sp macro="" textlink="">
      <xdr:nvSpPr>
        <xdr:cNvPr id="331" name="補助費等該当値テキスト"/>
        <xdr:cNvSpPr txBox="1"/>
      </xdr:nvSpPr>
      <xdr:spPr>
        <a:xfrm>
          <a:off x="16598900" y="68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138793</xdr:rowOff>
    </xdr:from>
    <xdr:to>
      <xdr:col>22</xdr:col>
      <xdr:colOff>615950</xdr:colOff>
      <xdr:row>38</xdr:row>
      <xdr:rowOff>68943</xdr:rowOff>
    </xdr:to>
    <xdr:sp macro="" textlink="">
      <xdr:nvSpPr>
        <xdr:cNvPr id="332" name="円/楕円 331"/>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33" name="テキスト ボックス 332"/>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73478</xdr:rowOff>
    </xdr:from>
    <xdr:to>
      <xdr:col>21</xdr:col>
      <xdr:colOff>412750</xdr:colOff>
      <xdr:row>38</xdr:row>
      <xdr:rowOff>3628</xdr:rowOff>
    </xdr:to>
    <xdr:sp macro="" textlink="">
      <xdr:nvSpPr>
        <xdr:cNvPr id="334" name="円/楕円 333"/>
        <xdr:cNvSpPr/>
      </xdr:nvSpPr>
      <xdr:spPr>
        <a:xfrm>
          <a:off x="1473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159855</xdr:rowOff>
    </xdr:from>
    <xdr:ext cx="762000" cy="259045"/>
    <xdr:sp macro="" textlink="">
      <xdr:nvSpPr>
        <xdr:cNvPr id="335" name="テキスト ボックス 334"/>
        <xdr:cNvSpPr txBox="1"/>
      </xdr:nvSpPr>
      <xdr:spPr>
        <a:xfrm>
          <a:off x="14401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2722</xdr:rowOff>
    </xdr:from>
    <xdr:to>
      <xdr:col>20</xdr:col>
      <xdr:colOff>209550</xdr:colOff>
      <xdr:row>39</xdr:row>
      <xdr:rowOff>104322</xdr:rowOff>
    </xdr:to>
    <xdr:sp macro="" textlink="">
      <xdr:nvSpPr>
        <xdr:cNvPr id="336" name="円/楕円 335"/>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89099</xdr:rowOff>
    </xdr:from>
    <xdr:ext cx="762000" cy="259045"/>
    <xdr:sp macro="" textlink="">
      <xdr:nvSpPr>
        <xdr:cNvPr id="337" name="テキスト ボックス 336"/>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163285</xdr:rowOff>
    </xdr:from>
    <xdr:to>
      <xdr:col>19</xdr:col>
      <xdr:colOff>6350</xdr:colOff>
      <xdr:row>39</xdr:row>
      <xdr:rowOff>93435</xdr:rowOff>
    </xdr:to>
    <xdr:sp macro="" textlink="">
      <xdr:nvSpPr>
        <xdr:cNvPr id="338" name="円/楕円 337"/>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78212</xdr:rowOff>
    </xdr:from>
    <xdr:ext cx="762000" cy="259045"/>
    <xdr:sp macro="" textlink="">
      <xdr:nvSpPr>
        <xdr:cNvPr id="339" name="テキスト ボックス 338"/>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平均に比べ低い状態を維持している。普通会計においては臨時財政対策債の発行額が増えているものの、これまで普通建設事業に係る起債事業を抑制してきたこともあり、プライマリーバランスの黒字傾向を続けてきたところである。</a:t>
          </a:r>
        </a:p>
        <a:p>
          <a:r>
            <a:rPr kumimoji="1" lang="ja-JP" altLang="en-US" sz="1100">
              <a:latin typeface="ＭＳ Ｐゴシック"/>
            </a:rPr>
            <a:t>　しかしながら、平成</a:t>
          </a:r>
          <a:r>
            <a:rPr kumimoji="1" lang="en-US" altLang="ja-JP" sz="1100">
              <a:latin typeface="ＭＳ Ｐゴシック"/>
            </a:rPr>
            <a:t>22</a:t>
          </a:r>
          <a:r>
            <a:rPr kumimoji="1" lang="ja-JP" altLang="en-US" sz="1100">
              <a:latin typeface="ＭＳ Ｐゴシック"/>
            </a:rPr>
            <a:t>年度から新たに過疎地域指定を受けたことに伴い平成</a:t>
          </a:r>
          <a:r>
            <a:rPr kumimoji="1" lang="en-US" altLang="ja-JP" sz="1100">
              <a:latin typeface="ＭＳ Ｐゴシック"/>
            </a:rPr>
            <a:t>23</a:t>
          </a:r>
          <a:r>
            <a:rPr kumimoji="1" lang="ja-JP" altLang="en-US" sz="1100">
              <a:latin typeface="ＭＳ Ｐゴシック"/>
            </a:rPr>
            <a:t>年度からは過疎対策事業債を活用し始めたことや、下水道事業において年次計画を進行中であること等、町全体としての地方債の発行額が増加しつつあるため、今後も中長期的なスパンで公債費を注視していく必要がある。</a:t>
          </a: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4" name="直線コネクタ 353"/>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5" name="テキスト ボックス 354"/>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8" name="直線コネクタ 357"/>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9" name="テキスト ボックス 358"/>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3" name="直線コネクタ 362"/>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4"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5" name="直線コネクタ 364"/>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66"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67" name="直線コネクタ 366"/>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167005</xdr:rowOff>
    </xdr:to>
    <xdr:cxnSp macro="">
      <xdr:nvCxnSpPr>
        <xdr:cNvPr id="368" name="直線コネクタ 367"/>
        <xdr:cNvCxnSpPr/>
      </xdr:nvCxnSpPr>
      <xdr:spPr>
        <a:xfrm flipV="1">
          <a:off x="3987800" y="12997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69"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0" name="フローチャート : 判断 369"/>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167005</xdr:rowOff>
    </xdr:from>
    <xdr:to>
      <xdr:col>5</xdr:col>
      <xdr:colOff>549275</xdr:colOff>
      <xdr:row>76</xdr:row>
      <xdr:rowOff>35561</xdr:rowOff>
    </xdr:to>
    <xdr:cxnSp macro="">
      <xdr:nvCxnSpPr>
        <xdr:cNvPr id="371" name="直線コネクタ 370"/>
        <xdr:cNvCxnSpPr/>
      </xdr:nvCxnSpPr>
      <xdr:spPr>
        <a:xfrm flipV="1">
          <a:off x="3098800" y="13025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2" name="フローチャート : 判断 371"/>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3" name="テキスト ボックス 372"/>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58420</xdr:rowOff>
    </xdr:to>
    <xdr:cxnSp macro="">
      <xdr:nvCxnSpPr>
        <xdr:cNvPr id="374" name="直線コネクタ 373"/>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5" name="フローチャート : 判断 374"/>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76" name="テキスト ボックス 375"/>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77</xdr:row>
      <xdr:rowOff>52705</xdr:rowOff>
    </xdr:to>
    <xdr:cxnSp macro="">
      <xdr:nvCxnSpPr>
        <xdr:cNvPr id="377" name="直線コネクタ 376"/>
        <xdr:cNvCxnSpPr/>
      </xdr:nvCxnSpPr>
      <xdr:spPr>
        <a:xfrm flipV="1">
          <a:off x="1320800" y="1308862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78" name="フローチャート : 判断 377"/>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79" name="テキスト ボックス 378"/>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0" name="フローチャート : 判断 379"/>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1" name="テキスト ボックス 380"/>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7" name="円/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116205</xdr:rowOff>
    </xdr:from>
    <xdr:to>
      <xdr:col>5</xdr:col>
      <xdr:colOff>600075</xdr:colOff>
      <xdr:row>76</xdr:row>
      <xdr:rowOff>46355</xdr:rowOff>
    </xdr:to>
    <xdr:sp macro="" textlink="">
      <xdr:nvSpPr>
        <xdr:cNvPr id="389" name="円/楕円 388"/>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56532</xdr:rowOff>
    </xdr:from>
    <xdr:ext cx="736600" cy="259045"/>
    <xdr:sp macro="" textlink="">
      <xdr:nvSpPr>
        <xdr:cNvPr id="390" name="テキスト ボックス 389"/>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1" name="円/楕円 390"/>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2" name="テキスト ボックス 391"/>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3" name="円/楕円 392"/>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4" name="テキスト ボックス 393"/>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xdr:rowOff>
    </xdr:from>
    <xdr:to>
      <xdr:col>1</xdr:col>
      <xdr:colOff>676275</xdr:colOff>
      <xdr:row>77</xdr:row>
      <xdr:rowOff>103505</xdr:rowOff>
    </xdr:to>
    <xdr:sp macro="" textlink="">
      <xdr:nvSpPr>
        <xdr:cNvPr id="395" name="円/楕円 394"/>
        <xdr:cNvSpPr/>
      </xdr:nvSpPr>
      <xdr:spPr>
        <a:xfrm>
          <a:off x="1270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113682</xdr:rowOff>
    </xdr:from>
    <xdr:ext cx="762000" cy="259045"/>
    <xdr:sp macro="" textlink="">
      <xdr:nvSpPr>
        <xdr:cNvPr id="396" name="テキスト ボックス 395"/>
        <xdr:cNvSpPr txBox="1"/>
      </xdr:nvSpPr>
      <xdr:spPr>
        <a:xfrm>
          <a:off x="939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年度決算においては、経費別の経常収支比率がほぼ類似団体平均を下回っていることから、全体（公債費除き）の比率としても類似団体平均より低い水準で推移している。</a:t>
          </a:r>
        </a:p>
        <a:p>
          <a:r>
            <a:rPr kumimoji="1" lang="ja-JP" altLang="en-US" sz="1300">
              <a:latin typeface="ＭＳ Ｐゴシック"/>
            </a:rPr>
            <a:t>　今後は現在類似団体平均より悪い状態の経費について削減をめざし、より良好な状態を維持できるよう努めたい。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2" name="直線コネクタ 421"/>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3"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4" name="直線コネクタ 423"/>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6" name="直線コネクタ 42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76</xdr:row>
      <xdr:rowOff>159004</xdr:rowOff>
    </xdr:to>
    <xdr:cxnSp macro="">
      <xdr:nvCxnSpPr>
        <xdr:cNvPr id="427" name="直線コネクタ 426"/>
        <xdr:cNvCxnSpPr/>
      </xdr:nvCxnSpPr>
      <xdr:spPr>
        <a:xfrm>
          <a:off x="15671800" y="12956032"/>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121429</xdr:rowOff>
    </xdr:from>
    <xdr:ext cx="762000" cy="259045"/>
    <xdr:sp macro="" textlink="">
      <xdr:nvSpPr>
        <xdr:cNvPr id="428"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29" name="フローチャート : 判断 428"/>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97282</xdr:rowOff>
    </xdr:from>
    <xdr:to>
      <xdr:col>22</xdr:col>
      <xdr:colOff>565150</xdr:colOff>
      <xdr:row>75</xdr:row>
      <xdr:rowOff>101854</xdr:rowOff>
    </xdr:to>
    <xdr:cxnSp macro="">
      <xdr:nvCxnSpPr>
        <xdr:cNvPr id="430" name="直線コネクタ 429"/>
        <xdr:cNvCxnSpPr/>
      </xdr:nvCxnSpPr>
      <xdr:spPr>
        <a:xfrm flipV="1">
          <a:off x="14782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1" name="フローチャート : 判断 430"/>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2" name="テキスト ボックス 431"/>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75</xdr:row>
      <xdr:rowOff>101854</xdr:rowOff>
    </xdr:to>
    <xdr:cxnSp macro="">
      <xdr:nvCxnSpPr>
        <xdr:cNvPr id="433" name="直線コネクタ 432"/>
        <xdr:cNvCxnSpPr/>
      </xdr:nvCxnSpPr>
      <xdr:spPr>
        <a:xfrm>
          <a:off x="13893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4" name="フローチャート : 判断 433"/>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35" name="テキスト ボックス 434"/>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76</xdr:row>
      <xdr:rowOff>85852</xdr:rowOff>
    </xdr:to>
    <xdr:cxnSp macro="">
      <xdr:nvCxnSpPr>
        <xdr:cNvPr id="436" name="直線コネクタ 435"/>
        <xdr:cNvCxnSpPr/>
      </xdr:nvCxnSpPr>
      <xdr:spPr>
        <a:xfrm flipV="1">
          <a:off x="13004800" y="1294688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37" name="フローチャート : 判断 436"/>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80281</xdr:rowOff>
    </xdr:from>
    <xdr:ext cx="762000" cy="259045"/>
    <xdr:sp macro="" textlink="">
      <xdr:nvSpPr>
        <xdr:cNvPr id="438" name="テキスト ボックス 437"/>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39" name="フローチャート : 判断 438"/>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0" name="テキスト ボックス 439"/>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46" name="円/楕円 445"/>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47"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48" name="円/楕円 447"/>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49" name="テキスト ボックス 448"/>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0" name="円/楕円 449"/>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1" name="テキスト ボックス 450"/>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52" name="円/楕円 451"/>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3" name="テキスト ボックス 452"/>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54" name="円/楕円 45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55" name="テキスト ボックス 454"/>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144722</xdr:rowOff>
    </xdr:from>
    <xdr:to>
      <xdr:col>4</xdr:col>
      <xdr:colOff>1117600</xdr:colOff>
      <xdr:row>19</xdr:row>
      <xdr:rowOff>21920</xdr:rowOff>
    </xdr:to>
    <xdr:cxnSp macro="">
      <xdr:nvCxnSpPr>
        <xdr:cNvPr id="52" name="直線コネクタ 51"/>
        <xdr:cNvCxnSpPr/>
      </xdr:nvCxnSpPr>
      <xdr:spPr bwMode="auto">
        <a:xfrm flipV="1">
          <a:off x="5003800" y="3278447"/>
          <a:ext cx="647700" cy="4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160386</xdr:rowOff>
    </xdr:from>
    <xdr:to>
      <xdr:col>4</xdr:col>
      <xdr:colOff>469900</xdr:colOff>
      <xdr:row>19</xdr:row>
      <xdr:rowOff>21920</xdr:rowOff>
    </xdr:to>
    <xdr:cxnSp macro="">
      <xdr:nvCxnSpPr>
        <xdr:cNvPr id="55" name="直線コネクタ 54"/>
        <xdr:cNvCxnSpPr/>
      </xdr:nvCxnSpPr>
      <xdr:spPr bwMode="auto">
        <a:xfrm>
          <a:off x="4305300" y="3294111"/>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160386</xdr:rowOff>
    </xdr:from>
    <xdr:to>
      <xdr:col>3</xdr:col>
      <xdr:colOff>904875</xdr:colOff>
      <xdr:row>19</xdr:row>
      <xdr:rowOff>34842</xdr:rowOff>
    </xdr:to>
    <xdr:cxnSp macro="">
      <xdr:nvCxnSpPr>
        <xdr:cNvPr id="58" name="直線コネクタ 57"/>
        <xdr:cNvCxnSpPr/>
      </xdr:nvCxnSpPr>
      <xdr:spPr bwMode="auto">
        <a:xfrm flipV="1">
          <a:off x="3606800" y="3294111"/>
          <a:ext cx="698500" cy="4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8237</xdr:rowOff>
    </xdr:from>
    <xdr:to>
      <xdr:col>3</xdr:col>
      <xdr:colOff>206375</xdr:colOff>
      <xdr:row>19</xdr:row>
      <xdr:rowOff>34842</xdr:rowOff>
    </xdr:to>
    <xdr:cxnSp macro="">
      <xdr:nvCxnSpPr>
        <xdr:cNvPr id="61" name="直線コネクタ 60"/>
        <xdr:cNvCxnSpPr/>
      </xdr:nvCxnSpPr>
      <xdr:spPr bwMode="auto">
        <a:xfrm>
          <a:off x="2908300" y="3313412"/>
          <a:ext cx="698500" cy="26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93922</xdr:rowOff>
    </xdr:from>
    <xdr:to>
      <xdr:col>5</xdr:col>
      <xdr:colOff>34925</xdr:colOff>
      <xdr:row>19</xdr:row>
      <xdr:rowOff>24072</xdr:rowOff>
    </xdr:to>
    <xdr:sp macro="" textlink="">
      <xdr:nvSpPr>
        <xdr:cNvPr id="71" name="円/楕円 70"/>
        <xdr:cNvSpPr/>
      </xdr:nvSpPr>
      <xdr:spPr bwMode="auto">
        <a:xfrm>
          <a:off x="5600700" y="322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65999</xdr:rowOff>
    </xdr:from>
    <xdr:ext cx="762000" cy="259045"/>
    <xdr:sp macro="" textlink="">
      <xdr:nvSpPr>
        <xdr:cNvPr id="72" name="人口1人当たり決算額の推移該当値テキスト130"/>
        <xdr:cNvSpPr txBox="1"/>
      </xdr:nvSpPr>
      <xdr:spPr>
        <a:xfrm>
          <a:off x="5740400" y="319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90,497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142570</xdr:rowOff>
    </xdr:from>
    <xdr:to>
      <xdr:col>4</xdr:col>
      <xdr:colOff>520700</xdr:colOff>
      <xdr:row>19</xdr:row>
      <xdr:rowOff>72720</xdr:rowOff>
    </xdr:to>
    <xdr:sp macro="" textlink="">
      <xdr:nvSpPr>
        <xdr:cNvPr id="73" name="円/楕円 72"/>
        <xdr:cNvSpPr/>
      </xdr:nvSpPr>
      <xdr:spPr bwMode="auto">
        <a:xfrm>
          <a:off x="4953000" y="327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57497</xdr:rowOff>
    </xdr:from>
    <xdr:ext cx="736600" cy="259045"/>
    <xdr:sp macro="" textlink="">
      <xdr:nvSpPr>
        <xdr:cNvPr id="74" name="テキスト ボックス 73"/>
        <xdr:cNvSpPr txBox="1"/>
      </xdr:nvSpPr>
      <xdr:spPr>
        <a:xfrm>
          <a:off x="4622800" y="336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109587</xdr:rowOff>
    </xdr:from>
    <xdr:to>
      <xdr:col>3</xdr:col>
      <xdr:colOff>955675</xdr:colOff>
      <xdr:row>19</xdr:row>
      <xdr:rowOff>39736</xdr:rowOff>
    </xdr:to>
    <xdr:sp macro="" textlink="">
      <xdr:nvSpPr>
        <xdr:cNvPr id="75" name="円/楕円 74"/>
        <xdr:cNvSpPr/>
      </xdr:nvSpPr>
      <xdr:spPr bwMode="auto">
        <a:xfrm>
          <a:off x="4254500" y="324331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24513</xdr:rowOff>
    </xdr:from>
    <xdr:ext cx="762000" cy="259045"/>
    <xdr:sp macro="" textlink="">
      <xdr:nvSpPr>
        <xdr:cNvPr id="76" name="テキスト ボックス 75"/>
        <xdr:cNvSpPr txBox="1"/>
      </xdr:nvSpPr>
      <xdr:spPr>
        <a:xfrm>
          <a:off x="3924300" y="332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155492</xdr:rowOff>
    </xdr:from>
    <xdr:to>
      <xdr:col>3</xdr:col>
      <xdr:colOff>257175</xdr:colOff>
      <xdr:row>19</xdr:row>
      <xdr:rowOff>85642</xdr:rowOff>
    </xdr:to>
    <xdr:sp macro="" textlink="">
      <xdr:nvSpPr>
        <xdr:cNvPr id="77" name="円/楕円 76"/>
        <xdr:cNvSpPr/>
      </xdr:nvSpPr>
      <xdr:spPr bwMode="auto">
        <a:xfrm>
          <a:off x="3556000" y="328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70419</xdr:rowOff>
    </xdr:from>
    <xdr:ext cx="762000" cy="259045"/>
    <xdr:sp macro="" textlink="">
      <xdr:nvSpPr>
        <xdr:cNvPr id="78" name="テキスト ボックス 77"/>
        <xdr:cNvSpPr txBox="1"/>
      </xdr:nvSpPr>
      <xdr:spPr>
        <a:xfrm>
          <a:off x="3225800" y="33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84,841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128887</xdr:rowOff>
    </xdr:from>
    <xdr:to>
      <xdr:col>2</xdr:col>
      <xdr:colOff>692150</xdr:colOff>
      <xdr:row>19</xdr:row>
      <xdr:rowOff>59037</xdr:rowOff>
    </xdr:to>
    <xdr:sp macro="" textlink="">
      <xdr:nvSpPr>
        <xdr:cNvPr id="79" name="円/楕円 78"/>
        <xdr:cNvSpPr/>
      </xdr:nvSpPr>
      <xdr:spPr bwMode="auto">
        <a:xfrm>
          <a:off x="2857500" y="3262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43814</xdr:rowOff>
    </xdr:from>
    <xdr:ext cx="762000" cy="259045"/>
    <xdr:sp macro="" textlink="">
      <xdr:nvSpPr>
        <xdr:cNvPr id="80" name="テキスト ボックス 79"/>
        <xdr:cNvSpPr txBox="1"/>
      </xdr:nvSpPr>
      <xdr:spPr>
        <a:xfrm>
          <a:off x="2527300" y="334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49710</xdr:rowOff>
    </xdr:from>
    <xdr:to>
      <xdr:col>4</xdr:col>
      <xdr:colOff>1117600</xdr:colOff>
      <xdr:row>37</xdr:row>
      <xdr:rowOff>87681</xdr:rowOff>
    </xdr:to>
    <xdr:cxnSp macro="">
      <xdr:nvCxnSpPr>
        <xdr:cNvPr id="113" name="直線コネクタ 112"/>
        <xdr:cNvCxnSpPr/>
      </xdr:nvCxnSpPr>
      <xdr:spPr bwMode="auto">
        <a:xfrm>
          <a:off x="5003800" y="7174410"/>
          <a:ext cx="6477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21753</xdr:rowOff>
    </xdr:from>
    <xdr:to>
      <xdr:col>4</xdr:col>
      <xdr:colOff>469900</xdr:colOff>
      <xdr:row>37</xdr:row>
      <xdr:rowOff>49710</xdr:rowOff>
    </xdr:to>
    <xdr:cxnSp macro="">
      <xdr:nvCxnSpPr>
        <xdr:cNvPr id="116" name="直線コネクタ 115"/>
        <xdr:cNvCxnSpPr/>
      </xdr:nvCxnSpPr>
      <xdr:spPr bwMode="auto">
        <a:xfrm>
          <a:off x="4305300" y="7146453"/>
          <a:ext cx="698500" cy="27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126840</xdr:rowOff>
    </xdr:from>
    <xdr:to>
      <xdr:col>3</xdr:col>
      <xdr:colOff>904875</xdr:colOff>
      <xdr:row>37</xdr:row>
      <xdr:rowOff>21753</xdr:rowOff>
    </xdr:to>
    <xdr:cxnSp macro="">
      <xdr:nvCxnSpPr>
        <xdr:cNvPr id="119" name="直線コネクタ 118"/>
        <xdr:cNvCxnSpPr/>
      </xdr:nvCxnSpPr>
      <xdr:spPr bwMode="auto">
        <a:xfrm>
          <a:off x="3606800" y="7080090"/>
          <a:ext cx="698500" cy="6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82857</xdr:rowOff>
    </xdr:from>
    <xdr:to>
      <xdr:col>3</xdr:col>
      <xdr:colOff>206375</xdr:colOff>
      <xdr:row>36</xdr:row>
      <xdr:rowOff>126840</xdr:rowOff>
    </xdr:to>
    <xdr:cxnSp macro="">
      <xdr:nvCxnSpPr>
        <xdr:cNvPr id="122" name="直線コネクタ 121"/>
        <xdr:cNvCxnSpPr/>
      </xdr:nvCxnSpPr>
      <xdr:spPr bwMode="auto">
        <a:xfrm>
          <a:off x="2908300" y="7036107"/>
          <a:ext cx="698500" cy="4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36881</xdr:rowOff>
    </xdr:from>
    <xdr:to>
      <xdr:col>5</xdr:col>
      <xdr:colOff>34925</xdr:colOff>
      <xdr:row>37</xdr:row>
      <xdr:rowOff>138481</xdr:rowOff>
    </xdr:to>
    <xdr:sp macro="" textlink="">
      <xdr:nvSpPr>
        <xdr:cNvPr id="132" name="円/楕円 131"/>
        <xdr:cNvSpPr/>
      </xdr:nvSpPr>
      <xdr:spPr bwMode="auto">
        <a:xfrm>
          <a:off x="5600700" y="716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8958</xdr:rowOff>
    </xdr:from>
    <xdr:ext cx="762000" cy="259045"/>
    <xdr:sp macro="" textlink="">
      <xdr:nvSpPr>
        <xdr:cNvPr id="133" name="人口1人当たり決算額の推移該当値テキスト445"/>
        <xdr:cNvSpPr txBox="1"/>
      </xdr:nvSpPr>
      <xdr:spPr>
        <a:xfrm>
          <a:off x="57404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170360</xdr:rowOff>
    </xdr:from>
    <xdr:to>
      <xdr:col>4</xdr:col>
      <xdr:colOff>520700</xdr:colOff>
      <xdr:row>37</xdr:row>
      <xdr:rowOff>100510</xdr:rowOff>
    </xdr:to>
    <xdr:sp macro="" textlink="">
      <xdr:nvSpPr>
        <xdr:cNvPr id="134" name="円/楕円 133"/>
        <xdr:cNvSpPr/>
      </xdr:nvSpPr>
      <xdr:spPr bwMode="auto">
        <a:xfrm>
          <a:off x="4953000" y="712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85287</xdr:rowOff>
    </xdr:from>
    <xdr:ext cx="736600" cy="259045"/>
    <xdr:sp macro="" textlink="">
      <xdr:nvSpPr>
        <xdr:cNvPr id="135" name="テキスト ボックス 134"/>
        <xdr:cNvSpPr txBox="1"/>
      </xdr:nvSpPr>
      <xdr:spPr>
        <a:xfrm>
          <a:off x="4622800" y="720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142403</xdr:rowOff>
    </xdr:from>
    <xdr:to>
      <xdr:col>3</xdr:col>
      <xdr:colOff>955675</xdr:colOff>
      <xdr:row>37</xdr:row>
      <xdr:rowOff>72553</xdr:rowOff>
    </xdr:to>
    <xdr:sp macro="" textlink="">
      <xdr:nvSpPr>
        <xdr:cNvPr id="136" name="円/楕円 135"/>
        <xdr:cNvSpPr/>
      </xdr:nvSpPr>
      <xdr:spPr bwMode="auto">
        <a:xfrm>
          <a:off x="4254500" y="709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57330</xdr:rowOff>
    </xdr:from>
    <xdr:ext cx="762000" cy="259045"/>
    <xdr:sp macro="" textlink="">
      <xdr:nvSpPr>
        <xdr:cNvPr id="137" name="テキスト ボックス 136"/>
        <xdr:cNvSpPr txBox="1"/>
      </xdr:nvSpPr>
      <xdr:spPr>
        <a:xfrm>
          <a:off x="3924300" y="718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76040</xdr:rowOff>
    </xdr:from>
    <xdr:to>
      <xdr:col>3</xdr:col>
      <xdr:colOff>257175</xdr:colOff>
      <xdr:row>37</xdr:row>
      <xdr:rowOff>6190</xdr:rowOff>
    </xdr:to>
    <xdr:sp macro="" textlink="">
      <xdr:nvSpPr>
        <xdr:cNvPr id="138" name="円/楕円 137"/>
        <xdr:cNvSpPr/>
      </xdr:nvSpPr>
      <xdr:spPr bwMode="auto">
        <a:xfrm>
          <a:off x="3556000" y="70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162417</xdr:rowOff>
    </xdr:from>
    <xdr:ext cx="762000" cy="259045"/>
    <xdr:sp macro="" textlink="">
      <xdr:nvSpPr>
        <xdr:cNvPr id="139" name="テキスト ボックス 138"/>
        <xdr:cNvSpPr txBox="1"/>
      </xdr:nvSpPr>
      <xdr:spPr>
        <a:xfrm>
          <a:off x="3225800" y="711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37,507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32057</xdr:rowOff>
    </xdr:from>
    <xdr:to>
      <xdr:col>2</xdr:col>
      <xdr:colOff>692150</xdr:colOff>
      <xdr:row>36</xdr:row>
      <xdr:rowOff>133657</xdr:rowOff>
    </xdr:to>
    <xdr:sp macro="" textlink="">
      <xdr:nvSpPr>
        <xdr:cNvPr id="140" name="円/楕円 139"/>
        <xdr:cNvSpPr/>
      </xdr:nvSpPr>
      <xdr:spPr bwMode="auto">
        <a:xfrm>
          <a:off x="2857500" y="698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118434</xdr:rowOff>
    </xdr:from>
    <xdr:ext cx="762000" cy="259045"/>
    <xdr:sp macro="" textlink="">
      <xdr:nvSpPr>
        <xdr:cNvPr id="141" name="テキスト ボックス 140"/>
        <xdr:cNvSpPr txBox="1"/>
      </xdr:nvSpPr>
      <xdr:spPr>
        <a:xfrm>
          <a:off x="2527300" y="707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年度の歳計剰余処分により財政調整基金へ</a:t>
          </a:r>
          <a:r>
            <a:rPr kumimoji="1" lang="en-US" altLang="ja-JP" sz="1100">
              <a:latin typeface="ＭＳ ゴシック" pitchFamily="49" charset="-128"/>
              <a:ea typeface="ＭＳ ゴシック" pitchFamily="49" charset="-128"/>
            </a:rPr>
            <a:t>50,000</a:t>
          </a:r>
          <a:r>
            <a:rPr kumimoji="1" lang="ja-JP" altLang="en-US" sz="1100">
              <a:latin typeface="ＭＳ ゴシック" pitchFamily="49" charset="-128"/>
              <a:ea typeface="ＭＳ ゴシック" pitchFamily="49" charset="-128"/>
            </a:rPr>
            <a:t>千円の積み立てを行い、取り崩しは</a:t>
          </a:r>
          <a:r>
            <a:rPr kumimoji="1" lang="en-US" altLang="ja-JP" sz="1100">
              <a:latin typeface="ＭＳ ゴシック" pitchFamily="49" charset="-128"/>
              <a:ea typeface="ＭＳ ゴシック" pitchFamily="49" charset="-128"/>
            </a:rPr>
            <a:t>12,000</a:t>
          </a:r>
          <a:r>
            <a:rPr kumimoji="1" lang="ja-JP" altLang="en-US" sz="1100">
              <a:latin typeface="ＭＳ ゴシック" pitchFamily="49" charset="-128"/>
              <a:ea typeface="ＭＳ ゴシック" pitchFamily="49" charset="-128"/>
            </a:rPr>
            <a:t>千円程度で済んだことから、前年度より財政調整基金の積立額は増加し、</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億円台を確保できたところである。</a:t>
          </a:r>
          <a:br>
            <a:rPr kumimoji="1" lang="ja-JP" altLang="en-US"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　実質収支額は財政調整基金の取崩しがあったものの、既決予算について歳出抑制を徹底し、①消耗品の集中管理を行い、購入時も単価入札を行うなど全庁的に取り組んだこと②扶助費等で不用額が生じたこと等から、およそ</a:t>
          </a:r>
          <a:r>
            <a:rPr kumimoji="1" lang="en-US" altLang="ja-JP" sz="1100">
              <a:latin typeface="ＭＳ ゴシック" pitchFamily="49" charset="-128"/>
              <a:ea typeface="ＭＳ ゴシック" pitchFamily="49" charset="-128"/>
            </a:rPr>
            <a:t>87,000</a:t>
          </a:r>
          <a:r>
            <a:rPr kumimoji="1" lang="ja-JP" altLang="en-US" sz="1100">
              <a:latin typeface="ＭＳ ゴシック" pitchFamily="49" charset="-128"/>
              <a:ea typeface="ＭＳ ゴシック" pitchFamily="49" charset="-128"/>
            </a:rPr>
            <a:t>千円（黒字）の実質収支となった。</a:t>
          </a:r>
          <a:br>
            <a:rPr kumimoji="1" lang="ja-JP" altLang="en-US"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　実質単年度収支は、</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年度以降赤字が続いており、恒常化しないよう財政運営に努めていく必要がある。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年度決算に基づく連結実質収支額は</a:t>
          </a:r>
          <a:r>
            <a:rPr kumimoji="1" lang="en-US" altLang="ja-JP" sz="1200">
              <a:latin typeface="ＭＳ ゴシック" pitchFamily="49" charset="-128"/>
              <a:ea typeface="ＭＳ ゴシック" pitchFamily="49" charset="-128"/>
            </a:rPr>
            <a:t>213,475</a:t>
          </a:r>
          <a:r>
            <a:rPr kumimoji="1" lang="ja-JP" altLang="en-US" sz="1200">
              <a:latin typeface="ＭＳ ゴシック" pitchFamily="49" charset="-128"/>
              <a:ea typeface="ＭＳ ゴシック" pitchFamily="49" charset="-128"/>
            </a:rPr>
            <a:t>千円の黒字となったため、連結実質赤字比率は算定されなかった。しかしながら病院事業会計においては、経営努力による経費節減や一般会計から特別利益繰入等を行ったにも関わらず、</a:t>
          </a:r>
          <a:r>
            <a:rPr kumimoji="1" lang="en-US" altLang="ja-JP" sz="1200">
              <a:latin typeface="ＭＳ ゴシック" pitchFamily="49" charset="-128"/>
              <a:ea typeface="ＭＳ ゴシック" pitchFamily="49" charset="-128"/>
            </a:rPr>
            <a:t>14,399</a:t>
          </a:r>
          <a:r>
            <a:rPr kumimoji="1" lang="ja-JP" altLang="en-US" sz="1200">
              <a:latin typeface="ＭＳ ゴシック" pitchFamily="49" charset="-128"/>
              <a:ea typeface="ＭＳ ゴシック" pitchFamily="49" charset="-128"/>
            </a:rPr>
            <a:t>千円の赤字決算となり、資金不足が生じてしまったところである。資金不足解消に向けた取組を早急に検討する必要がある。　</a:t>
          </a:r>
        </a:p>
        <a:p>
          <a:r>
            <a:rPr kumimoji="1" lang="ja-JP" altLang="en-US" sz="1200">
              <a:latin typeface="ＭＳ ゴシック" pitchFamily="49" charset="-128"/>
              <a:ea typeface="ＭＳ ゴシック" pitchFamily="49" charset="-128"/>
            </a:rPr>
            <a:t>　また</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年度改定）についても、水道事業とともに段階的に再検討する必要がある。</a:t>
          </a:r>
          <a:br>
            <a:rPr kumimoji="1" lang="ja-JP" altLang="en-US"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　索道事業については、平成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指定管理者制度を導入し、現場から人員を引き上げたことにより、人件費をはじめとする経費を抑制している。今後は夜越山森林公園周辺施設と一体となった集客力を高める事業を取り入れ、収益拡大につなげる必要がある。</a:t>
          </a:r>
        </a:p>
        <a:p>
          <a:r>
            <a:rPr kumimoji="1" lang="ja-JP" altLang="en-US" sz="1200">
              <a:latin typeface="ＭＳ ゴシック" pitchFamily="49" charset="-128"/>
              <a:ea typeface="ＭＳ ゴシック" pitchFamily="49" charset="-128"/>
            </a:rPr>
            <a:t>　国保、介護、後期高齢の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事業についても黒字となっているが、うち国保事業ではほぼ財政調整基金が無い状態であることから国保税の増額とともに一般会計からの繰出し増を行うこととしている。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年度決算に基づく実質公債費比率（平成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カ年平均）は平成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ポイント低い</a:t>
          </a:r>
          <a:r>
            <a:rPr kumimoji="1" lang="en-US" altLang="ja-JP" sz="1200">
              <a:latin typeface="ＭＳ ゴシック" pitchFamily="49" charset="-128"/>
              <a:ea typeface="ＭＳ ゴシック" pitchFamily="49" charset="-128"/>
            </a:rPr>
            <a:t>11.5</a:t>
          </a:r>
          <a:r>
            <a:rPr kumimoji="1" lang="ja-JP" altLang="en-US" sz="1200">
              <a:latin typeface="ＭＳ ゴシック" pitchFamily="49" charset="-128"/>
              <a:ea typeface="ＭＳ ゴシック" pitchFamily="49" charset="-128"/>
            </a:rPr>
            <a:t>％となった。これは類似団体平均と比較しても良い結果となっている。大きな要因として、普通会計等の起債発行抑制の時期を経たことで、単年度の元利償還金が減少したほか、一部事務組合に対する公債費見合の負担金減が大きく影響している。</a:t>
          </a:r>
        </a:p>
        <a:p>
          <a:r>
            <a:rPr kumimoji="1" lang="ja-JP" altLang="en-US" sz="1200">
              <a:latin typeface="ＭＳ ゴシック" pitchFamily="49" charset="-128"/>
              <a:ea typeface="ＭＳ ゴシック" pitchFamily="49" charset="-128"/>
            </a:rPr>
            <a:t>　しかしながら、今後は過疎対策事業債の活用が増え、一般会計における地方債発行額が増加する見込みであること、また下水道事業を中心に公営企業への繰出金が増えることで公債費に準ずる経費として実質公債費比率に算入される金額も増加する見込みであることから、適債事業の取捨選択や公営企業会計の事業見直しや料金改定なども検討しながら財政運営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年度決算に基づく将来負担比率は、</a:t>
          </a:r>
          <a:r>
            <a:rPr kumimoji="1" lang="en-US" altLang="ja-JP" sz="1400">
              <a:latin typeface="ＭＳ ゴシック" pitchFamily="49" charset="-128"/>
              <a:ea typeface="ＭＳ ゴシック" pitchFamily="49" charset="-128"/>
            </a:rPr>
            <a:t>85.6</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ポイント減少した。これは将来負担額となる退職手当負担見込が対前年度比約</a:t>
          </a:r>
          <a:r>
            <a:rPr kumimoji="1" lang="en-US" altLang="ja-JP" sz="1400">
              <a:latin typeface="ＭＳ ゴシック" pitchFamily="49" charset="-128"/>
              <a:ea typeface="ＭＳ ゴシック" pitchFamily="49" charset="-128"/>
            </a:rPr>
            <a:t>143,000</a:t>
          </a:r>
          <a:r>
            <a:rPr kumimoji="1" lang="ja-JP" altLang="en-US" sz="1400">
              <a:latin typeface="ＭＳ ゴシック" pitchFamily="49" charset="-128"/>
              <a:ea typeface="ＭＳ ゴシック" pitchFamily="49" charset="-128"/>
            </a:rPr>
            <a:t>千円減少したほか、財政調整基金等の充当可能基金が対前年度比約</a:t>
          </a:r>
          <a:r>
            <a:rPr kumimoji="1" lang="en-US" altLang="ja-JP" sz="1400">
              <a:latin typeface="ＭＳ ゴシック" pitchFamily="49" charset="-128"/>
              <a:ea typeface="ＭＳ ゴシック" pitchFamily="49" charset="-128"/>
            </a:rPr>
            <a:t>13,000</a:t>
          </a:r>
          <a:r>
            <a:rPr kumimoji="1" lang="ja-JP" altLang="en-US" sz="1400">
              <a:latin typeface="ＭＳ ゴシック" pitchFamily="49" charset="-128"/>
              <a:ea typeface="ＭＳ ゴシック" pitchFamily="49" charset="-128"/>
            </a:rPr>
            <a:t>千円増加したこと等が主な要因である。</a:t>
          </a:r>
        </a:p>
        <a:p>
          <a:r>
            <a:rPr kumimoji="1" lang="ja-JP" altLang="en-US" sz="1400">
              <a:latin typeface="ＭＳ ゴシック" pitchFamily="49" charset="-128"/>
              <a:ea typeface="ＭＳ ゴシック" pitchFamily="49" charset="-128"/>
            </a:rPr>
            <a:t>　しかし、公営企業債等繰出金見込額は依然として高い水準にあり、地方債現在高も増加傾向に転じていることから、今後とも地方債発行の抑制や公営企業会計事業費の見直しによる基準外繰出金の抑制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6720173</v>
      </c>
      <c r="BO4" s="379"/>
      <c r="BP4" s="379"/>
      <c r="BQ4" s="379"/>
      <c r="BR4" s="379"/>
      <c r="BS4" s="379"/>
      <c r="BT4" s="379"/>
      <c r="BU4" s="380"/>
      <c r="BV4" s="378">
        <v>6355474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2.1</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6611945</v>
      </c>
      <c r="BO5" s="384"/>
      <c r="BP5" s="384"/>
      <c r="BQ5" s="384"/>
      <c r="BR5" s="384"/>
      <c r="BS5" s="384"/>
      <c r="BT5" s="384"/>
      <c r="BU5" s="385"/>
      <c r="BV5" s="383">
        <v>6239846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78.400000000000006</v>
      </c>
      <c r="CU5" s="354"/>
      <c r="CV5" s="354"/>
      <c r="CW5" s="354"/>
      <c r="CX5" s="354"/>
      <c r="CY5" s="354"/>
      <c r="CZ5" s="354"/>
      <c r="DA5" s="355"/>
      <c r="DB5" s="353">
        <v>73.8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108228</v>
      </c>
      <c r="BO6" s="384"/>
      <c r="BP6" s="384"/>
      <c r="BQ6" s="384"/>
      <c r="BR6" s="384"/>
      <c r="BS6" s="384"/>
      <c r="BT6" s="384"/>
      <c r="BU6" s="385"/>
      <c r="BV6" s="383">
        <v>115628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83.2</v>
      </c>
      <c r="CU6" s="528"/>
      <c r="CV6" s="528"/>
      <c r="CW6" s="528"/>
      <c r="CX6" s="528"/>
      <c r="CY6" s="528"/>
      <c r="CZ6" s="528"/>
      <c r="DA6" s="529"/>
      <c r="DB6" s="527">
        <v>78.3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20805</v>
      </c>
      <c r="BO7" s="384"/>
      <c r="BP7" s="384"/>
      <c r="BQ7" s="384"/>
      <c r="BR7" s="384"/>
      <c r="BS7" s="384"/>
      <c r="BT7" s="384"/>
      <c r="BU7" s="385"/>
      <c r="BV7" s="383">
        <v>17748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4144229</v>
      </c>
      <c r="CU7" s="384"/>
      <c r="CV7" s="384"/>
      <c r="CW7" s="384"/>
      <c r="CX7" s="384"/>
      <c r="CY7" s="384"/>
      <c r="CZ7" s="384"/>
      <c r="DA7" s="385"/>
      <c r="DB7" s="383">
        <v>4187843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87423</v>
      </c>
      <c r="BO8" s="384"/>
      <c r="BP8" s="384"/>
      <c r="BQ8" s="384"/>
      <c r="BR8" s="384"/>
      <c r="BS8" s="384"/>
      <c r="BT8" s="384"/>
      <c r="BU8" s="385"/>
      <c r="BV8" s="383">
        <v>97880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12361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-10457</v>
      </c>
      <c r="BO9" s="384"/>
      <c r="BP9" s="384"/>
      <c r="BQ9" s="384"/>
      <c r="BR9" s="384"/>
      <c r="BS9" s="384"/>
      <c r="BT9" s="384"/>
      <c r="BU9" s="385"/>
      <c r="BV9" s="383">
        <v>15331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12.9</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13483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207</v>
      </c>
      <c r="BO10" s="384"/>
      <c r="BP10" s="384"/>
      <c r="BQ10" s="384"/>
      <c r="BR10" s="384"/>
      <c r="BS10" s="384"/>
      <c r="BT10" s="384"/>
      <c r="BU10" s="385"/>
      <c r="BV10" s="383">
        <v>209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v>185</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12242</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12152</v>
      </c>
      <c r="BO12" s="384"/>
      <c r="BP12" s="384"/>
      <c r="BQ12" s="384"/>
      <c r="BR12" s="384"/>
      <c r="BS12" s="384"/>
      <c r="BT12" s="384"/>
      <c r="BU12" s="385"/>
      <c r="BV12" s="383">
        <v>144137</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12224</v>
      </c>
      <c r="S13" s="483"/>
      <c r="T13" s="483"/>
      <c r="U13" s="483"/>
      <c r="V13" s="484"/>
      <c r="W13" s="470" t="s">
        <v>125</v>
      </c>
      <c r="X13" s="396"/>
      <c r="Y13" s="396"/>
      <c r="Z13" s="396"/>
      <c r="AA13" s="396"/>
      <c r="AB13" s="397"/>
      <c r="AC13" s="359">
        <v>1693</v>
      </c>
      <c r="AD13" s="360"/>
      <c r="AE13" s="360"/>
      <c r="AF13" s="360"/>
      <c r="AG13" s="361"/>
      <c r="AH13" s="359">
        <v>1906</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-22402</v>
      </c>
      <c r="BO13" s="384"/>
      <c r="BP13" s="384"/>
      <c r="BQ13" s="384"/>
      <c r="BR13" s="384"/>
      <c r="BS13" s="384"/>
      <c r="BT13" s="384"/>
      <c r="BU13" s="385"/>
      <c r="BV13" s="383">
        <v>-128412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12418</v>
      </c>
      <c r="S14" s="483"/>
      <c r="T14" s="483"/>
      <c r="U14" s="483"/>
      <c r="V14" s="484"/>
      <c r="W14" s="485"/>
      <c r="X14" s="399"/>
      <c r="Y14" s="399"/>
      <c r="Z14" s="399"/>
      <c r="AA14" s="399"/>
      <c r="AB14" s="400"/>
      <c r="AC14" s="475">
        <v>27.6</v>
      </c>
      <c r="AD14" s="476"/>
      <c r="AE14" s="476"/>
      <c r="AF14" s="476"/>
      <c r="AG14" s="477"/>
      <c r="AH14" s="475">
        <v>27.5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85.6</v>
      </c>
      <c r="CU14" s="454"/>
      <c r="CV14" s="454"/>
      <c r="CW14" s="454"/>
      <c r="CX14" s="454"/>
      <c r="CY14" s="454"/>
      <c r="CZ14" s="454"/>
      <c r="DA14" s="455"/>
      <c r="DB14" s="486">
        <v>97.3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12396</v>
      </c>
      <c r="S15" s="483"/>
      <c r="T15" s="483"/>
      <c r="U15" s="483"/>
      <c r="V15" s="484"/>
      <c r="W15" s="470" t="s">
        <v>132</v>
      </c>
      <c r="X15" s="396"/>
      <c r="Y15" s="396"/>
      <c r="Z15" s="396"/>
      <c r="AA15" s="396"/>
      <c r="AB15" s="397"/>
      <c r="AC15" s="359">
        <v>1277</v>
      </c>
      <c r="AD15" s="360"/>
      <c r="AE15" s="360"/>
      <c r="AF15" s="360"/>
      <c r="AG15" s="361"/>
      <c r="AH15" s="359">
        <v>1570</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783079</v>
      </c>
      <c r="BO15" s="379"/>
      <c r="BP15" s="379"/>
      <c r="BQ15" s="379"/>
      <c r="BR15" s="379"/>
      <c r="BS15" s="379"/>
      <c r="BT15" s="379"/>
      <c r="BU15" s="380"/>
      <c r="BV15" s="378">
        <v>788541</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20.9</v>
      </c>
      <c r="AD16" s="476"/>
      <c r="AE16" s="476"/>
      <c r="AF16" s="476"/>
      <c r="AG16" s="477"/>
      <c r="AH16" s="475">
        <v>22.7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3696753</v>
      </c>
      <c r="BO16" s="384"/>
      <c r="BP16" s="384"/>
      <c r="BQ16" s="384"/>
      <c r="BR16" s="384"/>
      <c r="BS16" s="384"/>
      <c r="BT16" s="384"/>
      <c r="BU16" s="385"/>
      <c r="BV16" s="383">
        <v>3742140</v>
      </c>
      <c r="BW16" s="384"/>
      <c r="BX16" s="384"/>
      <c r="BY16" s="384"/>
      <c r="BZ16" s="384"/>
      <c r="CA16" s="384"/>
      <c r="CB16" s="384"/>
      <c r="CC16" s="385"/>
      <c r="CD16" s="152"/>
      <c r="CE16" s="381" t="s">
        <v>138</v>
      </c>
      <c r="CF16" s="381"/>
      <c r="CG16" s="381"/>
      <c r="CH16" s="381"/>
      <c r="CI16" s="381"/>
      <c r="CJ16" s="381"/>
      <c r="CK16" s="381"/>
      <c r="CL16" s="381"/>
      <c r="CM16" s="381"/>
      <c r="CN16" s="381"/>
      <c r="CO16" s="381"/>
      <c r="CP16" s="381"/>
      <c r="CQ16" s="381"/>
      <c r="CR16" s="381"/>
      <c r="CS16" s="382"/>
      <c r="CT16" s="353">
        <v>1.8</v>
      </c>
      <c r="CU16" s="354"/>
      <c r="CV16" s="354"/>
      <c r="CW16" s="354"/>
      <c r="CX16" s="354"/>
      <c r="CY16" s="354"/>
      <c r="CZ16" s="354"/>
      <c r="DA16" s="355"/>
      <c r="DB16" s="353" t="s">
        <v>123</v>
      </c>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139</v>
      </c>
      <c r="N17" s="465"/>
      <c r="O17" s="465"/>
      <c r="P17" s="465"/>
      <c r="Q17" s="466"/>
      <c r="R17" s="467" t="s">
        <v>136</v>
      </c>
      <c r="S17" s="468"/>
      <c r="T17" s="468"/>
      <c r="U17" s="468"/>
      <c r="V17" s="469"/>
      <c r="W17" s="470" t="s">
        <v>140</v>
      </c>
      <c r="X17" s="396"/>
      <c r="Y17" s="396"/>
      <c r="Z17" s="396"/>
      <c r="AA17" s="396"/>
      <c r="AB17" s="397"/>
      <c r="AC17" s="359">
        <v>3154</v>
      </c>
      <c r="AD17" s="360"/>
      <c r="AE17" s="360"/>
      <c r="AF17" s="360"/>
      <c r="AG17" s="361"/>
      <c r="AH17" s="359">
        <v>3455</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993161</v>
      </c>
      <c r="BO17" s="384"/>
      <c r="BP17" s="384"/>
      <c r="BQ17" s="384"/>
      <c r="BR17" s="384"/>
      <c r="BS17" s="384"/>
      <c r="BT17" s="384"/>
      <c r="BU17" s="385"/>
      <c r="BV17" s="383">
        <v>991371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217.09</v>
      </c>
      <c r="M18" s="446"/>
      <c r="N18" s="446"/>
      <c r="O18" s="446"/>
      <c r="P18" s="446"/>
      <c r="Q18" s="446"/>
      <c r="R18" s="447"/>
      <c r="S18" s="447"/>
      <c r="T18" s="447"/>
      <c r="U18" s="447"/>
      <c r="V18" s="448"/>
      <c r="W18" s="462"/>
      <c r="X18" s="463"/>
      <c r="Y18" s="463"/>
      <c r="Z18" s="463"/>
      <c r="AA18" s="463"/>
      <c r="AB18" s="471"/>
      <c r="AC18" s="347">
        <v>51.5</v>
      </c>
      <c r="AD18" s="348"/>
      <c r="AE18" s="348"/>
      <c r="AF18" s="348"/>
      <c r="AG18" s="449"/>
      <c r="AH18" s="347">
        <v>49.8</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3230920</v>
      </c>
      <c r="BO18" s="384"/>
      <c r="BP18" s="384"/>
      <c r="BQ18" s="384"/>
      <c r="BR18" s="384"/>
      <c r="BS18" s="384"/>
      <c r="BT18" s="384"/>
      <c r="BU18" s="385"/>
      <c r="BV18" s="383">
        <v>3088534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57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4863900</v>
      </c>
      <c r="BO19" s="384"/>
      <c r="BP19" s="384"/>
      <c r="BQ19" s="384"/>
      <c r="BR19" s="384"/>
      <c r="BS19" s="384"/>
      <c r="BT19" s="384"/>
      <c r="BU19" s="385"/>
      <c r="BV19" s="383">
        <v>4903891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4198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5382497</v>
      </c>
      <c r="BO23" s="384"/>
      <c r="BP23" s="384"/>
      <c r="BQ23" s="384"/>
      <c r="BR23" s="384"/>
      <c r="BS23" s="384"/>
      <c r="BT23" s="384"/>
      <c r="BU23" s="385"/>
      <c r="BV23" s="383">
        <v>5254070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6081</v>
      </c>
      <c r="R24" s="360"/>
      <c r="S24" s="360"/>
      <c r="T24" s="360"/>
      <c r="U24" s="360"/>
      <c r="V24" s="361"/>
      <c r="W24" s="425"/>
      <c r="X24" s="416"/>
      <c r="Y24" s="417"/>
      <c r="Z24" s="356" t="s">
        <v>156</v>
      </c>
      <c r="AA24" s="357"/>
      <c r="AB24" s="357"/>
      <c r="AC24" s="357"/>
      <c r="AD24" s="357"/>
      <c r="AE24" s="357"/>
      <c r="AF24" s="357"/>
      <c r="AG24" s="358"/>
      <c r="AH24" s="359">
        <v>102</v>
      </c>
      <c r="AI24" s="360"/>
      <c r="AJ24" s="360"/>
      <c r="AK24" s="360"/>
      <c r="AL24" s="361"/>
      <c r="AM24" s="359">
        <v>302940</v>
      </c>
      <c r="AN24" s="360"/>
      <c r="AO24" s="360"/>
      <c r="AP24" s="360"/>
      <c r="AQ24" s="360"/>
      <c r="AR24" s="361"/>
      <c r="AS24" s="359">
        <v>2970</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4612462</v>
      </c>
      <c r="BO24" s="384"/>
      <c r="BP24" s="384"/>
      <c r="BQ24" s="384"/>
      <c r="BR24" s="384"/>
      <c r="BS24" s="384"/>
      <c r="BT24" s="384"/>
      <c r="BU24" s="385"/>
      <c r="BV24" s="383">
        <v>4333466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5483</v>
      </c>
      <c r="R25" s="360"/>
      <c r="S25" s="360"/>
      <c r="T25" s="360"/>
      <c r="U25" s="360"/>
      <c r="V25" s="361"/>
      <c r="W25" s="425"/>
      <c r="X25" s="416"/>
      <c r="Y25" s="417"/>
      <c r="Z25" s="356" t="s">
        <v>159</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36812</v>
      </c>
      <c r="BO25" s="379"/>
      <c r="BP25" s="379"/>
      <c r="BQ25" s="379"/>
      <c r="BR25" s="379"/>
      <c r="BS25" s="379"/>
      <c r="BT25" s="379"/>
      <c r="BU25" s="380"/>
      <c r="BV25" s="378">
        <v>57736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4886</v>
      </c>
      <c r="R26" s="360"/>
      <c r="S26" s="360"/>
      <c r="T26" s="360"/>
      <c r="U26" s="360"/>
      <c r="V26" s="361"/>
      <c r="W26" s="425"/>
      <c r="X26" s="416"/>
      <c r="Y26" s="417"/>
      <c r="Z26" s="356" t="s">
        <v>162</v>
      </c>
      <c r="AA26" s="436"/>
      <c r="AB26" s="436"/>
      <c r="AC26" s="436"/>
      <c r="AD26" s="436"/>
      <c r="AE26" s="436"/>
      <c r="AF26" s="436"/>
      <c r="AG26" s="437"/>
      <c r="AH26" s="359" t="s">
        <v>123</v>
      </c>
      <c r="AI26" s="360"/>
      <c r="AJ26" s="360"/>
      <c r="AK26" s="360"/>
      <c r="AL26" s="361"/>
      <c r="AM26" s="359" t="s">
        <v>123</v>
      </c>
      <c r="AN26" s="360"/>
      <c r="AO26" s="360"/>
      <c r="AP26" s="360"/>
      <c r="AQ26" s="360"/>
      <c r="AR26" s="361"/>
      <c r="AS26" s="359" t="s">
        <v>123</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2940</v>
      </c>
      <c r="R27" s="360"/>
      <c r="S27" s="360"/>
      <c r="T27" s="360"/>
      <c r="U27" s="360"/>
      <c r="V27" s="361"/>
      <c r="W27" s="425"/>
      <c r="X27" s="416"/>
      <c r="Y27" s="417"/>
      <c r="Z27" s="356" t="s">
        <v>165</v>
      </c>
      <c r="AA27" s="357"/>
      <c r="AB27" s="357"/>
      <c r="AC27" s="357"/>
      <c r="AD27" s="357"/>
      <c r="AE27" s="357"/>
      <c r="AF27" s="357"/>
      <c r="AG27" s="358"/>
      <c r="AH27" s="359">
        <v>2</v>
      </c>
      <c r="AI27" s="360"/>
      <c r="AJ27" s="360"/>
      <c r="AK27" s="360"/>
      <c r="AL27" s="361"/>
      <c r="AM27" s="359">
        <v>6576</v>
      </c>
      <c r="AN27" s="360"/>
      <c r="AO27" s="360"/>
      <c r="AP27" s="360"/>
      <c r="AQ27" s="360"/>
      <c r="AR27" s="361"/>
      <c r="AS27" s="359">
        <v>3288</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119999</v>
      </c>
      <c r="BO27" s="387"/>
      <c r="BP27" s="387"/>
      <c r="BQ27" s="387"/>
      <c r="BR27" s="387"/>
      <c r="BS27" s="387"/>
      <c r="BT27" s="387"/>
      <c r="BU27" s="388"/>
      <c r="BV27" s="386">
        <v>119933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2460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409972</v>
      </c>
      <c r="BO28" s="379"/>
      <c r="BP28" s="379"/>
      <c r="BQ28" s="379"/>
      <c r="BR28" s="379"/>
      <c r="BS28" s="379"/>
      <c r="BT28" s="379"/>
      <c r="BU28" s="380"/>
      <c r="BV28" s="378">
        <v>371917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12</v>
      </c>
      <c r="M29" s="360"/>
      <c r="N29" s="360"/>
      <c r="O29" s="360"/>
      <c r="P29" s="361"/>
      <c r="Q29" s="359">
        <v>2310</v>
      </c>
      <c r="R29" s="360"/>
      <c r="S29" s="360"/>
      <c r="T29" s="360"/>
      <c r="U29" s="360"/>
      <c r="V29" s="361"/>
      <c r="W29" s="425"/>
      <c r="X29" s="416"/>
      <c r="Y29" s="417"/>
      <c r="Z29" s="356" t="s">
        <v>172</v>
      </c>
      <c r="AA29" s="357"/>
      <c r="AB29" s="357"/>
      <c r="AC29" s="357"/>
      <c r="AD29" s="357"/>
      <c r="AE29" s="357"/>
      <c r="AF29" s="357"/>
      <c r="AG29" s="358"/>
      <c r="AH29" s="359">
        <v>104</v>
      </c>
      <c r="AI29" s="360"/>
      <c r="AJ29" s="360"/>
      <c r="AK29" s="360"/>
      <c r="AL29" s="361"/>
      <c r="AM29" s="359">
        <v>309516</v>
      </c>
      <c r="AN29" s="360"/>
      <c r="AO29" s="360"/>
      <c r="AP29" s="360"/>
      <c r="AQ29" s="360"/>
      <c r="AR29" s="361"/>
      <c r="AS29" s="359">
        <v>2976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180751</v>
      </c>
      <c r="BO29" s="384"/>
      <c r="BP29" s="384"/>
      <c r="BQ29" s="384"/>
      <c r="BR29" s="384"/>
      <c r="BS29" s="384"/>
      <c r="BT29" s="384"/>
      <c r="BU29" s="385"/>
      <c r="BV29" s="383">
        <v>180655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98.5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215648</v>
      </c>
      <c r="BO30" s="387"/>
      <c r="BP30" s="387"/>
      <c r="BQ30" s="387"/>
      <c r="BR30" s="387"/>
      <c r="BS30" s="387"/>
      <c r="BT30" s="387"/>
      <c r="BU30" s="388"/>
      <c r="BV30" s="386">
        <v>263746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平内町国民健康保険特別会計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平内町水道事業会計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平内町公共下水道事業特別会計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青森地域広域事務組合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平内町公共用地先行取得事業特別会計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平内町介護保険特別会計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平内町国民健康保険平内中央病院事業会計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平内町農業集落排水事業特別会計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平内町後期高齢者医療特別会計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平内町漁業集落環境整備事業特別会計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青森県後期高齢者医療広域連合（一般会計）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平内町特殊索道事業特別会計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青森県後期高齢者医療広域連合（後期高齢者医療特別会計）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青森県交通災害共済組合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青森地域広域消防事務組合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0" t="s">
        <v>24</v>
      </c>
      <c r="C41" s="1181"/>
      <c r="D41" s="81"/>
      <c r="E41" s="1182" t="s">
        <v>25</v>
      </c>
      <c r="F41" s="1182"/>
      <c r="G41" s="1182"/>
      <c r="H41" s="1183"/>
      <c r="I41" s="82">
        <v>5690</v>
      </c>
      <c r="J41" s="83">
        <v>5499</v>
      </c>
      <c r="K41" s="83">
        <v>5347</v>
      </c>
      <c r="L41" s="83">
        <v>5254</v>
      </c>
      <c r="M41" s="84">
        <v>5382</v>
      </c>
    </row>
    <row r="42" spans="2:13" ht="27.75" customHeight="1">
      <c r="B42" s="1170"/>
      <c r="C42" s="1171"/>
      <c r="D42" s="85"/>
      <c r="E42" s="1174" t="s">
        <v>26</v>
      </c>
      <c r="F42" s="1174"/>
      <c r="G42" s="1174"/>
      <c r="H42" s="1175"/>
      <c r="I42" s="86" t="s">
        <v>481</v>
      </c>
      <c r="J42" s="87" t="s">
        <v>481</v>
      </c>
      <c r="K42" s="87">
        <v>73</v>
      </c>
      <c r="L42" s="87">
        <v>49</v>
      </c>
      <c r="M42" s="88">
        <v>24</v>
      </c>
    </row>
    <row r="43" spans="2:13" ht="27.75" customHeight="1">
      <c r="B43" s="1170"/>
      <c r="C43" s="1171"/>
      <c r="D43" s="85"/>
      <c r="E43" s="1174" t="s">
        <v>27</v>
      </c>
      <c r="F43" s="1174"/>
      <c r="G43" s="1174"/>
      <c r="H43" s="1175"/>
      <c r="I43" s="86">
        <v>4957</v>
      </c>
      <c r="J43" s="87">
        <v>4697</v>
      </c>
      <c r="K43" s="87">
        <v>4821</v>
      </c>
      <c r="L43" s="87">
        <v>4769</v>
      </c>
      <c r="M43" s="88">
        <v>4625</v>
      </c>
    </row>
    <row r="44" spans="2:13" ht="27.75" customHeight="1">
      <c r="B44" s="1170"/>
      <c r="C44" s="1171"/>
      <c r="D44" s="85"/>
      <c r="E44" s="1174" t="s">
        <v>28</v>
      </c>
      <c r="F44" s="1174"/>
      <c r="G44" s="1174"/>
      <c r="H44" s="1175"/>
      <c r="I44" s="86">
        <v>204</v>
      </c>
      <c r="J44" s="87">
        <v>157</v>
      </c>
      <c r="K44" s="87">
        <v>110</v>
      </c>
      <c r="L44" s="87">
        <v>61</v>
      </c>
      <c r="M44" s="88">
        <v>22</v>
      </c>
    </row>
    <row r="45" spans="2:13" ht="27.75" customHeight="1">
      <c r="B45" s="1170"/>
      <c r="C45" s="1171"/>
      <c r="D45" s="85"/>
      <c r="E45" s="1174" t="s">
        <v>29</v>
      </c>
      <c r="F45" s="1174"/>
      <c r="G45" s="1174"/>
      <c r="H45" s="1175"/>
      <c r="I45" s="86">
        <v>1204</v>
      </c>
      <c r="J45" s="87">
        <v>1148</v>
      </c>
      <c r="K45" s="87">
        <v>1063</v>
      </c>
      <c r="L45" s="87">
        <v>999</v>
      </c>
      <c r="M45" s="88">
        <v>855</v>
      </c>
    </row>
    <row r="46" spans="2:13" ht="27.75" customHeight="1">
      <c r="B46" s="1170"/>
      <c r="C46" s="1171"/>
      <c r="D46" s="85"/>
      <c r="E46" s="1174" t="s">
        <v>30</v>
      </c>
      <c r="F46" s="1174"/>
      <c r="G46" s="1174"/>
      <c r="H46" s="1175"/>
      <c r="I46" s="86" t="s">
        <v>481</v>
      </c>
      <c r="J46" s="87" t="s">
        <v>481</v>
      </c>
      <c r="K46" s="87" t="s">
        <v>481</v>
      </c>
      <c r="L46" s="87" t="s">
        <v>481</v>
      </c>
      <c r="M46" s="88" t="s">
        <v>481</v>
      </c>
    </row>
    <row r="47" spans="2:13" ht="27.75" customHeight="1">
      <c r="B47" s="1170"/>
      <c r="C47" s="1171"/>
      <c r="D47" s="85"/>
      <c r="E47" s="1174" t="s">
        <v>31</v>
      </c>
      <c r="F47" s="1174"/>
      <c r="G47" s="1174"/>
      <c r="H47" s="1175"/>
      <c r="I47" s="86" t="s">
        <v>481</v>
      </c>
      <c r="J47" s="87" t="s">
        <v>481</v>
      </c>
      <c r="K47" s="87" t="s">
        <v>481</v>
      </c>
      <c r="L47" s="87" t="s">
        <v>481</v>
      </c>
      <c r="M47" s="88" t="s">
        <v>481</v>
      </c>
    </row>
    <row r="48" spans="2:13" ht="27.75" customHeight="1">
      <c r="B48" s="1172"/>
      <c r="C48" s="1173"/>
      <c r="D48" s="85"/>
      <c r="E48" s="1174" t="s">
        <v>32</v>
      </c>
      <c r="F48" s="1174"/>
      <c r="G48" s="1174"/>
      <c r="H48" s="1175"/>
      <c r="I48" s="86" t="s">
        <v>481</v>
      </c>
      <c r="J48" s="87" t="s">
        <v>481</v>
      </c>
      <c r="K48" s="87" t="s">
        <v>481</v>
      </c>
      <c r="L48" s="87" t="s">
        <v>481</v>
      </c>
      <c r="M48" s="88" t="s">
        <v>481</v>
      </c>
    </row>
    <row r="49" spans="2:13" ht="27.75" customHeight="1">
      <c r="B49" s="1168" t="s">
        <v>33</v>
      </c>
      <c r="C49" s="1169"/>
      <c r="D49" s="89"/>
      <c r="E49" s="1174" t="s">
        <v>34</v>
      </c>
      <c r="F49" s="1174"/>
      <c r="G49" s="1174"/>
      <c r="H49" s="1175"/>
      <c r="I49" s="86">
        <v>717</v>
      </c>
      <c r="J49" s="87">
        <v>1034</v>
      </c>
      <c r="K49" s="87">
        <v>1120</v>
      </c>
      <c r="L49" s="87">
        <v>960</v>
      </c>
      <c r="M49" s="88">
        <v>973</v>
      </c>
    </row>
    <row r="50" spans="2:13" ht="27.75" customHeight="1">
      <c r="B50" s="1170"/>
      <c r="C50" s="1171"/>
      <c r="D50" s="85"/>
      <c r="E50" s="1174" t="s">
        <v>35</v>
      </c>
      <c r="F50" s="1174"/>
      <c r="G50" s="1174"/>
      <c r="H50" s="1175"/>
      <c r="I50" s="86" t="s">
        <v>481</v>
      </c>
      <c r="J50" s="87" t="s">
        <v>481</v>
      </c>
      <c r="K50" s="87" t="s">
        <v>481</v>
      </c>
      <c r="L50" s="87" t="s">
        <v>481</v>
      </c>
      <c r="M50" s="88" t="s">
        <v>481</v>
      </c>
    </row>
    <row r="51" spans="2:13" ht="27.75" customHeight="1">
      <c r="B51" s="1172"/>
      <c r="C51" s="1173"/>
      <c r="D51" s="85"/>
      <c r="E51" s="1174" t="s">
        <v>36</v>
      </c>
      <c r="F51" s="1174"/>
      <c r="G51" s="1174"/>
      <c r="H51" s="1175"/>
      <c r="I51" s="86">
        <v>6790</v>
      </c>
      <c r="J51" s="87">
        <v>6810</v>
      </c>
      <c r="K51" s="87">
        <v>6781</v>
      </c>
      <c r="L51" s="87">
        <v>6666</v>
      </c>
      <c r="M51" s="88">
        <v>6892</v>
      </c>
    </row>
    <row r="52" spans="2:13" ht="27.75" customHeight="1" thickBot="1">
      <c r="B52" s="1176" t="s">
        <v>37</v>
      </c>
      <c r="C52" s="1177"/>
      <c r="D52" s="90"/>
      <c r="E52" s="1178" t="s">
        <v>38</v>
      </c>
      <c r="F52" s="1178"/>
      <c r="G52" s="1178"/>
      <c r="H52" s="1179"/>
      <c r="I52" s="91">
        <v>4548</v>
      </c>
      <c r="J52" s="92">
        <v>3658</v>
      </c>
      <c r="K52" s="92">
        <v>3514</v>
      </c>
      <c r="L52" s="92">
        <v>3506</v>
      </c>
      <c r="M52" s="93">
        <v>3045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54304</v>
      </c>
      <c r="E3" s="116"/>
      <c r="F3" s="117">
        <v>127151</v>
      </c>
      <c r="G3" s="118"/>
      <c r="H3" s="119"/>
    </row>
    <row r="4" spans="1:8">
      <c r="A4" s="120"/>
      <c r="B4" s="121"/>
      <c r="C4" s="122"/>
      <c r="D4" s="123">
        <v>31358</v>
      </c>
      <c r="E4" s="124"/>
      <c r="F4" s="125">
        <v>72559</v>
      </c>
      <c r="G4" s="126"/>
      <c r="H4" s="127"/>
    </row>
    <row r="5" spans="1:8">
      <c r="A5" s="108" t="s">
        <v>515</v>
      </c>
      <c r="B5" s="113"/>
      <c r="C5" s="114"/>
      <c r="D5" s="115">
        <v>65746</v>
      </c>
      <c r="E5" s="116"/>
      <c r="F5" s="117">
        <v>147869</v>
      </c>
      <c r="G5" s="118"/>
      <c r="H5" s="119"/>
    </row>
    <row r="6" spans="1:8">
      <c r="A6" s="120"/>
      <c r="B6" s="121"/>
      <c r="C6" s="122"/>
      <c r="D6" s="123">
        <v>28346</v>
      </c>
      <c r="E6" s="124"/>
      <c r="F6" s="125">
        <v>63271</v>
      </c>
      <c r="G6" s="126"/>
      <c r="H6" s="127"/>
    </row>
    <row r="7" spans="1:8">
      <c r="A7" s="108" t="s">
        <v>516</v>
      </c>
      <c r="B7" s="113"/>
      <c r="C7" s="114"/>
      <c r="D7" s="115">
        <v>57908</v>
      </c>
      <c r="E7" s="116"/>
      <c r="F7" s="117">
        <v>117242</v>
      </c>
      <c r="G7" s="118"/>
      <c r="H7" s="119"/>
    </row>
    <row r="8" spans="1:8">
      <c r="A8" s="120"/>
      <c r="B8" s="121"/>
      <c r="C8" s="122"/>
      <c r="D8" s="123">
        <v>26967</v>
      </c>
      <c r="E8" s="124"/>
      <c r="F8" s="125">
        <v>59388</v>
      </c>
      <c r="G8" s="126"/>
      <c r="H8" s="127"/>
    </row>
    <row r="9" spans="1:8">
      <c r="A9" s="108" t="s">
        <v>517</v>
      </c>
      <c r="B9" s="113"/>
      <c r="C9" s="114"/>
      <c r="D9" s="115">
        <v>51079</v>
      </c>
      <c r="E9" s="116"/>
      <c r="F9" s="117">
        <v>114097</v>
      </c>
      <c r="G9" s="118"/>
      <c r="H9" s="119"/>
    </row>
    <row r="10" spans="1:8">
      <c r="A10" s="120"/>
      <c r="B10" s="121"/>
      <c r="C10" s="122"/>
      <c r="D10" s="123">
        <v>34695</v>
      </c>
      <c r="E10" s="124"/>
      <c r="F10" s="125">
        <v>61630</v>
      </c>
      <c r="G10" s="126"/>
      <c r="H10" s="127"/>
    </row>
    <row r="11" spans="1:8">
      <c r="A11" s="108" t="s">
        <v>518</v>
      </c>
      <c r="B11" s="113"/>
      <c r="C11" s="114"/>
      <c r="D11" s="115">
        <v>79904</v>
      </c>
      <c r="E11" s="116"/>
      <c r="F11" s="117">
        <v>136577</v>
      </c>
      <c r="G11" s="118"/>
      <c r="H11" s="119"/>
    </row>
    <row r="12" spans="1:8">
      <c r="A12" s="120"/>
      <c r="B12" s="121"/>
      <c r="C12" s="128"/>
      <c r="D12" s="123">
        <v>37408</v>
      </c>
      <c r="E12" s="124"/>
      <c r="F12" s="125">
        <v>59645</v>
      </c>
      <c r="G12" s="126"/>
      <c r="H12" s="127"/>
    </row>
    <row r="13" spans="1:8">
      <c r="A13" s="108"/>
      <c r="B13" s="113"/>
      <c r="C13" s="129"/>
      <c r="D13" s="130">
        <v>61788</v>
      </c>
      <c r="E13" s="131"/>
      <c r="F13" s="132">
        <v>128587</v>
      </c>
      <c r="G13" s="133"/>
      <c r="H13" s="119"/>
    </row>
    <row r="14" spans="1:8">
      <c r="A14" s="120"/>
      <c r="B14" s="121"/>
      <c r="C14" s="122"/>
      <c r="D14" s="123">
        <v>31755</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2.52</v>
      </c>
      <c r="C19" s="134">
        <f>ROUND(VALUE(SUBSTITUTE(実質収支比率等に係る経年分析!G$48,"▲","-")),2)</f>
        <v>2.73</v>
      </c>
      <c r="D19" s="134">
        <f>ROUND(VALUE(SUBSTITUTE(実質収支比率等に係る経年分析!H$48,"▲","-")),2)</f>
        <v>1.97</v>
      </c>
      <c r="E19" s="134">
        <f>ROUND(VALUE(SUBSTITUTE(実質収支比率等に係る経年分析!I$48,"▲","-")),2)</f>
        <v>2.34</v>
      </c>
      <c r="F19" s="134">
        <f>ROUND(VALUE(SUBSTITUTE(実質収支比率等に係る経年分析!J$48,"▲","-")),2)</f>
        <v>2.11</v>
      </c>
    </row>
    <row r="20" spans="1:11">
      <c r="A20" s="134" t="s">
        <v>43</v>
      </c>
      <c r="B20" s="134">
        <f>ROUND(VALUE(SUBSTITUTE(実質収支比率等に係る経年分析!F$47,"▲","-")),2)</f>
        <v>7.1</v>
      </c>
      <c r="C20" s="134">
        <f>ROUND(VALUE(SUBSTITUTE(実質収支比率等に係る経年分析!G$47,"▲","-")),2)</f>
        <v>11.38</v>
      </c>
      <c r="D20" s="134">
        <f>ROUND(VALUE(SUBSTITUTE(実質収支比率等に係る経年分析!H$47,"▲","-")),2)</f>
        <v>11.32</v>
      </c>
      <c r="E20" s="134">
        <f>ROUND(VALUE(SUBSTITUTE(実質収支比率等に係る経年分析!I$47,"▲","-")),2)</f>
        <v>8.8800000000000008</v>
      </c>
      <c r="F20" s="134">
        <f>ROUND(VALUE(SUBSTITUTE(実質収支比率等に係る経年分析!J$47,"▲","-")),2)</f>
        <v>9.89</v>
      </c>
    </row>
    <row r="21" spans="1:11">
      <c r="A21" s="134" t="s">
        <v>44</v>
      </c>
      <c r="B21" s="134">
        <f>IF(ISNUMBER(VALUE(SUBSTITUTE(実質収支比率等に係る経年分析!F$49,"▲","-"))),ROUND(VALUE(SUBSTITUTE(実質収支比率等に係る経年分析!F$49,"▲","-")),2),NA())</f>
        <v>3.65</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-3.07</v>
      </c>
      <c r="F21" s="134">
        <f>IF(ISNUMBER(VALUE(SUBSTITUTE(実質収支比率等に係る経年分析!J$49,"▲","-"))),ROUND(VALUE(SUBSTITUTE(実質収支比率等に係る経年分析!J$49,"▲","-")),2),NA())</f>
        <v>-0.54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平内町公共下水道事業特別会計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平内町農業集落排水事業特別会計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平内町後期高齢者医療特別会計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平内町国民健康保険特別会計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平内町介護保険特別会計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c r="A34" s="135" t="str">
        <f>IF(連結実質赤字比率に係る赤字・黒字の構成分析!C$36="",NA(),連結実質赤字比率に係る赤字・黒字の構成分析!C$36)</f>
        <v>平内町水道事業会計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2.11</v>
      </c>
    </row>
    <row r="36" spans="1:16">
      <c r="A36" s="135" t="str">
        <f>IF(連結実質赤字比率に係る赤字・黒字の構成分析!C$34="",NA(),連結実質赤字比率に係る赤字・黒字の構成分析!C$34)</f>
        <v>平内町国民健康保険平内中央病院事業会計</v>
      </c>
      <c r="B36" s="135">
        <f>IF(ROUND(VALUE(SUBSTITUTE(連結実質赤字比率に係る赤字・黒字の構成分析!F$34,"▲", "-")), 2) &lt; 0, ABS(ROUND(VALUE(SUBSTITUTE(連結実質赤字比率に係る赤字・黒字の構成分析!F$34,"▲", "-")), 2)), NA())</f>
        <v>2.67</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7.0000000000000007E-2</v>
      </c>
      <c r="J36" s="135">
        <f>IF(ROUND(VALUE(SUBSTITUTE(連結実質赤字比率に係る赤字・黒字の構成分析!J$34,"▲", "-")), 2) &lt; 0, ABS(ROUND(VALUE(SUBSTITUTE(連結実質赤字比率に係る赤字・黒字の構成分析!J$34,"▲", "-")), 2)), NA())</f>
        <v>0.35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578</v>
      </c>
      <c r="E42" s="136"/>
      <c r="F42" s="136"/>
      <c r="G42" s="136">
        <f>'実質公債費比率（分子）の構造'!L$52</f>
        <v>582</v>
      </c>
      <c r="H42" s="136"/>
      <c r="I42" s="136"/>
      <c r="J42" s="136">
        <f>'実質公債費比率（分子）の構造'!M$52</f>
        <v>580</v>
      </c>
      <c r="K42" s="136"/>
      <c r="L42" s="136"/>
      <c r="M42" s="136">
        <f>'実質公債費比率（分子）の構造'!N$52</f>
        <v>588</v>
      </c>
      <c r="N42" s="136"/>
      <c r="O42" s="136"/>
      <c r="P42" s="136">
        <f>'実質公債費比率（分子）の構造'!O$52</f>
        <v>588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0</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50</v>
      </c>
      <c r="C45" s="136"/>
      <c r="D45" s="136"/>
      <c r="E45" s="136">
        <f>'実質公債費比率（分子）の構造'!L$49</f>
        <v>50</v>
      </c>
      <c r="F45" s="136"/>
      <c r="G45" s="136"/>
      <c r="H45" s="136">
        <f>'実質公債費比率（分子）の構造'!M$49</f>
        <v>51</v>
      </c>
      <c r="I45" s="136"/>
      <c r="J45" s="136"/>
      <c r="K45" s="136">
        <f>'実質公債費比率（分子）の構造'!N$49</f>
        <v>50</v>
      </c>
      <c r="L45" s="136"/>
      <c r="M45" s="136"/>
      <c r="N45" s="136">
        <f>'実質公債費比率（分子）の構造'!O$49</f>
        <v>38</v>
      </c>
      <c r="O45" s="136"/>
      <c r="P45" s="136"/>
    </row>
    <row r="46" spans="1:16">
      <c r="A46" s="136" t="s">
        <v>55</v>
      </c>
      <c r="B46" s="136">
        <f>'実質公債費比率（分子）の構造'!K$48</f>
        <v>243</v>
      </c>
      <c r="C46" s="136"/>
      <c r="D46" s="136"/>
      <c r="E46" s="136">
        <f>'実質公債費比率（分子）の構造'!L$48</f>
        <v>283</v>
      </c>
      <c r="F46" s="136"/>
      <c r="G46" s="136"/>
      <c r="H46" s="136">
        <f>'実質公債費比率（分子）の構造'!M$48</f>
        <v>285</v>
      </c>
      <c r="I46" s="136"/>
      <c r="J46" s="136"/>
      <c r="K46" s="136">
        <f>'実質公債費比率（分子）の構造'!N$48</f>
        <v>294</v>
      </c>
      <c r="L46" s="136"/>
      <c r="M46" s="136"/>
      <c r="N46" s="136">
        <f>'実質公債費比率（分子）の構造'!O$48</f>
        <v>310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804</v>
      </c>
      <c r="C49" s="136"/>
      <c r="D49" s="136"/>
      <c r="E49" s="136">
        <f>'実質公債費比率（分子）の構造'!L$45</f>
        <v>734</v>
      </c>
      <c r="F49" s="136"/>
      <c r="G49" s="136"/>
      <c r="H49" s="136">
        <f>'実質公債費比率（分子）の構造'!M$45</f>
        <v>683</v>
      </c>
      <c r="I49" s="136"/>
      <c r="J49" s="136"/>
      <c r="K49" s="136">
        <f>'実質公債費比率（分子）の構造'!N$45</f>
        <v>657</v>
      </c>
      <c r="L49" s="136"/>
      <c r="M49" s="136"/>
      <c r="N49" s="136">
        <f>'実質公債費比率（分子）の構造'!O$45</f>
        <v>627</v>
      </c>
      <c r="O49" s="136"/>
      <c r="P49" s="136"/>
    </row>
    <row r="50" spans="1:16">
      <c r="A50" s="136" t="s">
        <v>59</v>
      </c>
      <c r="B50" s="136" t="e">
        <f>NA()</f>
        <v>#N/A</v>
      </c>
      <c r="C50" s="136">
        <f>IF(ISNUMBER('実質公債費比率（分子）の構造'!K$53),'実質公債費比率（分子）の構造'!K$53,NA())</f>
        <v>519</v>
      </c>
      <c r="D50" s="136" t="e">
        <f>NA()</f>
        <v>#N/A</v>
      </c>
      <c r="E50" s="136" t="e">
        <f>NA()</f>
        <v>#N/A</v>
      </c>
      <c r="F50" s="136">
        <f>IF(ISNUMBER('実質公債費比率（分子）の構造'!L$53),'実質公債費比率（分子）の構造'!L$53,NA())</f>
        <v>485</v>
      </c>
      <c r="G50" s="136" t="e">
        <f>NA()</f>
        <v>#N/A</v>
      </c>
      <c r="H50" s="136" t="e">
        <f>NA()</f>
        <v>#N/A</v>
      </c>
      <c r="I50" s="136">
        <f>IF(ISNUMBER('実質公債費比率（分子）の構造'!M$53),'実質公債費比率（分子）の構造'!M$53,NA())</f>
        <v>439</v>
      </c>
      <c r="J50" s="136" t="e">
        <f>NA()</f>
        <v>#N/A</v>
      </c>
      <c r="K50" s="136" t="e">
        <f>NA()</f>
        <v>#N/A</v>
      </c>
      <c r="L50" s="136">
        <f>IF(ISNUMBER('実質公債費比率（分子）の構造'!N$53),'実質公債費比率（分子）の構造'!N$53,NA())</f>
        <v>413</v>
      </c>
      <c r="M50" s="136" t="e">
        <f>NA()</f>
        <v>#N/A</v>
      </c>
      <c r="N50" s="136" t="e">
        <f>NA()</f>
        <v>#N/A</v>
      </c>
      <c r="O50" s="136">
        <f>IF(ISNUMBER('実質公債費比率（分子）の構造'!O$53),'実質公債費比率（分子）の構造'!O$53,NA())</f>
        <v>387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6790</v>
      </c>
      <c r="E56" s="135"/>
      <c r="F56" s="135"/>
      <c r="G56" s="135">
        <f>'将来負担比率（分子）の構造'!J$51</f>
        <v>6810</v>
      </c>
      <c r="H56" s="135"/>
      <c r="I56" s="135"/>
      <c r="J56" s="135">
        <f>'将来負担比率（分子）の構造'!K$51</f>
        <v>6781</v>
      </c>
      <c r="K56" s="135"/>
      <c r="L56" s="135"/>
      <c r="M56" s="135">
        <f>'将来負担比率（分子）の構造'!L$51</f>
        <v>6666</v>
      </c>
      <c r="N56" s="135"/>
      <c r="O56" s="135"/>
      <c r="P56" s="135">
        <f>'将来負担比率（分子）の構造'!M$51</f>
        <v>6892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717</v>
      </c>
      <c r="E58" s="135"/>
      <c r="F58" s="135"/>
      <c r="G58" s="135">
        <f>'将来負担比率（分子）の構造'!J$49</f>
        <v>1034</v>
      </c>
      <c r="H58" s="135"/>
      <c r="I58" s="135"/>
      <c r="J58" s="135">
        <f>'将来負担比率（分子）の構造'!K$49</f>
        <v>1120</v>
      </c>
      <c r="K58" s="135"/>
      <c r="L58" s="135"/>
      <c r="M58" s="135">
        <f>'将来負担比率（分子）の構造'!L$49</f>
        <v>960</v>
      </c>
      <c r="N58" s="135"/>
      <c r="O58" s="135"/>
      <c r="P58" s="135">
        <f>'将来負担比率（分子）の構造'!M$49</f>
        <v>973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1204</v>
      </c>
      <c r="C62" s="135"/>
      <c r="D62" s="135"/>
      <c r="E62" s="135">
        <f>'将来負担比率（分子）の構造'!J$45</f>
        <v>1148</v>
      </c>
      <c r="F62" s="135"/>
      <c r="G62" s="135"/>
      <c r="H62" s="135">
        <f>'将来負担比率（分子）の構造'!K$45</f>
        <v>1063</v>
      </c>
      <c r="I62" s="135"/>
      <c r="J62" s="135"/>
      <c r="K62" s="135">
        <f>'将来負担比率（分子）の構造'!L$45</f>
        <v>999</v>
      </c>
      <c r="L62" s="135"/>
      <c r="M62" s="135"/>
      <c r="N62" s="135">
        <f>'将来負担比率（分子）の構造'!M$45</f>
        <v>855</v>
      </c>
      <c r="O62" s="135"/>
      <c r="P62" s="135"/>
    </row>
    <row r="63" spans="1:16">
      <c r="A63" s="135" t="s">
        <v>28</v>
      </c>
      <c r="B63" s="135">
        <f>'将来負担比率（分子）の構造'!I$44</f>
        <v>204</v>
      </c>
      <c r="C63" s="135"/>
      <c r="D63" s="135"/>
      <c r="E63" s="135">
        <f>'将来負担比率（分子）の構造'!J$44</f>
        <v>157</v>
      </c>
      <c r="F63" s="135"/>
      <c r="G63" s="135"/>
      <c r="H63" s="135">
        <f>'将来負担比率（分子）の構造'!K$44</f>
        <v>110</v>
      </c>
      <c r="I63" s="135"/>
      <c r="J63" s="135"/>
      <c r="K63" s="135">
        <f>'将来負担比率（分子）の構造'!L$44</f>
        <v>61</v>
      </c>
      <c r="L63" s="135"/>
      <c r="M63" s="135"/>
      <c r="N63" s="135">
        <f>'将来負担比率（分子）の構造'!M$44</f>
        <v>22</v>
      </c>
      <c r="O63" s="135"/>
      <c r="P63" s="135"/>
    </row>
    <row r="64" spans="1:16">
      <c r="A64" s="135" t="s">
        <v>27</v>
      </c>
      <c r="B64" s="135">
        <f>'将来負担比率（分子）の構造'!I$43</f>
        <v>4957</v>
      </c>
      <c r="C64" s="135"/>
      <c r="D64" s="135"/>
      <c r="E64" s="135">
        <f>'将来負担比率（分子）の構造'!J$43</f>
        <v>4697</v>
      </c>
      <c r="F64" s="135"/>
      <c r="G64" s="135"/>
      <c r="H64" s="135">
        <f>'将来負担比率（分子）の構造'!K$43</f>
        <v>4821</v>
      </c>
      <c r="I64" s="135"/>
      <c r="J64" s="135"/>
      <c r="K64" s="135">
        <f>'将来負担比率（分子）の構造'!L$43</f>
        <v>4769</v>
      </c>
      <c r="L64" s="135"/>
      <c r="M64" s="135"/>
      <c r="N64" s="135">
        <f>'将来負担比率（分子）の構造'!M$43</f>
        <v>4625</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73</v>
      </c>
      <c r="I65" s="135"/>
      <c r="J65" s="135"/>
      <c r="K65" s="135">
        <f>'将来負担比率（分子）の構造'!L$42</f>
        <v>49</v>
      </c>
      <c r="L65" s="135"/>
      <c r="M65" s="135"/>
      <c r="N65" s="135">
        <f>'将来負担比率（分子）の構造'!M$42</f>
        <v>24</v>
      </c>
      <c r="O65" s="135"/>
      <c r="P65" s="135"/>
    </row>
    <row r="66" spans="1:16">
      <c r="A66" s="135" t="s">
        <v>25</v>
      </c>
      <c r="B66" s="135">
        <f>'将来負担比率（分子）の構造'!I$41</f>
        <v>5690</v>
      </c>
      <c r="C66" s="135"/>
      <c r="D66" s="135"/>
      <c r="E66" s="135">
        <f>'将来負担比率（分子）の構造'!J$41</f>
        <v>5499</v>
      </c>
      <c r="F66" s="135"/>
      <c r="G66" s="135"/>
      <c r="H66" s="135">
        <f>'将来負担比率（分子）の構造'!K$41</f>
        <v>5347</v>
      </c>
      <c r="I66" s="135"/>
      <c r="J66" s="135"/>
      <c r="K66" s="135">
        <f>'将来負担比率（分子）の構造'!L$41</f>
        <v>5254</v>
      </c>
      <c r="L66" s="135"/>
      <c r="M66" s="135"/>
      <c r="N66" s="135">
        <f>'将来負担比率（分子）の構造'!M$41</f>
        <v>5382</v>
      </c>
      <c r="O66" s="135"/>
      <c r="P66" s="135"/>
    </row>
    <row r="67" spans="1:16">
      <c r="A67" s="135" t="s">
        <v>63</v>
      </c>
      <c r="B67" s="135" t="e">
        <f>NA()</f>
        <v>#N/A</v>
      </c>
      <c r="C67" s="135">
        <f>IF(ISNUMBER('将来負担比率（分子）の構造'!I$52), IF('将来負担比率（分子）の構造'!I$52 &lt; 0, 0, '将来負担比率（分子）の構造'!I$52), NA())</f>
        <v>4548</v>
      </c>
      <c r="D67" s="135" t="e">
        <f>NA()</f>
        <v>#N/A</v>
      </c>
      <c r="E67" s="135" t="e">
        <f>NA()</f>
        <v>#N/A</v>
      </c>
      <c r="F67" s="135">
        <f>IF(ISNUMBER('将来負担比率（分子）の構造'!J$52), IF('将来負担比率（分子）の構造'!J$52 &lt; 0, 0, '将来負担比率（分子）の構造'!J$52), NA())</f>
        <v>3658</v>
      </c>
      <c r="G67" s="135" t="e">
        <f>NA()</f>
        <v>#N/A</v>
      </c>
      <c r="H67" s="135" t="e">
        <f>NA()</f>
        <v>#N/A</v>
      </c>
      <c r="I67" s="135">
        <f>IF(ISNUMBER('将来負担比率（分子）の構造'!K$52), IF('将来負担比率（分子）の構造'!K$52 &lt; 0, 0, '将来負担比率（分子）の構造'!K$52), NA())</f>
        <v>3514</v>
      </c>
      <c r="J67" s="135" t="e">
        <f>NA()</f>
        <v>#N/A</v>
      </c>
      <c r="K67" s="135" t="e">
        <f>NA()</f>
        <v>#N/A</v>
      </c>
      <c r="L67" s="135">
        <f>IF(ISNUMBER('将来負担比率（分子）の構造'!L$52), IF('将来負担比率（分子）の構造'!L$52 &lt; 0, 0, '将来負担比率（分子）の構造'!L$52), NA())</f>
        <v>3506</v>
      </c>
      <c r="M67" s="135" t="e">
        <f>NA()</f>
        <v>#N/A</v>
      </c>
      <c r="N67" s="135" t="e">
        <f>NA()</f>
        <v>#N/A</v>
      </c>
      <c r="O67" s="135">
        <f>IF(ISNUMBER('将来負担比率（分子）の構造'!M$52), IF('将来負担比率（分子）の構造'!M$52 &lt; 0, 0, '将来負担比率（分子）の構造'!M$52), NA())</f>
        <v>3045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209</v>
      </c>
      <c r="C5" s="672"/>
      <c r="D5" s="672"/>
      <c r="E5" s="672"/>
      <c r="F5" s="672"/>
      <c r="G5" s="672"/>
      <c r="H5" s="672"/>
      <c r="I5" s="672"/>
      <c r="J5" s="672"/>
      <c r="K5" s="672"/>
      <c r="L5" s="672"/>
      <c r="M5" s="672"/>
      <c r="N5" s="672"/>
      <c r="O5" s="672"/>
      <c r="P5" s="672"/>
      <c r="Q5" s="673"/>
      <c r="R5" s="636">
        <v>781431</v>
      </c>
      <c r="S5" s="637"/>
      <c r="T5" s="637"/>
      <c r="U5" s="637"/>
      <c r="V5" s="637"/>
      <c r="W5" s="637"/>
      <c r="X5" s="637"/>
      <c r="Y5" s="684"/>
      <c r="Z5" s="697">
        <v>11.6</v>
      </c>
      <c r="AA5" s="697"/>
      <c r="AB5" s="697"/>
      <c r="AC5" s="697"/>
      <c r="AD5" s="698">
        <v>779290</v>
      </c>
      <c r="AE5" s="698"/>
      <c r="AF5" s="698"/>
      <c r="AG5" s="698"/>
      <c r="AH5" s="698"/>
      <c r="AI5" s="698"/>
      <c r="AJ5" s="698"/>
      <c r="AK5" s="698"/>
      <c r="AL5" s="685">
        <v>20.100000000000001</v>
      </c>
      <c r="AM5" s="654"/>
      <c r="AN5" s="654"/>
      <c r="AO5" s="686"/>
      <c r="AP5" s="671" t="s">
        <v>210</v>
      </c>
      <c r="AQ5" s="672"/>
      <c r="AR5" s="672"/>
      <c r="AS5" s="672"/>
      <c r="AT5" s="672"/>
      <c r="AU5" s="672"/>
      <c r="AV5" s="672"/>
      <c r="AW5" s="672"/>
      <c r="AX5" s="672"/>
      <c r="AY5" s="672"/>
      <c r="AZ5" s="672"/>
      <c r="BA5" s="672"/>
      <c r="BB5" s="672"/>
      <c r="BC5" s="672"/>
      <c r="BD5" s="672"/>
      <c r="BE5" s="672"/>
      <c r="BF5" s="673"/>
      <c r="BG5" s="586">
        <v>781431</v>
      </c>
      <c r="BH5" s="587"/>
      <c r="BI5" s="587"/>
      <c r="BJ5" s="587"/>
      <c r="BK5" s="587"/>
      <c r="BL5" s="587"/>
      <c r="BM5" s="587"/>
      <c r="BN5" s="588"/>
      <c r="BO5" s="639">
        <v>100</v>
      </c>
      <c r="BP5" s="639"/>
      <c r="BQ5" s="639"/>
      <c r="BR5" s="639"/>
      <c r="BS5" s="640">
        <v>2141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203</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48042</v>
      </c>
      <c r="S6" s="587"/>
      <c r="T6" s="587"/>
      <c r="U6" s="587"/>
      <c r="V6" s="587"/>
      <c r="W6" s="587"/>
      <c r="X6" s="587"/>
      <c r="Y6" s="588"/>
      <c r="Z6" s="639">
        <v>0.7</v>
      </c>
      <c r="AA6" s="639"/>
      <c r="AB6" s="639"/>
      <c r="AC6" s="639"/>
      <c r="AD6" s="640">
        <v>48042</v>
      </c>
      <c r="AE6" s="640"/>
      <c r="AF6" s="640"/>
      <c r="AG6" s="640"/>
      <c r="AH6" s="640"/>
      <c r="AI6" s="640"/>
      <c r="AJ6" s="640"/>
      <c r="AK6" s="640"/>
      <c r="AL6" s="609">
        <v>1.2</v>
      </c>
      <c r="AM6" s="641"/>
      <c r="AN6" s="641"/>
      <c r="AO6" s="642"/>
      <c r="AP6" s="583" t="s">
        <v>215</v>
      </c>
      <c r="AQ6" s="584"/>
      <c r="AR6" s="584"/>
      <c r="AS6" s="584"/>
      <c r="AT6" s="584"/>
      <c r="AU6" s="584"/>
      <c r="AV6" s="584"/>
      <c r="AW6" s="584"/>
      <c r="AX6" s="584"/>
      <c r="AY6" s="584"/>
      <c r="AZ6" s="584"/>
      <c r="BA6" s="584"/>
      <c r="BB6" s="584"/>
      <c r="BC6" s="584"/>
      <c r="BD6" s="584"/>
      <c r="BE6" s="584"/>
      <c r="BF6" s="585"/>
      <c r="BG6" s="586">
        <v>781431</v>
      </c>
      <c r="BH6" s="587"/>
      <c r="BI6" s="587"/>
      <c r="BJ6" s="587"/>
      <c r="BK6" s="587"/>
      <c r="BL6" s="587"/>
      <c r="BM6" s="587"/>
      <c r="BN6" s="588"/>
      <c r="BO6" s="639">
        <v>100</v>
      </c>
      <c r="BP6" s="639"/>
      <c r="BQ6" s="639"/>
      <c r="BR6" s="639"/>
      <c r="BS6" s="640">
        <v>2141</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96835</v>
      </c>
      <c r="CS6" s="587"/>
      <c r="CT6" s="587"/>
      <c r="CU6" s="587"/>
      <c r="CV6" s="587"/>
      <c r="CW6" s="587"/>
      <c r="CX6" s="587"/>
      <c r="CY6" s="588"/>
      <c r="CZ6" s="639">
        <v>1.5</v>
      </c>
      <c r="DA6" s="639"/>
      <c r="DB6" s="639"/>
      <c r="DC6" s="639"/>
      <c r="DD6" s="592" t="s">
        <v>217</v>
      </c>
      <c r="DE6" s="587"/>
      <c r="DF6" s="587"/>
      <c r="DG6" s="587"/>
      <c r="DH6" s="587"/>
      <c r="DI6" s="587"/>
      <c r="DJ6" s="587"/>
      <c r="DK6" s="587"/>
      <c r="DL6" s="587"/>
      <c r="DM6" s="587"/>
      <c r="DN6" s="587"/>
      <c r="DO6" s="587"/>
      <c r="DP6" s="588"/>
      <c r="DQ6" s="592">
        <v>96835</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2048</v>
      </c>
      <c r="S7" s="587"/>
      <c r="T7" s="587"/>
      <c r="U7" s="587"/>
      <c r="V7" s="587"/>
      <c r="W7" s="587"/>
      <c r="X7" s="587"/>
      <c r="Y7" s="588"/>
      <c r="Z7" s="639">
        <v>0</v>
      </c>
      <c r="AA7" s="639"/>
      <c r="AB7" s="639"/>
      <c r="AC7" s="639"/>
      <c r="AD7" s="640">
        <v>2048</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340446</v>
      </c>
      <c r="BH7" s="587"/>
      <c r="BI7" s="587"/>
      <c r="BJ7" s="587"/>
      <c r="BK7" s="587"/>
      <c r="BL7" s="587"/>
      <c r="BM7" s="587"/>
      <c r="BN7" s="588"/>
      <c r="BO7" s="639">
        <v>43.6</v>
      </c>
      <c r="BP7" s="639"/>
      <c r="BQ7" s="639"/>
      <c r="BR7" s="639"/>
      <c r="BS7" s="640">
        <v>2141</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801662</v>
      </c>
      <c r="CS7" s="587"/>
      <c r="CT7" s="587"/>
      <c r="CU7" s="587"/>
      <c r="CV7" s="587"/>
      <c r="CW7" s="587"/>
      <c r="CX7" s="587"/>
      <c r="CY7" s="588"/>
      <c r="CZ7" s="639">
        <v>12.1</v>
      </c>
      <c r="DA7" s="639"/>
      <c r="DB7" s="639"/>
      <c r="DC7" s="639"/>
      <c r="DD7" s="592">
        <v>17436</v>
      </c>
      <c r="DE7" s="587"/>
      <c r="DF7" s="587"/>
      <c r="DG7" s="587"/>
      <c r="DH7" s="587"/>
      <c r="DI7" s="587"/>
      <c r="DJ7" s="587"/>
      <c r="DK7" s="587"/>
      <c r="DL7" s="587"/>
      <c r="DM7" s="587"/>
      <c r="DN7" s="587"/>
      <c r="DO7" s="587"/>
      <c r="DP7" s="588"/>
      <c r="DQ7" s="592">
        <v>715057</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2119</v>
      </c>
      <c r="S8" s="587"/>
      <c r="T8" s="587"/>
      <c r="U8" s="587"/>
      <c r="V8" s="587"/>
      <c r="W8" s="587"/>
      <c r="X8" s="587"/>
      <c r="Y8" s="588"/>
      <c r="Z8" s="639">
        <v>0</v>
      </c>
      <c r="AA8" s="639"/>
      <c r="AB8" s="639"/>
      <c r="AC8" s="639"/>
      <c r="AD8" s="640">
        <v>2119</v>
      </c>
      <c r="AE8" s="640"/>
      <c r="AF8" s="640"/>
      <c r="AG8" s="640"/>
      <c r="AH8" s="640"/>
      <c r="AI8" s="640"/>
      <c r="AJ8" s="640"/>
      <c r="AK8" s="640"/>
      <c r="AL8" s="609">
        <v>0.1</v>
      </c>
      <c r="AM8" s="641"/>
      <c r="AN8" s="641"/>
      <c r="AO8" s="642"/>
      <c r="AP8" s="583" t="s">
        <v>222</v>
      </c>
      <c r="AQ8" s="584"/>
      <c r="AR8" s="584"/>
      <c r="AS8" s="584"/>
      <c r="AT8" s="584"/>
      <c r="AU8" s="584"/>
      <c r="AV8" s="584"/>
      <c r="AW8" s="584"/>
      <c r="AX8" s="584"/>
      <c r="AY8" s="584"/>
      <c r="AZ8" s="584"/>
      <c r="BA8" s="584"/>
      <c r="BB8" s="584"/>
      <c r="BC8" s="584"/>
      <c r="BD8" s="584"/>
      <c r="BE8" s="584"/>
      <c r="BF8" s="585"/>
      <c r="BG8" s="586">
        <v>15707</v>
      </c>
      <c r="BH8" s="587"/>
      <c r="BI8" s="587"/>
      <c r="BJ8" s="587"/>
      <c r="BK8" s="587"/>
      <c r="BL8" s="587"/>
      <c r="BM8" s="587"/>
      <c r="BN8" s="588"/>
      <c r="BO8" s="639">
        <v>2</v>
      </c>
      <c r="BP8" s="639"/>
      <c r="BQ8" s="639"/>
      <c r="BR8" s="639"/>
      <c r="BS8" s="592" t="s">
        <v>113</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1550785</v>
      </c>
      <c r="CS8" s="587"/>
      <c r="CT8" s="587"/>
      <c r="CU8" s="587"/>
      <c r="CV8" s="587"/>
      <c r="CW8" s="587"/>
      <c r="CX8" s="587"/>
      <c r="CY8" s="588"/>
      <c r="CZ8" s="639">
        <v>23.5</v>
      </c>
      <c r="DA8" s="639"/>
      <c r="DB8" s="639"/>
      <c r="DC8" s="639"/>
      <c r="DD8" s="592" t="s">
        <v>217</v>
      </c>
      <c r="DE8" s="587"/>
      <c r="DF8" s="587"/>
      <c r="DG8" s="587"/>
      <c r="DH8" s="587"/>
      <c r="DI8" s="587"/>
      <c r="DJ8" s="587"/>
      <c r="DK8" s="587"/>
      <c r="DL8" s="587"/>
      <c r="DM8" s="587"/>
      <c r="DN8" s="587"/>
      <c r="DO8" s="587"/>
      <c r="DP8" s="588"/>
      <c r="DQ8" s="592">
        <v>823157</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2298</v>
      </c>
      <c r="S9" s="587"/>
      <c r="T9" s="587"/>
      <c r="U9" s="587"/>
      <c r="V9" s="587"/>
      <c r="W9" s="587"/>
      <c r="X9" s="587"/>
      <c r="Y9" s="588"/>
      <c r="Z9" s="639">
        <v>0</v>
      </c>
      <c r="AA9" s="639"/>
      <c r="AB9" s="639"/>
      <c r="AC9" s="639"/>
      <c r="AD9" s="640">
        <v>2298</v>
      </c>
      <c r="AE9" s="640"/>
      <c r="AF9" s="640"/>
      <c r="AG9" s="640"/>
      <c r="AH9" s="640"/>
      <c r="AI9" s="640"/>
      <c r="AJ9" s="640"/>
      <c r="AK9" s="640"/>
      <c r="AL9" s="609">
        <v>0.1</v>
      </c>
      <c r="AM9" s="641"/>
      <c r="AN9" s="641"/>
      <c r="AO9" s="642"/>
      <c r="AP9" s="583" t="s">
        <v>225</v>
      </c>
      <c r="AQ9" s="584"/>
      <c r="AR9" s="584"/>
      <c r="AS9" s="584"/>
      <c r="AT9" s="584"/>
      <c r="AU9" s="584"/>
      <c r="AV9" s="584"/>
      <c r="AW9" s="584"/>
      <c r="AX9" s="584"/>
      <c r="AY9" s="584"/>
      <c r="AZ9" s="584"/>
      <c r="BA9" s="584"/>
      <c r="BB9" s="584"/>
      <c r="BC9" s="584"/>
      <c r="BD9" s="584"/>
      <c r="BE9" s="584"/>
      <c r="BF9" s="585"/>
      <c r="BG9" s="586">
        <v>295019</v>
      </c>
      <c r="BH9" s="587"/>
      <c r="BI9" s="587"/>
      <c r="BJ9" s="587"/>
      <c r="BK9" s="587"/>
      <c r="BL9" s="587"/>
      <c r="BM9" s="587"/>
      <c r="BN9" s="588"/>
      <c r="BO9" s="639">
        <v>37.799999999999997</v>
      </c>
      <c r="BP9" s="639"/>
      <c r="BQ9" s="639"/>
      <c r="BR9" s="639"/>
      <c r="BS9" s="592" t="s">
        <v>113</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875508</v>
      </c>
      <c r="CS9" s="587"/>
      <c r="CT9" s="587"/>
      <c r="CU9" s="587"/>
      <c r="CV9" s="587"/>
      <c r="CW9" s="587"/>
      <c r="CX9" s="587"/>
      <c r="CY9" s="588"/>
      <c r="CZ9" s="639">
        <v>13.2</v>
      </c>
      <c r="DA9" s="639"/>
      <c r="DB9" s="639"/>
      <c r="DC9" s="639"/>
      <c r="DD9" s="592">
        <v>2901</v>
      </c>
      <c r="DE9" s="587"/>
      <c r="DF9" s="587"/>
      <c r="DG9" s="587"/>
      <c r="DH9" s="587"/>
      <c r="DI9" s="587"/>
      <c r="DJ9" s="587"/>
      <c r="DK9" s="587"/>
      <c r="DL9" s="587"/>
      <c r="DM9" s="587"/>
      <c r="DN9" s="587"/>
      <c r="DO9" s="587"/>
      <c r="DP9" s="588"/>
      <c r="DQ9" s="592">
        <v>826169</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100904</v>
      </c>
      <c r="S10" s="587"/>
      <c r="T10" s="587"/>
      <c r="U10" s="587"/>
      <c r="V10" s="587"/>
      <c r="W10" s="587"/>
      <c r="X10" s="587"/>
      <c r="Y10" s="588"/>
      <c r="Z10" s="639">
        <v>1.5</v>
      </c>
      <c r="AA10" s="639"/>
      <c r="AB10" s="639"/>
      <c r="AC10" s="639"/>
      <c r="AD10" s="640">
        <v>100904</v>
      </c>
      <c r="AE10" s="640"/>
      <c r="AF10" s="640"/>
      <c r="AG10" s="640"/>
      <c r="AH10" s="640"/>
      <c r="AI10" s="640"/>
      <c r="AJ10" s="640"/>
      <c r="AK10" s="640"/>
      <c r="AL10" s="609">
        <v>2.6</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16609</v>
      </c>
      <c r="BH10" s="587"/>
      <c r="BI10" s="587"/>
      <c r="BJ10" s="587"/>
      <c r="BK10" s="587"/>
      <c r="BL10" s="587"/>
      <c r="BM10" s="587"/>
      <c r="BN10" s="588"/>
      <c r="BO10" s="639">
        <v>2.1</v>
      </c>
      <c r="BP10" s="639"/>
      <c r="BQ10" s="639"/>
      <c r="BR10" s="639"/>
      <c r="BS10" s="592" t="s">
        <v>113</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25547</v>
      </c>
      <c r="CS10" s="587"/>
      <c r="CT10" s="587"/>
      <c r="CU10" s="587"/>
      <c r="CV10" s="587"/>
      <c r="CW10" s="587"/>
      <c r="CX10" s="587"/>
      <c r="CY10" s="588"/>
      <c r="CZ10" s="639">
        <v>0.4</v>
      </c>
      <c r="DA10" s="639"/>
      <c r="DB10" s="639"/>
      <c r="DC10" s="639"/>
      <c r="DD10" s="592" t="s">
        <v>113</v>
      </c>
      <c r="DE10" s="587"/>
      <c r="DF10" s="587"/>
      <c r="DG10" s="587"/>
      <c r="DH10" s="587"/>
      <c r="DI10" s="587"/>
      <c r="DJ10" s="587"/>
      <c r="DK10" s="587"/>
      <c r="DL10" s="587"/>
      <c r="DM10" s="587"/>
      <c r="DN10" s="587"/>
      <c r="DO10" s="587"/>
      <c r="DP10" s="588"/>
      <c r="DQ10" s="592">
        <v>24904</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v>8950</v>
      </c>
      <c r="S11" s="587"/>
      <c r="T11" s="587"/>
      <c r="U11" s="587"/>
      <c r="V11" s="587"/>
      <c r="W11" s="587"/>
      <c r="X11" s="587"/>
      <c r="Y11" s="588"/>
      <c r="Z11" s="639">
        <v>0.1</v>
      </c>
      <c r="AA11" s="639"/>
      <c r="AB11" s="639"/>
      <c r="AC11" s="639"/>
      <c r="AD11" s="640">
        <v>8950</v>
      </c>
      <c r="AE11" s="640"/>
      <c r="AF11" s="640"/>
      <c r="AG11" s="640"/>
      <c r="AH11" s="640"/>
      <c r="AI11" s="640"/>
      <c r="AJ11" s="640"/>
      <c r="AK11" s="640"/>
      <c r="AL11" s="609">
        <v>0.2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13111</v>
      </c>
      <c r="BH11" s="587"/>
      <c r="BI11" s="587"/>
      <c r="BJ11" s="587"/>
      <c r="BK11" s="587"/>
      <c r="BL11" s="587"/>
      <c r="BM11" s="587"/>
      <c r="BN11" s="588"/>
      <c r="BO11" s="639">
        <v>1.7</v>
      </c>
      <c r="BP11" s="639"/>
      <c r="BQ11" s="639"/>
      <c r="BR11" s="639"/>
      <c r="BS11" s="592">
        <v>2141</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700344</v>
      </c>
      <c r="CS11" s="587"/>
      <c r="CT11" s="587"/>
      <c r="CU11" s="587"/>
      <c r="CV11" s="587"/>
      <c r="CW11" s="587"/>
      <c r="CX11" s="587"/>
      <c r="CY11" s="588"/>
      <c r="CZ11" s="639">
        <v>10.6</v>
      </c>
      <c r="DA11" s="639"/>
      <c r="DB11" s="639"/>
      <c r="DC11" s="639"/>
      <c r="DD11" s="592">
        <v>214239</v>
      </c>
      <c r="DE11" s="587"/>
      <c r="DF11" s="587"/>
      <c r="DG11" s="587"/>
      <c r="DH11" s="587"/>
      <c r="DI11" s="587"/>
      <c r="DJ11" s="587"/>
      <c r="DK11" s="587"/>
      <c r="DL11" s="587"/>
      <c r="DM11" s="587"/>
      <c r="DN11" s="587"/>
      <c r="DO11" s="587"/>
      <c r="DP11" s="588"/>
      <c r="DQ11" s="592">
        <v>438798</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323656</v>
      </c>
      <c r="BH12" s="587"/>
      <c r="BI12" s="587"/>
      <c r="BJ12" s="587"/>
      <c r="BK12" s="587"/>
      <c r="BL12" s="587"/>
      <c r="BM12" s="587"/>
      <c r="BN12" s="588"/>
      <c r="BO12" s="639">
        <v>41.4</v>
      </c>
      <c r="BP12" s="639"/>
      <c r="BQ12" s="639"/>
      <c r="BR12" s="639"/>
      <c r="BS12" s="592" t="s">
        <v>113</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203050</v>
      </c>
      <c r="CS12" s="587"/>
      <c r="CT12" s="587"/>
      <c r="CU12" s="587"/>
      <c r="CV12" s="587"/>
      <c r="CW12" s="587"/>
      <c r="CX12" s="587"/>
      <c r="CY12" s="588"/>
      <c r="CZ12" s="639">
        <v>3.1</v>
      </c>
      <c r="DA12" s="639"/>
      <c r="DB12" s="639"/>
      <c r="DC12" s="639"/>
      <c r="DD12" s="592">
        <v>12829</v>
      </c>
      <c r="DE12" s="587"/>
      <c r="DF12" s="587"/>
      <c r="DG12" s="587"/>
      <c r="DH12" s="587"/>
      <c r="DI12" s="587"/>
      <c r="DJ12" s="587"/>
      <c r="DK12" s="587"/>
      <c r="DL12" s="587"/>
      <c r="DM12" s="587"/>
      <c r="DN12" s="587"/>
      <c r="DO12" s="587"/>
      <c r="DP12" s="588"/>
      <c r="DQ12" s="592">
        <v>168404</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14321</v>
      </c>
      <c r="S13" s="587"/>
      <c r="T13" s="587"/>
      <c r="U13" s="587"/>
      <c r="V13" s="587"/>
      <c r="W13" s="587"/>
      <c r="X13" s="587"/>
      <c r="Y13" s="588"/>
      <c r="Z13" s="639">
        <v>0.2</v>
      </c>
      <c r="AA13" s="639"/>
      <c r="AB13" s="639"/>
      <c r="AC13" s="639"/>
      <c r="AD13" s="640">
        <v>14321</v>
      </c>
      <c r="AE13" s="640"/>
      <c r="AF13" s="640"/>
      <c r="AG13" s="640"/>
      <c r="AH13" s="640"/>
      <c r="AI13" s="640"/>
      <c r="AJ13" s="640"/>
      <c r="AK13" s="640"/>
      <c r="AL13" s="609">
        <v>0.4</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303946</v>
      </c>
      <c r="BH13" s="587"/>
      <c r="BI13" s="587"/>
      <c r="BJ13" s="587"/>
      <c r="BK13" s="587"/>
      <c r="BL13" s="587"/>
      <c r="BM13" s="587"/>
      <c r="BN13" s="588"/>
      <c r="BO13" s="639">
        <v>38.9</v>
      </c>
      <c r="BP13" s="639"/>
      <c r="BQ13" s="639"/>
      <c r="BR13" s="639"/>
      <c r="BS13" s="592" t="s">
        <v>113</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666891</v>
      </c>
      <c r="CS13" s="587"/>
      <c r="CT13" s="587"/>
      <c r="CU13" s="587"/>
      <c r="CV13" s="587"/>
      <c r="CW13" s="587"/>
      <c r="CX13" s="587"/>
      <c r="CY13" s="588"/>
      <c r="CZ13" s="639">
        <v>10.1</v>
      </c>
      <c r="DA13" s="639"/>
      <c r="DB13" s="639"/>
      <c r="DC13" s="639"/>
      <c r="DD13" s="592">
        <v>411053</v>
      </c>
      <c r="DE13" s="587"/>
      <c r="DF13" s="587"/>
      <c r="DG13" s="587"/>
      <c r="DH13" s="587"/>
      <c r="DI13" s="587"/>
      <c r="DJ13" s="587"/>
      <c r="DK13" s="587"/>
      <c r="DL13" s="587"/>
      <c r="DM13" s="587"/>
      <c r="DN13" s="587"/>
      <c r="DO13" s="587"/>
      <c r="DP13" s="588"/>
      <c r="DQ13" s="592">
        <v>343700</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23869</v>
      </c>
      <c r="BH14" s="587"/>
      <c r="BI14" s="587"/>
      <c r="BJ14" s="587"/>
      <c r="BK14" s="587"/>
      <c r="BL14" s="587"/>
      <c r="BM14" s="587"/>
      <c r="BN14" s="588"/>
      <c r="BO14" s="639">
        <v>3.1</v>
      </c>
      <c r="BP14" s="639"/>
      <c r="BQ14" s="639"/>
      <c r="BR14" s="639"/>
      <c r="BS14" s="592" t="s">
        <v>113</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536734</v>
      </c>
      <c r="CS14" s="587"/>
      <c r="CT14" s="587"/>
      <c r="CU14" s="587"/>
      <c r="CV14" s="587"/>
      <c r="CW14" s="587"/>
      <c r="CX14" s="587"/>
      <c r="CY14" s="588"/>
      <c r="CZ14" s="639">
        <v>8.1</v>
      </c>
      <c r="DA14" s="639"/>
      <c r="DB14" s="639"/>
      <c r="DC14" s="639"/>
      <c r="DD14" s="592">
        <v>238344</v>
      </c>
      <c r="DE14" s="587"/>
      <c r="DF14" s="587"/>
      <c r="DG14" s="587"/>
      <c r="DH14" s="587"/>
      <c r="DI14" s="587"/>
      <c r="DJ14" s="587"/>
      <c r="DK14" s="587"/>
      <c r="DL14" s="587"/>
      <c r="DM14" s="587"/>
      <c r="DN14" s="587"/>
      <c r="DO14" s="587"/>
      <c r="DP14" s="588"/>
      <c r="DQ14" s="592">
        <v>259607</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2340</v>
      </c>
      <c r="S15" s="587"/>
      <c r="T15" s="587"/>
      <c r="U15" s="587"/>
      <c r="V15" s="587"/>
      <c r="W15" s="587"/>
      <c r="X15" s="587"/>
      <c r="Y15" s="588"/>
      <c r="Z15" s="639">
        <v>0</v>
      </c>
      <c r="AA15" s="639"/>
      <c r="AB15" s="639"/>
      <c r="AC15" s="639"/>
      <c r="AD15" s="640">
        <v>2340</v>
      </c>
      <c r="AE15" s="640"/>
      <c r="AF15" s="640"/>
      <c r="AG15" s="640"/>
      <c r="AH15" s="640"/>
      <c r="AI15" s="640"/>
      <c r="AJ15" s="640"/>
      <c r="AK15" s="640"/>
      <c r="AL15" s="609">
        <v>0.1</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93460</v>
      </c>
      <c r="BH15" s="587"/>
      <c r="BI15" s="587"/>
      <c r="BJ15" s="587"/>
      <c r="BK15" s="587"/>
      <c r="BL15" s="587"/>
      <c r="BM15" s="587"/>
      <c r="BN15" s="588"/>
      <c r="BO15" s="639">
        <v>12</v>
      </c>
      <c r="BP15" s="639"/>
      <c r="BQ15" s="639"/>
      <c r="BR15" s="639"/>
      <c r="BS15" s="592" t="s">
        <v>113</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518123</v>
      </c>
      <c r="CS15" s="587"/>
      <c r="CT15" s="587"/>
      <c r="CU15" s="587"/>
      <c r="CV15" s="587"/>
      <c r="CW15" s="587"/>
      <c r="CX15" s="587"/>
      <c r="CY15" s="588"/>
      <c r="CZ15" s="639">
        <v>7.8</v>
      </c>
      <c r="DA15" s="639"/>
      <c r="DB15" s="639"/>
      <c r="DC15" s="639"/>
      <c r="DD15" s="592">
        <v>81388</v>
      </c>
      <c r="DE15" s="587"/>
      <c r="DF15" s="587"/>
      <c r="DG15" s="587"/>
      <c r="DH15" s="587"/>
      <c r="DI15" s="587"/>
      <c r="DJ15" s="587"/>
      <c r="DK15" s="587"/>
      <c r="DL15" s="587"/>
      <c r="DM15" s="587"/>
      <c r="DN15" s="587"/>
      <c r="DO15" s="587"/>
      <c r="DP15" s="588"/>
      <c r="DQ15" s="592">
        <v>425040</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3296754</v>
      </c>
      <c r="S16" s="587"/>
      <c r="T16" s="587"/>
      <c r="U16" s="587"/>
      <c r="V16" s="587"/>
      <c r="W16" s="587"/>
      <c r="X16" s="587"/>
      <c r="Y16" s="588"/>
      <c r="Z16" s="639">
        <v>49.1</v>
      </c>
      <c r="AA16" s="639"/>
      <c r="AB16" s="639"/>
      <c r="AC16" s="639"/>
      <c r="AD16" s="640">
        <v>2913674</v>
      </c>
      <c r="AE16" s="640"/>
      <c r="AF16" s="640"/>
      <c r="AG16" s="640"/>
      <c r="AH16" s="640"/>
      <c r="AI16" s="640"/>
      <c r="AJ16" s="640"/>
      <c r="AK16" s="640"/>
      <c r="AL16" s="609">
        <v>75</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9300</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6835</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2913674</v>
      </c>
      <c r="S17" s="587"/>
      <c r="T17" s="587"/>
      <c r="U17" s="587"/>
      <c r="V17" s="587"/>
      <c r="W17" s="587"/>
      <c r="X17" s="587"/>
      <c r="Y17" s="588"/>
      <c r="Z17" s="639">
        <v>43.4</v>
      </c>
      <c r="AA17" s="639"/>
      <c r="AB17" s="639"/>
      <c r="AC17" s="639"/>
      <c r="AD17" s="640">
        <v>2913674</v>
      </c>
      <c r="AE17" s="640"/>
      <c r="AF17" s="640"/>
      <c r="AG17" s="640"/>
      <c r="AH17" s="640"/>
      <c r="AI17" s="640"/>
      <c r="AJ17" s="640"/>
      <c r="AK17" s="640"/>
      <c r="AL17" s="609">
        <v>75</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627166</v>
      </c>
      <c r="CS17" s="587"/>
      <c r="CT17" s="587"/>
      <c r="CU17" s="587"/>
      <c r="CV17" s="587"/>
      <c r="CW17" s="587"/>
      <c r="CX17" s="587"/>
      <c r="CY17" s="588"/>
      <c r="CZ17" s="639">
        <v>9.5</v>
      </c>
      <c r="DA17" s="639"/>
      <c r="DB17" s="639"/>
      <c r="DC17" s="639"/>
      <c r="DD17" s="592" t="s">
        <v>113</v>
      </c>
      <c r="DE17" s="587"/>
      <c r="DF17" s="587"/>
      <c r="DG17" s="587"/>
      <c r="DH17" s="587"/>
      <c r="DI17" s="587"/>
      <c r="DJ17" s="587"/>
      <c r="DK17" s="587"/>
      <c r="DL17" s="587"/>
      <c r="DM17" s="587"/>
      <c r="DN17" s="587"/>
      <c r="DO17" s="587"/>
      <c r="DP17" s="588"/>
      <c r="DQ17" s="592">
        <v>627166</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382826</v>
      </c>
      <c r="S18" s="587"/>
      <c r="T18" s="587"/>
      <c r="U18" s="587"/>
      <c r="V18" s="587"/>
      <c r="W18" s="587"/>
      <c r="X18" s="587"/>
      <c r="Y18" s="588"/>
      <c r="Z18" s="639">
        <v>5.7</v>
      </c>
      <c r="AA18" s="639"/>
      <c r="AB18" s="639"/>
      <c r="AC18" s="639"/>
      <c r="AD18" s="640" t="s">
        <v>113</v>
      </c>
      <c r="AE18" s="640"/>
      <c r="AF18" s="640"/>
      <c r="AG18" s="640"/>
      <c r="AH18" s="640"/>
      <c r="AI18" s="640"/>
      <c r="AJ18" s="640"/>
      <c r="AK18" s="640"/>
      <c r="AL18" s="609" t="s">
        <v>113</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254</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113</v>
      </c>
      <c r="BH19" s="587"/>
      <c r="BI19" s="587"/>
      <c r="BJ19" s="587"/>
      <c r="BK19" s="587"/>
      <c r="BL19" s="587"/>
      <c r="BM19" s="587"/>
      <c r="BN19" s="588"/>
      <c r="BO19" s="639" t="s">
        <v>113</v>
      </c>
      <c r="BP19" s="639"/>
      <c r="BQ19" s="639"/>
      <c r="BR19" s="639"/>
      <c r="BS19" s="592" t="s">
        <v>113</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4259207</v>
      </c>
      <c r="S20" s="587"/>
      <c r="T20" s="587"/>
      <c r="U20" s="587"/>
      <c r="V20" s="587"/>
      <c r="W20" s="587"/>
      <c r="X20" s="587"/>
      <c r="Y20" s="588"/>
      <c r="Z20" s="639">
        <v>63.4</v>
      </c>
      <c r="AA20" s="639"/>
      <c r="AB20" s="639"/>
      <c r="AC20" s="639"/>
      <c r="AD20" s="640">
        <v>3873986</v>
      </c>
      <c r="AE20" s="640"/>
      <c r="AF20" s="640"/>
      <c r="AG20" s="640"/>
      <c r="AH20" s="640"/>
      <c r="AI20" s="640"/>
      <c r="AJ20" s="640"/>
      <c r="AK20" s="640"/>
      <c r="AL20" s="609">
        <v>99.8</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113</v>
      </c>
      <c r="BH20" s="587"/>
      <c r="BI20" s="587"/>
      <c r="BJ20" s="587"/>
      <c r="BK20" s="587"/>
      <c r="BL20" s="587"/>
      <c r="BM20" s="587"/>
      <c r="BN20" s="588"/>
      <c r="BO20" s="639" t="s">
        <v>113</v>
      </c>
      <c r="BP20" s="639"/>
      <c r="BQ20" s="639"/>
      <c r="BR20" s="639"/>
      <c r="BS20" s="592" t="s">
        <v>113</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6611945</v>
      </c>
      <c r="CS20" s="587"/>
      <c r="CT20" s="587"/>
      <c r="CU20" s="587"/>
      <c r="CV20" s="587"/>
      <c r="CW20" s="587"/>
      <c r="CX20" s="587"/>
      <c r="CY20" s="588"/>
      <c r="CZ20" s="639">
        <v>100</v>
      </c>
      <c r="DA20" s="639"/>
      <c r="DB20" s="639"/>
      <c r="DC20" s="639"/>
      <c r="DD20" s="592">
        <v>978190</v>
      </c>
      <c r="DE20" s="587"/>
      <c r="DF20" s="587"/>
      <c r="DG20" s="587"/>
      <c r="DH20" s="587"/>
      <c r="DI20" s="587"/>
      <c r="DJ20" s="587"/>
      <c r="DK20" s="587"/>
      <c r="DL20" s="587"/>
      <c r="DM20" s="587"/>
      <c r="DN20" s="587"/>
      <c r="DO20" s="587"/>
      <c r="DP20" s="588"/>
      <c r="DQ20" s="592">
        <v>4755672</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1557</v>
      </c>
      <c r="S21" s="587"/>
      <c r="T21" s="587"/>
      <c r="U21" s="587"/>
      <c r="V21" s="587"/>
      <c r="W21" s="587"/>
      <c r="X21" s="587"/>
      <c r="Y21" s="588"/>
      <c r="Z21" s="639">
        <v>0</v>
      </c>
      <c r="AA21" s="639"/>
      <c r="AB21" s="639"/>
      <c r="AC21" s="639"/>
      <c r="AD21" s="640">
        <v>1557</v>
      </c>
      <c r="AE21" s="640"/>
      <c r="AF21" s="640"/>
      <c r="AG21" s="640"/>
      <c r="AH21" s="640"/>
      <c r="AI21" s="640"/>
      <c r="AJ21" s="640"/>
      <c r="AK21" s="640"/>
      <c r="AL21" s="609">
        <v>0</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119347</v>
      </c>
      <c r="S22" s="587"/>
      <c r="T22" s="587"/>
      <c r="U22" s="587"/>
      <c r="V22" s="587"/>
      <c r="W22" s="587"/>
      <c r="X22" s="587"/>
      <c r="Y22" s="588"/>
      <c r="Z22" s="639">
        <v>1.8</v>
      </c>
      <c r="AA22" s="639"/>
      <c r="AB22" s="639"/>
      <c r="AC22" s="639"/>
      <c r="AD22" s="640" t="s">
        <v>113</v>
      </c>
      <c r="AE22" s="640"/>
      <c r="AF22" s="640"/>
      <c r="AG22" s="640"/>
      <c r="AH22" s="640"/>
      <c r="AI22" s="640"/>
      <c r="AJ22" s="640"/>
      <c r="AK22" s="640"/>
      <c r="AL22" s="609" t="s">
        <v>113</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19253</v>
      </c>
      <c r="S23" s="587"/>
      <c r="T23" s="587"/>
      <c r="U23" s="587"/>
      <c r="V23" s="587"/>
      <c r="W23" s="587"/>
      <c r="X23" s="587"/>
      <c r="Y23" s="588"/>
      <c r="Z23" s="639">
        <v>0.3</v>
      </c>
      <c r="AA23" s="639"/>
      <c r="AB23" s="639"/>
      <c r="AC23" s="639"/>
      <c r="AD23" s="640" t="s">
        <v>113</v>
      </c>
      <c r="AE23" s="640"/>
      <c r="AF23" s="640"/>
      <c r="AG23" s="640"/>
      <c r="AH23" s="640"/>
      <c r="AI23" s="640"/>
      <c r="AJ23" s="640"/>
      <c r="AK23" s="640"/>
      <c r="AL23" s="609" t="s">
        <v>113</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37402</v>
      </c>
      <c r="S24" s="587"/>
      <c r="T24" s="587"/>
      <c r="U24" s="587"/>
      <c r="V24" s="587"/>
      <c r="W24" s="587"/>
      <c r="X24" s="587"/>
      <c r="Y24" s="588"/>
      <c r="Z24" s="639">
        <v>0.6</v>
      </c>
      <c r="AA24" s="639"/>
      <c r="AB24" s="639"/>
      <c r="AC24" s="639"/>
      <c r="AD24" s="640" t="s">
        <v>113</v>
      </c>
      <c r="AE24" s="640"/>
      <c r="AF24" s="640"/>
      <c r="AG24" s="640"/>
      <c r="AH24" s="640"/>
      <c r="AI24" s="640"/>
      <c r="AJ24" s="640"/>
      <c r="AK24" s="640"/>
      <c r="AL24" s="609" t="s">
        <v>113</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2384110</v>
      </c>
      <c r="CS24" s="637"/>
      <c r="CT24" s="637"/>
      <c r="CU24" s="637"/>
      <c r="CV24" s="637"/>
      <c r="CW24" s="637"/>
      <c r="CX24" s="637"/>
      <c r="CY24" s="684"/>
      <c r="CZ24" s="688">
        <v>36.1</v>
      </c>
      <c r="DA24" s="689"/>
      <c r="DB24" s="689"/>
      <c r="DC24" s="690"/>
      <c r="DD24" s="683">
        <v>1725947</v>
      </c>
      <c r="DE24" s="637"/>
      <c r="DF24" s="637"/>
      <c r="DG24" s="637"/>
      <c r="DH24" s="637"/>
      <c r="DI24" s="637"/>
      <c r="DJ24" s="637"/>
      <c r="DK24" s="684"/>
      <c r="DL24" s="683">
        <v>1695735</v>
      </c>
      <c r="DM24" s="637"/>
      <c r="DN24" s="637"/>
      <c r="DO24" s="637"/>
      <c r="DP24" s="637"/>
      <c r="DQ24" s="637"/>
      <c r="DR24" s="637"/>
      <c r="DS24" s="637"/>
      <c r="DT24" s="637"/>
      <c r="DU24" s="637"/>
      <c r="DV24" s="684"/>
      <c r="DW24" s="685">
        <v>41.2</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690496</v>
      </c>
      <c r="S25" s="587"/>
      <c r="T25" s="587"/>
      <c r="U25" s="587"/>
      <c r="V25" s="587"/>
      <c r="W25" s="587"/>
      <c r="X25" s="587"/>
      <c r="Y25" s="588"/>
      <c r="Z25" s="639">
        <v>10.3</v>
      </c>
      <c r="AA25" s="639"/>
      <c r="AB25" s="639"/>
      <c r="AC25" s="639"/>
      <c r="AD25" s="640" t="s">
        <v>113</v>
      </c>
      <c r="AE25" s="640"/>
      <c r="AF25" s="640"/>
      <c r="AG25" s="640"/>
      <c r="AH25" s="640"/>
      <c r="AI25" s="640"/>
      <c r="AJ25" s="640"/>
      <c r="AK25" s="640"/>
      <c r="AL25" s="609" t="s">
        <v>113</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907648</v>
      </c>
      <c r="CS25" s="605"/>
      <c r="CT25" s="605"/>
      <c r="CU25" s="605"/>
      <c r="CV25" s="605"/>
      <c r="CW25" s="605"/>
      <c r="CX25" s="605"/>
      <c r="CY25" s="606"/>
      <c r="CZ25" s="589">
        <v>13.7</v>
      </c>
      <c r="DA25" s="607"/>
      <c r="DB25" s="607"/>
      <c r="DC25" s="608"/>
      <c r="DD25" s="592">
        <v>861627</v>
      </c>
      <c r="DE25" s="605"/>
      <c r="DF25" s="605"/>
      <c r="DG25" s="605"/>
      <c r="DH25" s="605"/>
      <c r="DI25" s="605"/>
      <c r="DJ25" s="605"/>
      <c r="DK25" s="606"/>
      <c r="DL25" s="592">
        <v>861517</v>
      </c>
      <c r="DM25" s="605"/>
      <c r="DN25" s="605"/>
      <c r="DO25" s="605"/>
      <c r="DP25" s="605"/>
      <c r="DQ25" s="605"/>
      <c r="DR25" s="605"/>
      <c r="DS25" s="605"/>
      <c r="DT25" s="605"/>
      <c r="DU25" s="605"/>
      <c r="DV25" s="606"/>
      <c r="DW25" s="609">
        <v>20.9</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484011</v>
      </c>
      <c r="CS26" s="587"/>
      <c r="CT26" s="587"/>
      <c r="CU26" s="587"/>
      <c r="CV26" s="587"/>
      <c r="CW26" s="587"/>
      <c r="CX26" s="587"/>
      <c r="CY26" s="588"/>
      <c r="CZ26" s="589">
        <v>7.3</v>
      </c>
      <c r="DA26" s="607"/>
      <c r="DB26" s="607"/>
      <c r="DC26" s="608"/>
      <c r="DD26" s="592">
        <v>444124</v>
      </c>
      <c r="DE26" s="587"/>
      <c r="DF26" s="587"/>
      <c r="DG26" s="587"/>
      <c r="DH26" s="587"/>
      <c r="DI26" s="587"/>
      <c r="DJ26" s="587"/>
      <c r="DK26" s="588"/>
      <c r="DL26" s="592" t="s">
        <v>217</v>
      </c>
      <c r="DM26" s="587"/>
      <c r="DN26" s="587"/>
      <c r="DO26" s="587"/>
      <c r="DP26" s="587"/>
      <c r="DQ26" s="587"/>
      <c r="DR26" s="587"/>
      <c r="DS26" s="587"/>
      <c r="DT26" s="587"/>
      <c r="DU26" s="587"/>
      <c r="DV26" s="588"/>
      <c r="DW26" s="609" t="s">
        <v>217</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650443</v>
      </c>
      <c r="S27" s="587"/>
      <c r="T27" s="587"/>
      <c r="U27" s="587"/>
      <c r="V27" s="587"/>
      <c r="W27" s="587"/>
      <c r="X27" s="587"/>
      <c r="Y27" s="588"/>
      <c r="Z27" s="639">
        <v>9.6999999999999993</v>
      </c>
      <c r="AA27" s="639"/>
      <c r="AB27" s="639"/>
      <c r="AC27" s="639"/>
      <c r="AD27" s="640" t="s">
        <v>113</v>
      </c>
      <c r="AE27" s="640"/>
      <c r="AF27" s="640"/>
      <c r="AG27" s="640"/>
      <c r="AH27" s="640"/>
      <c r="AI27" s="640"/>
      <c r="AJ27" s="640"/>
      <c r="AK27" s="640"/>
      <c r="AL27" s="609" t="s">
        <v>113</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781431</v>
      </c>
      <c r="BH27" s="587"/>
      <c r="BI27" s="587"/>
      <c r="BJ27" s="587"/>
      <c r="BK27" s="587"/>
      <c r="BL27" s="587"/>
      <c r="BM27" s="587"/>
      <c r="BN27" s="588"/>
      <c r="BO27" s="639">
        <v>100</v>
      </c>
      <c r="BP27" s="639"/>
      <c r="BQ27" s="639"/>
      <c r="BR27" s="639"/>
      <c r="BS27" s="592">
        <v>2141</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849296</v>
      </c>
      <c r="CS27" s="605"/>
      <c r="CT27" s="605"/>
      <c r="CU27" s="605"/>
      <c r="CV27" s="605"/>
      <c r="CW27" s="605"/>
      <c r="CX27" s="605"/>
      <c r="CY27" s="606"/>
      <c r="CZ27" s="589">
        <v>12.8</v>
      </c>
      <c r="DA27" s="607"/>
      <c r="DB27" s="607"/>
      <c r="DC27" s="608"/>
      <c r="DD27" s="592">
        <v>237154</v>
      </c>
      <c r="DE27" s="605"/>
      <c r="DF27" s="605"/>
      <c r="DG27" s="605"/>
      <c r="DH27" s="605"/>
      <c r="DI27" s="605"/>
      <c r="DJ27" s="605"/>
      <c r="DK27" s="606"/>
      <c r="DL27" s="592">
        <v>207052</v>
      </c>
      <c r="DM27" s="605"/>
      <c r="DN27" s="605"/>
      <c r="DO27" s="605"/>
      <c r="DP27" s="605"/>
      <c r="DQ27" s="605"/>
      <c r="DR27" s="605"/>
      <c r="DS27" s="605"/>
      <c r="DT27" s="605"/>
      <c r="DU27" s="605"/>
      <c r="DV27" s="606"/>
      <c r="DW27" s="609">
        <v>5</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15903</v>
      </c>
      <c r="S28" s="587"/>
      <c r="T28" s="587"/>
      <c r="U28" s="587"/>
      <c r="V28" s="587"/>
      <c r="W28" s="587"/>
      <c r="X28" s="587"/>
      <c r="Y28" s="588"/>
      <c r="Z28" s="639">
        <v>0.2</v>
      </c>
      <c r="AA28" s="639"/>
      <c r="AB28" s="639"/>
      <c r="AC28" s="639"/>
      <c r="AD28" s="640">
        <v>7993</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627166</v>
      </c>
      <c r="CS28" s="587"/>
      <c r="CT28" s="587"/>
      <c r="CU28" s="587"/>
      <c r="CV28" s="587"/>
      <c r="CW28" s="587"/>
      <c r="CX28" s="587"/>
      <c r="CY28" s="588"/>
      <c r="CZ28" s="589">
        <v>9.5</v>
      </c>
      <c r="DA28" s="607"/>
      <c r="DB28" s="607"/>
      <c r="DC28" s="608"/>
      <c r="DD28" s="592">
        <v>627166</v>
      </c>
      <c r="DE28" s="587"/>
      <c r="DF28" s="587"/>
      <c r="DG28" s="587"/>
      <c r="DH28" s="587"/>
      <c r="DI28" s="587"/>
      <c r="DJ28" s="587"/>
      <c r="DK28" s="588"/>
      <c r="DL28" s="592">
        <v>627166</v>
      </c>
      <c r="DM28" s="587"/>
      <c r="DN28" s="587"/>
      <c r="DO28" s="587"/>
      <c r="DP28" s="587"/>
      <c r="DQ28" s="587"/>
      <c r="DR28" s="587"/>
      <c r="DS28" s="587"/>
      <c r="DT28" s="587"/>
      <c r="DU28" s="587"/>
      <c r="DV28" s="588"/>
      <c r="DW28" s="609">
        <v>15.2</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2027</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74"/>
      <c r="BI29" s="674"/>
      <c r="BJ29" s="674"/>
      <c r="BK29" s="674"/>
      <c r="BL29" s="674"/>
      <c r="BM29" s="674"/>
      <c r="BN29" s="674"/>
      <c r="BO29" s="674"/>
      <c r="BP29" s="674"/>
      <c r="BQ29" s="675"/>
      <c r="BR29" s="646" t="s">
        <v>288</v>
      </c>
      <c r="BS29" s="674"/>
      <c r="BT29" s="674"/>
      <c r="BU29" s="674"/>
      <c r="BV29" s="674"/>
      <c r="BW29" s="674"/>
      <c r="BX29" s="674"/>
      <c r="BY29" s="674"/>
      <c r="BZ29" s="674"/>
      <c r="CA29" s="674"/>
      <c r="CB29" s="675"/>
      <c r="CD29" s="656" t="s">
        <v>289</v>
      </c>
      <c r="CE29" s="657"/>
      <c r="CF29" s="623" t="s">
        <v>290</v>
      </c>
      <c r="CG29" s="620"/>
      <c r="CH29" s="620"/>
      <c r="CI29" s="620"/>
      <c r="CJ29" s="620"/>
      <c r="CK29" s="620"/>
      <c r="CL29" s="620"/>
      <c r="CM29" s="620"/>
      <c r="CN29" s="620"/>
      <c r="CO29" s="620"/>
      <c r="CP29" s="620"/>
      <c r="CQ29" s="621"/>
      <c r="CR29" s="586">
        <v>627038</v>
      </c>
      <c r="CS29" s="605"/>
      <c r="CT29" s="605"/>
      <c r="CU29" s="605"/>
      <c r="CV29" s="605"/>
      <c r="CW29" s="605"/>
      <c r="CX29" s="605"/>
      <c r="CY29" s="606"/>
      <c r="CZ29" s="589">
        <v>9.5</v>
      </c>
      <c r="DA29" s="607"/>
      <c r="DB29" s="607"/>
      <c r="DC29" s="608"/>
      <c r="DD29" s="592">
        <v>627038</v>
      </c>
      <c r="DE29" s="605"/>
      <c r="DF29" s="605"/>
      <c r="DG29" s="605"/>
      <c r="DH29" s="605"/>
      <c r="DI29" s="605"/>
      <c r="DJ29" s="605"/>
      <c r="DK29" s="606"/>
      <c r="DL29" s="592">
        <v>627038</v>
      </c>
      <c r="DM29" s="605"/>
      <c r="DN29" s="605"/>
      <c r="DO29" s="605"/>
      <c r="DP29" s="605"/>
      <c r="DQ29" s="605"/>
      <c r="DR29" s="605"/>
      <c r="DS29" s="605"/>
      <c r="DT29" s="605"/>
      <c r="DU29" s="605"/>
      <c r="DV29" s="606"/>
      <c r="DW29" s="609">
        <v>15.2</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98843</v>
      </c>
      <c r="S30" s="587"/>
      <c r="T30" s="587"/>
      <c r="U30" s="587"/>
      <c r="V30" s="587"/>
      <c r="W30" s="587"/>
      <c r="X30" s="587"/>
      <c r="Y30" s="588"/>
      <c r="Z30" s="639">
        <v>1.5</v>
      </c>
      <c r="AA30" s="639"/>
      <c r="AB30" s="639"/>
      <c r="AC30" s="639"/>
      <c r="AD30" s="640" t="s">
        <v>113</v>
      </c>
      <c r="AE30" s="640"/>
      <c r="AF30" s="640"/>
      <c r="AG30" s="640"/>
      <c r="AH30" s="640"/>
      <c r="AI30" s="640"/>
      <c r="AJ30" s="640"/>
      <c r="AK30" s="640"/>
      <c r="AL30" s="609" t="s">
        <v>113</v>
      </c>
      <c r="AM30" s="641"/>
      <c r="AN30" s="641"/>
      <c r="AO30" s="642"/>
      <c r="AP30" s="662" t="s">
        <v>292</v>
      </c>
      <c r="AQ30" s="663"/>
      <c r="AR30" s="663"/>
      <c r="AS30" s="663"/>
      <c r="AT30" s="668" t="s">
        <v>293</v>
      </c>
      <c r="AU30" s="182"/>
      <c r="AV30" s="182"/>
      <c r="AW30" s="182"/>
      <c r="AX30" s="671" t="s">
        <v>172</v>
      </c>
      <c r="AY30" s="672"/>
      <c r="AZ30" s="672"/>
      <c r="BA30" s="672"/>
      <c r="BB30" s="672"/>
      <c r="BC30" s="672"/>
      <c r="BD30" s="672"/>
      <c r="BE30" s="672"/>
      <c r="BF30" s="673"/>
      <c r="BG30" s="652">
        <v>97.4</v>
      </c>
      <c r="BH30" s="653"/>
      <c r="BI30" s="653"/>
      <c r="BJ30" s="653"/>
      <c r="BK30" s="653"/>
      <c r="BL30" s="653"/>
      <c r="BM30" s="654">
        <v>89.6</v>
      </c>
      <c r="BN30" s="653"/>
      <c r="BO30" s="653"/>
      <c r="BP30" s="653"/>
      <c r="BQ30" s="655"/>
      <c r="BR30" s="652">
        <v>98.1</v>
      </c>
      <c r="BS30" s="653"/>
      <c r="BT30" s="653"/>
      <c r="BU30" s="653"/>
      <c r="BV30" s="653"/>
      <c r="BW30" s="653"/>
      <c r="BX30" s="654">
        <v>90.4</v>
      </c>
      <c r="BY30" s="653"/>
      <c r="BZ30" s="653"/>
      <c r="CA30" s="653"/>
      <c r="CB30" s="655"/>
      <c r="CD30" s="658"/>
      <c r="CE30" s="659"/>
      <c r="CF30" s="623" t="s">
        <v>294</v>
      </c>
      <c r="CG30" s="620"/>
      <c r="CH30" s="620"/>
      <c r="CI30" s="620"/>
      <c r="CJ30" s="620"/>
      <c r="CK30" s="620"/>
      <c r="CL30" s="620"/>
      <c r="CM30" s="620"/>
      <c r="CN30" s="620"/>
      <c r="CO30" s="620"/>
      <c r="CP30" s="620"/>
      <c r="CQ30" s="621"/>
      <c r="CR30" s="586">
        <v>551073</v>
      </c>
      <c r="CS30" s="587"/>
      <c r="CT30" s="587"/>
      <c r="CU30" s="587"/>
      <c r="CV30" s="587"/>
      <c r="CW30" s="587"/>
      <c r="CX30" s="587"/>
      <c r="CY30" s="588"/>
      <c r="CZ30" s="589">
        <v>8.3000000000000007</v>
      </c>
      <c r="DA30" s="607"/>
      <c r="DB30" s="607"/>
      <c r="DC30" s="608"/>
      <c r="DD30" s="592">
        <v>551073</v>
      </c>
      <c r="DE30" s="587"/>
      <c r="DF30" s="587"/>
      <c r="DG30" s="587"/>
      <c r="DH30" s="587"/>
      <c r="DI30" s="587"/>
      <c r="DJ30" s="587"/>
      <c r="DK30" s="588"/>
      <c r="DL30" s="592">
        <v>551073</v>
      </c>
      <c r="DM30" s="587"/>
      <c r="DN30" s="587"/>
      <c r="DO30" s="587"/>
      <c r="DP30" s="587"/>
      <c r="DQ30" s="587"/>
      <c r="DR30" s="587"/>
      <c r="DS30" s="587"/>
      <c r="DT30" s="587"/>
      <c r="DU30" s="587"/>
      <c r="DV30" s="588"/>
      <c r="DW30" s="609">
        <v>13.4</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65628</v>
      </c>
      <c r="S31" s="587"/>
      <c r="T31" s="587"/>
      <c r="U31" s="587"/>
      <c r="V31" s="587"/>
      <c r="W31" s="587"/>
      <c r="X31" s="587"/>
      <c r="Y31" s="588"/>
      <c r="Z31" s="639">
        <v>1</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296</v>
      </c>
      <c r="AV31" s="181"/>
      <c r="AW31" s="181"/>
      <c r="AX31" s="583" t="s">
        <v>297</v>
      </c>
      <c r="AY31" s="584"/>
      <c r="AZ31" s="584"/>
      <c r="BA31" s="584"/>
      <c r="BB31" s="584"/>
      <c r="BC31" s="584"/>
      <c r="BD31" s="584"/>
      <c r="BE31" s="584"/>
      <c r="BF31" s="585"/>
      <c r="BG31" s="650">
        <v>96.9</v>
      </c>
      <c r="BH31" s="605"/>
      <c r="BI31" s="605"/>
      <c r="BJ31" s="605"/>
      <c r="BK31" s="605"/>
      <c r="BL31" s="605"/>
      <c r="BM31" s="641">
        <v>91</v>
      </c>
      <c r="BN31" s="651"/>
      <c r="BO31" s="651"/>
      <c r="BP31" s="651"/>
      <c r="BQ31" s="615"/>
      <c r="BR31" s="650">
        <v>98.2</v>
      </c>
      <c r="BS31" s="605"/>
      <c r="BT31" s="605"/>
      <c r="BU31" s="605"/>
      <c r="BV31" s="605"/>
      <c r="BW31" s="605"/>
      <c r="BX31" s="641">
        <v>92.4</v>
      </c>
      <c r="BY31" s="651"/>
      <c r="BZ31" s="651"/>
      <c r="CA31" s="651"/>
      <c r="CB31" s="615"/>
      <c r="CD31" s="658"/>
      <c r="CE31" s="659"/>
      <c r="CF31" s="623" t="s">
        <v>298</v>
      </c>
      <c r="CG31" s="620"/>
      <c r="CH31" s="620"/>
      <c r="CI31" s="620"/>
      <c r="CJ31" s="620"/>
      <c r="CK31" s="620"/>
      <c r="CL31" s="620"/>
      <c r="CM31" s="620"/>
      <c r="CN31" s="620"/>
      <c r="CO31" s="620"/>
      <c r="CP31" s="620"/>
      <c r="CQ31" s="621"/>
      <c r="CR31" s="586">
        <v>75965</v>
      </c>
      <c r="CS31" s="605"/>
      <c r="CT31" s="605"/>
      <c r="CU31" s="605"/>
      <c r="CV31" s="605"/>
      <c r="CW31" s="605"/>
      <c r="CX31" s="605"/>
      <c r="CY31" s="606"/>
      <c r="CZ31" s="589">
        <v>1.1000000000000001</v>
      </c>
      <c r="DA31" s="607"/>
      <c r="DB31" s="607"/>
      <c r="DC31" s="608"/>
      <c r="DD31" s="592">
        <v>75965</v>
      </c>
      <c r="DE31" s="605"/>
      <c r="DF31" s="605"/>
      <c r="DG31" s="605"/>
      <c r="DH31" s="605"/>
      <c r="DI31" s="605"/>
      <c r="DJ31" s="605"/>
      <c r="DK31" s="606"/>
      <c r="DL31" s="592">
        <v>75965</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80567</v>
      </c>
      <c r="S32" s="587"/>
      <c r="T32" s="587"/>
      <c r="U32" s="587"/>
      <c r="V32" s="587"/>
      <c r="W32" s="587"/>
      <c r="X32" s="587"/>
      <c r="Y32" s="588"/>
      <c r="Z32" s="639">
        <v>1.2</v>
      </c>
      <c r="AA32" s="639"/>
      <c r="AB32" s="639"/>
      <c r="AC32" s="639"/>
      <c r="AD32" s="640">
        <v>8</v>
      </c>
      <c r="AE32" s="640"/>
      <c r="AF32" s="640"/>
      <c r="AG32" s="640"/>
      <c r="AH32" s="640"/>
      <c r="AI32" s="640"/>
      <c r="AJ32" s="640"/>
      <c r="AK32" s="640"/>
      <c r="AL32" s="609">
        <v>0</v>
      </c>
      <c r="AM32" s="641"/>
      <c r="AN32" s="641"/>
      <c r="AO32" s="642"/>
      <c r="AP32" s="666"/>
      <c r="AQ32" s="667"/>
      <c r="AR32" s="667"/>
      <c r="AS32" s="667"/>
      <c r="AT32" s="670"/>
      <c r="AU32" s="183"/>
      <c r="AV32" s="183"/>
      <c r="AW32" s="183"/>
      <c r="AX32" s="567" t="s">
        <v>300</v>
      </c>
      <c r="AY32" s="568"/>
      <c r="AZ32" s="568"/>
      <c r="BA32" s="568"/>
      <c r="BB32" s="568"/>
      <c r="BC32" s="568"/>
      <c r="BD32" s="568"/>
      <c r="BE32" s="568"/>
      <c r="BF32" s="569"/>
      <c r="BG32" s="649">
        <v>96.8</v>
      </c>
      <c r="BH32" s="571"/>
      <c r="BI32" s="571"/>
      <c r="BJ32" s="571"/>
      <c r="BK32" s="571"/>
      <c r="BL32" s="571"/>
      <c r="BM32" s="634">
        <v>88.2</v>
      </c>
      <c r="BN32" s="571"/>
      <c r="BO32" s="571"/>
      <c r="BP32" s="571"/>
      <c r="BQ32" s="628"/>
      <c r="BR32" s="649">
        <v>97.4</v>
      </c>
      <c r="BS32" s="571"/>
      <c r="BT32" s="571"/>
      <c r="BU32" s="571"/>
      <c r="BV32" s="571"/>
      <c r="BW32" s="571"/>
      <c r="BX32" s="634">
        <v>89.1</v>
      </c>
      <c r="BY32" s="571"/>
      <c r="BZ32" s="571"/>
      <c r="CA32" s="571"/>
      <c r="CB32" s="628"/>
      <c r="CD32" s="660"/>
      <c r="CE32" s="661"/>
      <c r="CF32" s="623" t="s">
        <v>301</v>
      </c>
      <c r="CG32" s="620"/>
      <c r="CH32" s="620"/>
      <c r="CI32" s="620"/>
      <c r="CJ32" s="620"/>
      <c r="CK32" s="620"/>
      <c r="CL32" s="620"/>
      <c r="CM32" s="620"/>
      <c r="CN32" s="620"/>
      <c r="CO32" s="620"/>
      <c r="CP32" s="620"/>
      <c r="CQ32" s="621"/>
      <c r="CR32" s="586">
        <v>128</v>
      </c>
      <c r="CS32" s="587"/>
      <c r="CT32" s="587"/>
      <c r="CU32" s="587"/>
      <c r="CV32" s="587"/>
      <c r="CW32" s="587"/>
      <c r="CX32" s="587"/>
      <c r="CY32" s="588"/>
      <c r="CZ32" s="589">
        <v>0</v>
      </c>
      <c r="DA32" s="607"/>
      <c r="DB32" s="607"/>
      <c r="DC32" s="608"/>
      <c r="DD32" s="592">
        <v>128</v>
      </c>
      <c r="DE32" s="587"/>
      <c r="DF32" s="587"/>
      <c r="DG32" s="587"/>
      <c r="DH32" s="587"/>
      <c r="DI32" s="587"/>
      <c r="DJ32" s="587"/>
      <c r="DK32" s="588"/>
      <c r="DL32" s="592">
        <v>128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679500</v>
      </c>
      <c r="S33" s="587"/>
      <c r="T33" s="587"/>
      <c r="U33" s="587"/>
      <c r="V33" s="587"/>
      <c r="W33" s="587"/>
      <c r="X33" s="587"/>
      <c r="Y33" s="588"/>
      <c r="Z33" s="639">
        <v>10.1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3240345</v>
      </c>
      <c r="CS33" s="605"/>
      <c r="CT33" s="605"/>
      <c r="CU33" s="605"/>
      <c r="CV33" s="605"/>
      <c r="CW33" s="605"/>
      <c r="CX33" s="605"/>
      <c r="CY33" s="606"/>
      <c r="CZ33" s="589">
        <v>49</v>
      </c>
      <c r="DA33" s="607"/>
      <c r="DB33" s="607"/>
      <c r="DC33" s="608"/>
      <c r="DD33" s="592">
        <v>2804196</v>
      </c>
      <c r="DE33" s="605"/>
      <c r="DF33" s="605"/>
      <c r="DG33" s="605"/>
      <c r="DH33" s="605"/>
      <c r="DI33" s="605"/>
      <c r="DJ33" s="605"/>
      <c r="DK33" s="606"/>
      <c r="DL33" s="592">
        <v>1535185</v>
      </c>
      <c r="DM33" s="605"/>
      <c r="DN33" s="605"/>
      <c r="DO33" s="605"/>
      <c r="DP33" s="605"/>
      <c r="DQ33" s="605"/>
      <c r="DR33" s="605"/>
      <c r="DS33" s="605"/>
      <c r="DT33" s="605"/>
      <c r="DU33" s="605"/>
      <c r="DV33" s="606"/>
      <c r="DW33" s="609">
        <v>37.299999999999997</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958110</v>
      </c>
      <c r="CS34" s="587"/>
      <c r="CT34" s="587"/>
      <c r="CU34" s="587"/>
      <c r="CV34" s="587"/>
      <c r="CW34" s="587"/>
      <c r="CX34" s="587"/>
      <c r="CY34" s="588"/>
      <c r="CZ34" s="589">
        <v>14.5</v>
      </c>
      <c r="DA34" s="607"/>
      <c r="DB34" s="607"/>
      <c r="DC34" s="608"/>
      <c r="DD34" s="592">
        <v>784199</v>
      </c>
      <c r="DE34" s="587"/>
      <c r="DF34" s="587"/>
      <c r="DG34" s="587"/>
      <c r="DH34" s="587"/>
      <c r="DI34" s="587"/>
      <c r="DJ34" s="587"/>
      <c r="DK34" s="588"/>
      <c r="DL34" s="592">
        <v>244244</v>
      </c>
      <c r="DM34" s="587"/>
      <c r="DN34" s="587"/>
      <c r="DO34" s="587"/>
      <c r="DP34" s="587"/>
      <c r="DQ34" s="587"/>
      <c r="DR34" s="587"/>
      <c r="DS34" s="587"/>
      <c r="DT34" s="587"/>
      <c r="DU34" s="587"/>
      <c r="DV34" s="588"/>
      <c r="DW34" s="609">
        <v>5.9</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237300</v>
      </c>
      <c r="S35" s="587"/>
      <c r="T35" s="587"/>
      <c r="U35" s="587"/>
      <c r="V35" s="587"/>
      <c r="W35" s="587"/>
      <c r="X35" s="587"/>
      <c r="Y35" s="588"/>
      <c r="Z35" s="639">
        <v>3.5</v>
      </c>
      <c r="AA35" s="639"/>
      <c r="AB35" s="639"/>
      <c r="AC35" s="639"/>
      <c r="AD35" s="640" t="s">
        <v>113</v>
      </c>
      <c r="AE35" s="640"/>
      <c r="AF35" s="640"/>
      <c r="AG35" s="640"/>
      <c r="AH35" s="640"/>
      <c r="AI35" s="640"/>
      <c r="AJ35" s="640"/>
      <c r="AK35" s="640"/>
      <c r="AL35" s="609" t="s">
        <v>113</v>
      </c>
      <c r="AM35" s="641"/>
      <c r="AN35" s="641"/>
      <c r="AO35" s="642"/>
      <c r="AP35" s="186"/>
      <c r="AQ35" s="643" t="s">
        <v>309</v>
      </c>
      <c r="AR35" s="644"/>
      <c r="AS35" s="644"/>
      <c r="AT35" s="644"/>
      <c r="AU35" s="644"/>
      <c r="AV35" s="644"/>
      <c r="AW35" s="644"/>
      <c r="AX35" s="644"/>
      <c r="AY35" s="645"/>
      <c r="AZ35" s="636">
        <v>1425355</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10996</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113733</v>
      </c>
      <c r="CS35" s="605"/>
      <c r="CT35" s="605"/>
      <c r="CU35" s="605"/>
      <c r="CV35" s="605"/>
      <c r="CW35" s="605"/>
      <c r="CX35" s="605"/>
      <c r="CY35" s="606"/>
      <c r="CZ35" s="589">
        <v>1.7</v>
      </c>
      <c r="DA35" s="607"/>
      <c r="DB35" s="607"/>
      <c r="DC35" s="608"/>
      <c r="DD35" s="592">
        <v>112086</v>
      </c>
      <c r="DE35" s="605"/>
      <c r="DF35" s="605"/>
      <c r="DG35" s="605"/>
      <c r="DH35" s="605"/>
      <c r="DI35" s="605"/>
      <c r="DJ35" s="605"/>
      <c r="DK35" s="606"/>
      <c r="DL35" s="592">
        <v>111586</v>
      </c>
      <c r="DM35" s="605"/>
      <c r="DN35" s="605"/>
      <c r="DO35" s="605"/>
      <c r="DP35" s="605"/>
      <c r="DQ35" s="605"/>
      <c r="DR35" s="605"/>
      <c r="DS35" s="605"/>
      <c r="DT35" s="605"/>
      <c r="DU35" s="605"/>
      <c r="DV35" s="606"/>
      <c r="DW35" s="609">
        <v>2.7</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6720173</v>
      </c>
      <c r="S36" s="627"/>
      <c r="T36" s="627"/>
      <c r="U36" s="627"/>
      <c r="V36" s="627"/>
      <c r="W36" s="627"/>
      <c r="X36" s="627"/>
      <c r="Y36" s="630"/>
      <c r="Z36" s="631">
        <v>100</v>
      </c>
      <c r="AA36" s="631"/>
      <c r="AB36" s="631"/>
      <c r="AC36" s="631"/>
      <c r="AD36" s="632">
        <v>3883544</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520000</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-205194</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1220346</v>
      </c>
      <c r="CS36" s="587"/>
      <c r="CT36" s="587"/>
      <c r="CU36" s="587"/>
      <c r="CV36" s="587"/>
      <c r="CW36" s="587"/>
      <c r="CX36" s="587"/>
      <c r="CY36" s="588"/>
      <c r="CZ36" s="589">
        <v>18.5</v>
      </c>
      <c r="DA36" s="607"/>
      <c r="DB36" s="607"/>
      <c r="DC36" s="608"/>
      <c r="DD36" s="592">
        <v>1069020</v>
      </c>
      <c r="DE36" s="587"/>
      <c r="DF36" s="587"/>
      <c r="DG36" s="587"/>
      <c r="DH36" s="587"/>
      <c r="DI36" s="587"/>
      <c r="DJ36" s="587"/>
      <c r="DK36" s="588"/>
      <c r="DL36" s="592">
        <v>762933</v>
      </c>
      <c r="DM36" s="587"/>
      <c r="DN36" s="587"/>
      <c r="DO36" s="587"/>
      <c r="DP36" s="587"/>
      <c r="DQ36" s="587"/>
      <c r="DR36" s="587"/>
      <c r="DS36" s="587"/>
      <c r="DT36" s="587"/>
      <c r="DU36" s="587"/>
      <c r="DV36" s="588"/>
      <c r="DW36" s="609">
        <v>18.5</v>
      </c>
      <c r="DX36" s="610"/>
      <c r="DY36" s="610"/>
      <c r="DZ36" s="610"/>
      <c r="EA36" s="610"/>
      <c r="EB36" s="610"/>
      <c r="EC36" s="611"/>
    </row>
    <row r="37" spans="2:133" ht="11.25" customHeight="1">
      <c r="AQ37" s="612" t="s">
        <v>316</v>
      </c>
      <c r="AR37" s="613"/>
      <c r="AS37" s="613"/>
      <c r="AT37" s="613"/>
      <c r="AU37" s="613"/>
      <c r="AV37" s="613"/>
      <c r="AW37" s="613"/>
      <c r="AX37" s="613"/>
      <c r="AY37" s="614"/>
      <c r="AZ37" s="586">
        <v>248650</v>
      </c>
      <c r="BA37" s="587"/>
      <c r="BB37" s="587"/>
      <c r="BC37" s="587"/>
      <c r="BD37" s="605"/>
      <c r="BE37" s="605"/>
      <c r="BF37" s="615"/>
      <c r="BG37" s="623" t="s">
        <v>317</v>
      </c>
      <c r="BH37" s="620"/>
      <c r="BI37" s="620"/>
      <c r="BJ37" s="620"/>
      <c r="BK37" s="620"/>
      <c r="BL37" s="620"/>
      <c r="BM37" s="620"/>
      <c r="BN37" s="620"/>
      <c r="BO37" s="620"/>
      <c r="BP37" s="620"/>
      <c r="BQ37" s="620"/>
      <c r="BR37" s="620"/>
      <c r="BS37" s="620"/>
      <c r="BT37" s="620"/>
      <c r="BU37" s="621"/>
      <c r="BV37" s="586">
        <v>2431</v>
      </c>
      <c r="BW37" s="587"/>
      <c r="BX37" s="587"/>
      <c r="BY37" s="587"/>
      <c r="BZ37" s="587"/>
      <c r="CA37" s="587"/>
      <c r="CB37" s="622"/>
      <c r="CD37" s="623" t="s">
        <v>318</v>
      </c>
      <c r="CE37" s="620"/>
      <c r="CF37" s="620"/>
      <c r="CG37" s="620"/>
      <c r="CH37" s="620"/>
      <c r="CI37" s="620"/>
      <c r="CJ37" s="620"/>
      <c r="CK37" s="620"/>
      <c r="CL37" s="620"/>
      <c r="CM37" s="620"/>
      <c r="CN37" s="620"/>
      <c r="CO37" s="620"/>
      <c r="CP37" s="620"/>
      <c r="CQ37" s="621"/>
      <c r="CR37" s="586">
        <v>342824</v>
      </c>
      <c r="CS37" s="605"/>
      <c r="CT37" s="605"/>
      <c r="CU37" s="605"/>
      <c r="CV37" s="605"/>
      <c r="CW37" s="605"/>
      <c r="CX37" s="605"/>
      <c r="CY37" s="606"/>
      <c r="CZ37" s="589">
        <v>5.2</v>
      </c>
      <c r="DA37" s="607"/>
      <c r="DB37" s="607"/>
      <c r="DC37" s="608"/>
      <c r="DD37" s="592">
        <v>303894</v>
      </c>
      <c r="DE37" s="605"/>
      <c r="DF37" s="605"/>
      <c r="DG37" s="605"/>
      <c r="DH37" s="605"/>
      <c r="DI37" s="605"/>
      <c r="DJ37" s="605"/>
      <c r="DK37" s="606"/>
      <c r="DL37" s="592">
        <v>303821</v>
      </c>
      <c r="DM37" s="605"/>
      <c r="DN37" s="605"/>
      <c r="DO37" s="605"/>
      <c r="DP37" s="605"/>
      <c r="DQ37" s="605"/>
      <c r="DR37" s="605"/>
      <c r="DS37" s="605"/>
      <c r="DT37" s="605"/>
      <c r="DU37" s="605"/>
      <c r="DV37" s="606"/>
      <c r="DW37" s="609">
        <v>7.4</v>
      </c>
      <c r="DX37" s="610"/>
      <c r="DY37" s="610"/>
      <c r="DZ37" s="610"/>
      <c r="EA37" s="610"/>
      <c r="EB37" s="610"/>
      <c r="EC37" s="611"/>
    </row>
    <row r="38" spans="2:133" ht="11.25" customHeight="1">
      <c r="AQ38" s="612" t="s">
        <v>319</v>
      </c>
      <c r="AR38" s="613"/>
      <c r="AS38" s="613"/>
      <c r="AT38" s="613"/>
      <c r="AU38" s="613"/>
      <c r="AV38" s="613"/>
      <c r="AW38" s="613"/>
      <c r="AX38" s="613"/>
      <c r="AY38" s="614"/>
      <c r="AZ38" s="586">
        <v>31447</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4729</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895355</v>
      </c>
      <c r="CS38" s="587"/>
      <c r="CT38" s="587"/>
      <c r="CU38" s="587"/>
      <c r="CV38" s="587"/>
      <c r="CW38" s="587"/>
      <c r="CX38" s="587"/>
      <c r="CY38" s="588"/>
      <c r="CZ38" s="589">
        <v>13.5</v>
      </c>
      <c r="DA38" s="607"/>
      <c r="DB38" s="607"/>
      <c r="DC38" s="608"/>
      <c r="DD38" s="592">
        <v>807919</v>
      </c>
      <c r="DE38" s="587"/>
      <c r="DF38" s="587"/>
      <c r="DG38" s="587"/>
      <c r="DH38" s="587"/>
      <c r="DI38" s="587"/>
      <c r="DJ38" s="587"/>
      <c r="DK38" s="588"/>
      <c r="DL38" s="592">
        <v>416422</v>
      </c>
      <c r="DM38" s="587"/>
      <c r="DN38" s="587"/>
      <c r="DO38" s="587"/>
      <c r="DP38" s="587"/>
      <c r="DQ38" s="587"/>
      <c r="DR38" s="587"/>
      <c r="DS38" s="587"/>
      <c r="DT38" s="587"/>
      <c r="DU38" s="587"/>
      <c r="DV38" s="588"/>
      <c r="DW38" s="609">
        <v>10.1</v>
      </c>
      <c r="DX38" s="610"/>
      <c r="DY38" s="610"/>
      <c r="DZ38" s="610"/>
      <c r="EA38" s="610"/>
      <c r="EB38" s="610"/>
      <c r="EC38" s="611"/>
    </row>
    <row r="39" spans="2:133" ht="11.25" customHeight="1">
      <c r="AQ39" s="612" t="s">
        <v>322</v>
      </c>
      <c r="AR39" s="613"/>
      <c r="AS39" s="613"/>
      <c r="AT39" s="613"/>
      <c r="AU39" s="613"/>
      <c r="AV39" s="613"/>
      <c r="AW39" s="613"/>
      <c r="AX39" s="613"/>
      <c r="AY39" s="614"/>
      <c r="AZ39" s="586">
        <v>10000</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106</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33471</v>
      </c>
      <c r="CS39" s="605"/>
      <c r="CT39" s="605"/>
      <c r="CU39" s="605"/>
      <c r="CV39" s="605"/>
      <c r="CW39" s="605"/>
      <c r="CX39" s="605"/>
      <c r="CY39" s="606"/>
      <c r="CZ39" s="589">
        <v>0.5</v>
      </c>
      <c r="DA39" s="607"/>
      <c r="DB39" s="607"/>
      <c r="DC39" s="608"/>
      <c r="DD39" s="592">
        <v>30346</v>
      </c>
      <c r="DE39" s="605"/>
      <c r="DF39" s="605"/>
      <c r="DG39" s="605"/>
      <c r="DH39" s="605"/>
      <c r="DI39" s="605"/>
      <c r="DJ39" s="605"/>
      <c r="DK39" s="606"/>
      <c r="DL39" s="592" t="s">
        <v>326</v>
      </c>
      <c r="DM39" s="605"/>
      <c r="DN39" s="605"/>
      <c r="DO39" s="605"/>
      <c r="DP39" s="605"/>
      <c r="DQ39" s="605"/>
      <c r="DR39" s="605"/>
      <c r="DS39" s="605"/>
      <c r="DT39" s="605"/>
      <c r="DU39" s="605"/>
      <c r="DV39" s="606"/>
      <c r="DW39" s="609" t="s">
        <v>326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200080</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113</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19330</v>
      </c>
      <c r="CS40" s="587"/>
      <c r="CT40" s="587"/>
      <c r="CU40" s="587"/>
      <c r="CV40" s="587"/>
      <c r="CW40" s="587"/>
      <c r="CX40" s="587"/>
      <c r="CY40" s="588"/>
      <c r="CZ40" s="589">
        <v>0.3</v>
      </c>
      <c r="DA40" s="607"/>
      <c r="DB40" s="607"/>
      <c r="DC40" s="608"/>
      <c r="DD40" s="592">
        <v>626</v>
      </c>
      <c r="DE40" s="587"/>
      <c r="DF40" s="587"/>
      <c r="DG40" s="587"/>
      <c r="DH40" s="587"/>
      <c r="DI40" s="587"/>
      <c r="DJ40" s="587"/>
      <c r="DK40" s="588"/>
      <c r="DL40" s="592" t="s">
        <v>326</v>
      </c>
      <c r="DM40" s="587"/>
      <c r="DN40" s="587"/>
      <c r="DO40" s="587"/>
      <c r="DP40" s="587"/>
      <c r="DQ40" s="587"/>
      <c r="DR40" s="587"/>
      <c r="DS40" s="587"/>
      <c r="DT40" s="587"/>
      <c r="DU40" s="587"/>
      <c r="DV40" s="588"/>
      <c r="DW40" s="609" t="s">
        <v>326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415178</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259</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333</v>
      </c>
      <c r="CS41" s="605"/>
      <c r="CT41" s="605"/>
      <c r="CU41" s="605"/>
      <c r="CV41" s="605"/>
      <c r="CW41" s="605"/>
      <c r="CX41" s="605"/>
      <c r="CY41" s="606"/>
      <c r="CZ41" s="589" t="s">
        <v>333</v>
      </c>
      <c r="DA41" s="607"/>
      <c r="DB41" s="607"/>
      <c r="DC41" s="608"/>
      <c r="DD41" s="592" t="s">
        <v>333</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987490</v>
      </c>
      <c r="CS42" s="587"/>
      <c r="CT42" s="587"/>
      <c r="CU42" s="587"/>
      <c r="CV42" s="587"/>
      <c r="CW42" s="587"/>
      <c r="CX42" s="587"/>
      <c r="CY42" s="588"/>
      <c r="CZ42" s="589">
        <v>14.9</v>
      </c>
      <c r="DA42" s="590"/>
      <c r="DB42" s="590"/>
      <c r="DC42" s="591"/>
      <c r="DD42" s="592">
        <v>225529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36889</v>
      </c>
      <c r="CS43" s="605"/>
      <c r="CT43" s="605"/>
      <c r="CU43" s="605"/>
      <c r="CV43" s="605"/>
      <c r="CW43" s="605"/>
      <c r="CX43" s="605"/>
      <c r="CY43" s="606"/>
      <c r="CZ43" s="589">
        <v>0.6</v>
      </c>
      <c r="DA43" s="607"/>
      <c r="DB43" s="607"/>
      <c r="DC43" s="608"/>
      <c r="DD43" s="592">
        <v>36889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978190</v>
      </c>
      <c r="CS44" s="587"/>
      <c r="CT44" s="587"/>
      <c r="CU44" s="587"/>
      <c r="CV44" s="587"/>
      <c r="CW44" s="587"/>
      <c r="CX44" s="587"/>
      <c r="CY44" s="588"/>
      <c r="CZ44" s="589">
        <v>14.8</v>
      </c>
      <c r="DA44" s="590"/>
      <c r="DB44" s="590"/>
      <c r="DC44" s="591"/>
      <c r="DD44" s="592">
        <v>218694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476519</v>
      </c>
      <c r="CS45" s="605"/>
      <c r="CT45" s="605"/>
      <c r="CU45" s="605"/>
      <c r="CV45" s="605"/>
      <c r="CW45" s="605"/>
      <c r="CX45" s="605"/>
      <c r="CY45" s="606"/>
      <c r="CZ45" s="589">
        <v>7.2</v>
      </c>
      <c r="DA45" s="607"/>
      <c r="DB45" s="607"/>
      <c r="DC45" s="608"/>
      <c r="DD45" s="592">
        <v>28163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457952</v>
      </c>
      <c r="CS46" s="587"/>
      <c r="CT46" s="587"/>
      <c r="CU46" s="587"/>
      <c r="CV46" s="587"/>
      <c r="CW46" s="587"/>
      <c r="CX46" s="587"/>
      <c r="CY46" s="588"/>
      <c r="CZ46" s="589">
        <v>6.9</v>
      </c>
      <c r="DA46" s="590"/>
      <c r="DB46" s="590"/>
      <c r="DC46" s="591"/>
      <c r="DD46" s="592">
        <v>183712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9300</v>
      </c>
      <c r="CS47" s="605"/>
      <c r="CT47" s="605"/>
      <c r="CU47" s="605"/>
      <c r="CV47" s="605"/>
      <c r="CW47" s="605"/>
      <c r="CX47" s="605"/>
      <c r="CY47" s="606"/>
      <c r="CZ47" s="589">
        <v>0.1</v>
      </c>
      <c r="DA47" s="607"/>
      <c r="DB47" s="607"/>
      <c r="DC47" s="608"/>
      <c r="DD47" s="592">
        <v>6835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326</v>
      </c>
      <c r="CS48" s="587"/>
      <c r="CT48" s="587"/>
      <c r="CU48" s="587"/>
      <c r="CV48" s="587"/>
      <c r="CW48" s="587"/>
      <c r="CX48" s="587"/>
      <c r="CY48" s="588"/>
      <c r="CZ48" s="589" t="s">
        <v>326</v>
      </c>
      <c r="DA48" s="590"/>
      <c r="DB48" s="590"/>
      <c r="DC48" s="591"/>
      <c r="DD48" s="592" t="s">
        <v>326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6611945</v>
      </c>
      <c r="CS49" s="571"/>
      <c r="CT49" s="571"/>
      <c r="CU49" s="571"/>
      <c r="CV49" s="571"/>
      <c r="CW49" s="571"/>
      <c r="CX49" s="571"/>
      <c r="CY49" s="572"/>
      <c r="CZ49" s="573">
        <v>100</v>
      </c>
      <c r="DA49" s="574"/>
      <c r="DB49" s="574"/>
      <c r="DC49" s="575"/>
      <c r="DD49" s="576">
        <v>4755672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346</v>
      </c>
      <c r="DK2" s="1106"/>
      <c r="DL2" s="1106"/>
      <c r="DM2" s="1106"/>
      <c r="DN2" s="1106"/>
      <c r="DO2" s="1107"/>
      <c r="DP2" s="200"/>
      <c r="DQ2" s="1105" t="s">
        <v>347</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8" t="s">
        <v>350</v>
      </c>
      <c r="B5" s="989"/>
      <c r="C5" s="989"/>
      <c r="D5" s="989"/>
      <c r="E5" s="989"/>
      <c r="F5" s="989"/>
      <c r="G5" s="989"/>
      <c r="H5" s="989"/>
      <c r="I5" s="989"/>
      <c r="J5" s="989"/>
      <c r="K5" s="989"/>
      <c r="L5" s="989"/>
      <c r="M5" s="989"/>
      <c r="N5" s="989"/>
      <c r="O5" s="989"/>
      <c r="P5" s="990"/>
      <c r="Q5" s="994" t="s">
        <v>351</v>
      </c>
      <c r="R5" s="995"/>
      <c r="S5" s="995"/>
      <c r="T5" s="995"/>
      <c r="U5" s="996"/>
      <c r="V5" s="994" t="s">
        <v>352</v>
      </c>
      <c r="W5" s="995"/>
      <c r="X5" s="995"/>
      <c r="Y5" s="995"/>
      <c r="Z5" s="996"/>
      <c r="AA5" s="994" t="s">
        <v>353</v>
      </c>
      <c r="AB5" s="995"/>
      <c r="AC5" s="995"/>
      <c r="AD5" s="995"/>
      <c r="AE5" s="995"/>
      <c r="AF5" s="1108" t="s">
        <v>354</v>
      </c>
      <c r="AG5" s="995"/>
      <c r="AH5" s="995"/>
      <c r="AI5" s="995"/>
      <c r="AJ5" s="1010"/>
      <c r="AK5" s="995" t="s">
        <v>355</v>
      </c>
      <c r="AL5" s="995"/>
      <c r="AM5" s="995"/>
      <c r="AN5" s="995"/>
      <c r="AO5" s="996"/>
      <c r="AP5" s="994" t="s">
        <v>356</v>
      </c>
      <c r="AQ5" s="995"/>
      <c r="AR5" s="995"/>
      <c r="AS5" s="995"/>
      <c r="AT5" s="996"/>
      <c r="AU5" s="994" t="s">
        <v>357</v>
      </c>
      <c r="AV5" s="995"/>
      <c r="AW5" s="995"/>
      <c r="AX5" s="995"/>
      <c r="AY5" s="1010"/>
      <c r="AZ5" s="207"/>
      <c r="BA5" s="207"/>
      <c r="BB5" s="207"/>
      <c r="BC5" s="207"/>
      <c r="BD5" s="207"/>
      <c r="BE5" s="208"/>
      <c r="BF5" s="208"/>
      <c r="BG5" s="208"/>
      <c r="BH5" s="208"/>
      <c r="BI5" s="208"/>
      <c r="BJ5" s="208"/>
      <c r="BK5" s="208"/>
      <c r="BL5" s="208"/>
      <c r="BM5" s="208"/>
      <c r="BN5" s="208"/>
      <c r="BO5" s="208"/>
      <c r="BP5" s="208"/>
      <c r="BQ5" s="988" t="s">
        <v>358</v>
      </c>
      <c r="BR5" s="989"/>
      <c r="BS5" s="989"/>
      <c r="BT5" s="989"/>
      <c r="BU5" s="989"/>
      <c r="BV5" s="989"/>
      <c r="BW5" s="989"/>
      <c r="BX5" s="989"/>
      <c r="BY5" s="989"/>
      <c r="BZ5" s="989"/>
      <c r="CA5" s="989"/>
      <c r="CB5" s="989"/>
      <c r="CC5" s="989"/>
      <c r="CD5" s="989"/>
      <c r="CE5" s="989"/>
      <c r="CF5" s="989"/>
      <c r="CG5" s="990"/>
      <c r="CH5" s="994" t="s">
        <v>359</v>
      </c>
      <c r="CI5" s="995"/>
      <c r="CJ5" s="995"/>
      <c r="CK5" s="995"/>
      <c r="CL5" s="996"/>
      <c r="CM5" s="994" t="s">
        <v>360</v>
      </c>
      <c r="CN5" s="995"/>
      <c r="CO5" s="995"/>
      <c r="CP5" s="995"/>
      <c r="CQ5" s="996"/>
      <c r="CR5" s="994" t="s">
        <v>361</v>
      </c>
      <c r="CS5" s="995"/>
      <c r="CT5" s="995"/>
      <c r="CU5" s="995"/>
      <c r="CV5" s="996"/>
      <c r="CW5" s="994" t="s">
        <v>362</v>
      </c>
      <c r="CX5" s="995"/>
      <c r="CY5" s="995"/>
      <c r="CZ5" s="995"/>
      <c r="DA5" s="996"/>
      <c r="DB5" s="994" t="s">
        <v>363</v>
      </c>
      <c r="DC5" s="995"/>
      <c r="DD5" s="995"/>
      <c r="DE5" s="995"/>
      <c r="DF5" s="996"/>
      <c r="DG5" s="1093" t="s">
        <v>364</v>
      </c>
      <c r="DH5" s="1094"/>
      <c r="DI5" s="1094"/>
      <c r="DJ5" s="1094"/>
      <c r="DK5" s="1095"/>
      <c r="DL5" s="1093" t="s">
        <v>365</v>
      </c>
      <c r="DM5" s="1094"/>
      <c r="DN5" s="1094"/>
      <c r="DO5" s="1094"/>
      <c r="DP5" s="1095"/>
      <c r="DQ5" s="994" t="s">
        <v>366</v>
      </c>
      <c r="DR5" s="995"/>
      <c r="DS5" s="995"/>
      <c r="DT5" s="995"/>
      <c r="DU5" s="996"/>
      <c r="DV5" s="994" t="s">
        <v>357</v>
      </c>
      <c r="DW5" s="995"/>
      <c r="DX5" s="995"/>
      <c r="DY5" s="995"/>
      <c r="DZ5" s="1010"/>
      <c r="EA5" s="205"/>
    </row>
    <row r="6" spans="1:131" s="206" customFormat="1" ht="26.25" customHeight="1" thickBot="1">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109"/>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96"/>
      <c r="DH6" s="1097"/>
      <c r="DI6" s="1097"/>
      <c r="DJ6" s="1097"/>
      <c r="DK6" s="1098"/>
      <c r="DL6" s="1096"/>
      <c r="DM6" s="1097"/>
      <c r="DN6" s="1097"/>
      <c r="DO6" s="1097"/>
      <c r="DP6" s="1098"/>
      <c r="DQ6" s="997"/>
      <c r="DR6" s="998"/>
      <c r="DS6" s="998"/>
      <c r="DT6" s="998"/>
      <c r="DU6" s="999"/>
      <c r="DV6" s="997"/>
      <c r="DW6" s="998"/>
      <c r="DX6" s="998"/>
      <c r="DY6" s="998"/>
      <c r="DZ6" s="1011"/>
      <c r="EA6" s="205"/>
    </row>
    <row r="7" spans="1:131" s="206" customFormat="1" ht="26.25" customHeight="1" thickTop="1">
      <c r="A7" s="209">
        <v>1</v>
      </c>
      <c r="B7" s="1045" t="s">
        <v>367</v>
      </c>
      <c r="C7" s="1046"/>
      <c r="D7" s="1046"/>
      <c r="E7" s="1046"/>
      <c r="F7" s="1046"/>
      <c r="G7" s="1046"/>
      <c r="H7" s="1046"/>
      <c r="I7" s="1046"/>
      <c r="J7" s="1046"/>
      <c r="K7" s="1046"/>
      <c r="L7" s="1046"/>
      <c r="M7" s="1046"/>
      <c r="N7" s="1046"/>
      <c r="O7" s="1046"/>
      <c r="P7" s="1047"/>
      <c r="Q7" s="1099">
        <v>6720</v>
      </c>
      <c r="R7" s="1100"/>
      <c r="S7" s="1100"/>
      <c r="T7" s="1100"/>
      <c r="U7" s="1100"/>
      <c r="V7" s="1100">
        <v>6612</v>
      </c>
      <c r="W7" s="1100"/>
      <c r="X7" s="1100"/>
      <c r="Y7" s="1100"/>
      <c r="Z7" s="1100"/>
      <c r="AA7" s="1100">
        <v>108</v>
      </c>
      <c r="AB7" s="1100"/>
      <c r="AC7" s="1100"/>
      <c r="AD7" s="1100"/>
      <c r="AE7" s="1101"/>
      <c r="AF7" s="1102">
        <v>87</v>
      </c>
      <c r="AG7" s="1103"/>
      <c r="AH7" s="1103"/>
      <c r="AI7" s="1103"/>
      <c r="AJ7" s="1104"/>
      <c r="AK7" s="1086">
        <v>99</v>
      </c>
      <c r="AL7" s="1087"/>
      <c r="AM7" s="1087"/>
      <c r="AN7" s="1087"/>
      <c r="AO7" s="1087"/>
      <c r="AP7" s="1087">
        <v>5382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c r="BT7" s="1091"/>
      <c r="BU7" s="1091"/>
      <c r="BV7" s="1091"/>
      <c r="BW7" s="1091"/>
      <c r="BX7" s="1091"/>
      <c r="BY7" s="1091"/>
      <c r="BZ7" s="1091"/>
      <c r="CA7" s="1091"/>
      <c r="CB7" s="1091"/>
      <c r="CC7" s="1091"/>
      <c r="CD7" s="1091"/>
      <c r="CE7" s="1091"/>
      <c r="CF7" s="1091"/>
      <c r="CG7" s="1092"/>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110"/>
      <c r="DW7" s="1111"/>
      <c r="DX7" s="1111"/>
      <c r="DY7" s="1111"/>
      <c r="DZ7" s="1112"/>
      <c r="EA7" s="205"/>
    </row>
    <row r="8" spans="1:131" s="206" customFormat="1" ht="26.25" customHeight="1">
      <c r="A8" s="212">
        <v>2</v>
      </c>
      <c r="B8" s="1026" t="s">
        <v>368</v>
      </c>
      <c r="C8" s="1027"/>
      <c r="D8" s="1027"/>
      <c r="E8" s="1027"/>
      <c r="F8" s="1027"/>
      <c r="G8" s="1027"/>
      <c r="H8" s="1027"/>
      <c r="I8" s="1027"/>
      <c r="J8" s="1027"/>
      <c r="K8" s="1027"/>
      <c r="L8" s="1027"/>
      <c r="M8" s="1027"/>
      <c r="N8" s="1027"/>
      <c r="O8" s="1027"/>
      <c r="P8" s="1028"/>
      <c r="Q8" s="1038">
        <v>5</v>
      </c>
      <c r="R8" s="1039"/>
      <c r="S8" s="1039"/>
      <c r="T8" s="1039"/>
      <c r="U8" s="1039"/>
      <c r="V8" s="1039">
        <v>5</v>
      </c>
      <c r="W8" s="1039"/>
      <c r="X8" s="1039"/>
      <c r="Y8" s="1039"/>
      <c r="Z8" s="1039"/>
      <c r="AA8" s="1039">
        <v>0</v>
      </c>
      <c r="AB8" s="1039"/>
      <c r="AC8" s="1039"/>
      <c r="AD8" s="1039"/>
      <c r="AE8" s="1040"/>
      <c r="AF8" s="1032">
        <v>0</v>
      </c>
      <c r="AG8" s="1033"/>
      <c r="AH8" s="1033"/>
      <c r="AI8" s="1033"/>
      <c r="AJ8" s="1034"/>
      <c r="AK8" s="1081">
        <v>5</v>
      </c>
      <c r="AL8" s="1082"/>
      <c r="AM8" s="1082"/>
      <c r="AN8" s="1082"/>
      <c r="AO8" s="1082"/>
      <c r="AP8" s="1082">
        <v>0</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7"/>
      <c r="BT8" s="1008"/>
      <c r="BU8" s="1008"/>
      <c r="BV8" s="1008"/>
      <c r="BW8" s="1008"/>
      <c r="BX8" s="1008"/>
      <c r="BY8" s="1008"/>
      <c r="BZ8" s="1008"/>
      <c r="CA8" s="1008"/>
      <c r="CB8" s="1008"/>
      <c r="CC8" s="1008"/>
      <c r="CD8" s="1008"/>
      <c r="CE8" s="1008"/>
      <c r="CF8" s="1008"/>
      <c r="CG8" s="1009"/>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205"/>
    </row>
    <row r="9" spans="1:131" s="206" customFormat="1" ht="26.25" customHeight="1">
      <c r="A9" s="212">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76"/>
      <c r="R22" s="1077"/>
      <c r="S22" s="1077"/>
      <c r="T22" s="1077"/>
      <c r="U22" s="1077"/>
      <c r="V22" s="1077"/>
      <c r="W22" s="1077"/>
      <c r="X22" s="1077"/>
      <c r="Y22" s="1077"/>
      <c r="Z22" s="1077"/>
      <c r="AA22" s="1077"/>
      <c r="AB22" s="1077"/>
      <c r="AC22" s="1077"/>
      <c r="AD22" s="1077"/>
      <c r="AE22" s="1078"/>
      <c r="AF22" s="1032"/>
      <c r="AG22" s="1033"/>
      <c r="AH22" s="1033"/>
      <c r="AI22" s="1033"/>
      <c r="AJ22" s="1034"/>
      <c r="AK22" s="1072"/>
      <c r="AL22" s="1073"/>
      <c r="AM22" s="1073"/>
      <c r="AN22" s="1073"/>
      <c r="AO22" s="1073"/>
      <c r="AP22" s="1073"/>
      <c r="AQ22" s="1073"/>
      <c r="AR22" s="1073"/>
      <c r="AS22" s="1073"/>
      <c r="AT22" s="1073"/>
      <c r="AU22" s="1074"/>
      <c r="AV22" s="1074"/>
      <c r="AW22" s="1074"/>
      <c r="AX22" s="1074"/>
      <c r="AY22" s="1075"/>
      <c r="AZ22" s="1024" t="s">
        <v>369</v>
      </c>
      <c r="BA22" s="1024"/>
      <c r="BB22" s="1024"/>
      <c r="BC22" s="1024"/>
      <c r="BD22" s="1025"/>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3">
        <v>6720</v>
      </c>
      <c r="R23" s="1064"/>
      <c r="S23" s="1064"/>
      <c r="T23" s="1064"/>
      <c r="U23" s="1064"/>
      <c r="V23" s="1064">
        <v>6612</v>
      </c>
      <c r="W23" s="1064"/>
      <c r="X23" s="1064"/>
      <c r="Y23" s="1064"/>
      <c r="Z23" s="1064"/>
      <c r="AA23" s="1064">
        <v>108</v>
      </c>
      <c r="AB23" s="1064"/>
      <c r="AC23" s="1064"/>
      <c r="AD23" s="1064"/>
      <c r="AE23" s="1065"/>
      <c r="AF23" s="1066">
        <v>87</v>
      </c>
      <c r="AG23" s="1064"/>
      <c r="AH23" s="1064"/>
      <c r="AI23" s="1064"/>
      <c r="AJ23" s="1067"/>
      <c r="AK23" s="1068"/>
      <c r="AL23" s="1069"/>
      <c r="AM23" s="1069"/>
      <c r="AN23" s="1069"/>
      <c r="AO23" s="1069"/>
      <c r="AP23" s="1064">
        <v>5382</v>
      </c>
      <c r="AQ23" s="1064"/>
      <c r="AR23" s="1064"/>
      <c r="AS23" s="1064"/>
      <c r="AT23" s="1064"/>
      <c r="AU23" s="1070"/>
      <c r="AV23" s="1070"/>
      <c r="AW23" s="1070"/>
      <c r="AX23" s="1070"/>
      <c r="AY23" s="1071"/>
      <c r="AZ23" s="1060" t="s">
        <v>113</v>
      </c>
      <c r="BA23" s="1061"/>
      <c r="BB23" s="1061"/>
      <c r="BC23" s="1061"/>
      <c r="BD23" s="1062"/>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c r="A24" s="1059" t="s">
        <v>372</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c r="A25" s="1058" t="s">
        <v>373</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c r="A26" s="988" t="s">
        <v>350</v>
      </c>
      <c r="B26" s="989"/>
      <c r="C26" s="989"/>
      <c r="D26" s="989"/>
      <c r="E26" s="989"/>
      <c r="F26" s="989"/>
      <c r="G26" s="989"/>
      <c r="H26" s="989"/>
      <c r="I26" s="989"/>
      <c r="J26" s="989"/>
      <c r="K26" s="989"/>
      <c r="L26" s="989"/>
      <c r="M26" s="989"/>
      <c r="N26" s="989"/>
      <c r="O26" s="989"/>
      <c r="P26" s="990"/>
      <c r="Q26" s="994" t="s">
        <v>374</v>
      </c>
      <c r="R26" s="995"/>
      <c r="S26" s="995"/>
      <c r="T26" s="995"/>
      <c r="U26" s="996"/>
      <c r="V26" s="994" t="s">
        <v>375</v>
      </c>
      <c r="W26" s="995"/>
      <c r="X26" s="995"/>
      <c r="Y26" s="995"/>
      <c r="Z26" s="996"/>
      <c r="AA26" s="994" t="s">
        <v>376</v>
      </c>
      <c r="AB26" s="995"/>
      <c r="AC26" s="995"/>
      <c r="AD26" s="995"/>
      <c r="AE26" s="995"/>
      <c r="AF26" s="1054" t="s">
        <v>377</v>
      </c>
      <c r="AG26" s="1001"/>
      <c r="AH26" s="1001"/>
      <c r="AI26" s="1001"/>
      <c r="AJ26" s="1055"/>
      <c r="AK26" s="995" t="s">
        <v>378</v>
      </c>
      <c r="AL26" s="995"/>
      <c r="AM26" s="995"/>
      <c r="AN26" s="995"/>
      <c r="AO26" s="996"/>
      <c r="AP26" s="994" t="s">
        <v>379</v>
      </c>
      <c r="AQ26" s="995"/>
      <c r="AR26" s="995"/>
      <c r="AS26" s="995"/>
      <c r="AT26" s="996"/>
      <c r="AU26" s="994" t="s">
        <v>380</v>
      </c>
      <c r="AV26" s="995"/>
      <c r="AW26" s="995"/>
      <c r="AX26" s="995"/>
      <c r="AY26" s="996"/>
      <c r="AZ26" s="994" t="s">
        <v>381</v>
      </c>
      <c r="BA26" s="995"/>
      <c r="BB26" s="995"/>
      <c r="BC26" s="995"/>
      <c r="BD26" s="996"/>
      <c r="BE26" s="994" t="s">
        <v>357</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6"/>
      <c r="AG27" s="1004"/>
      <c r="AH27" s="1004"/>
      <c r="AI27" s="1004"/>
      <c r="AJ27" s="1057"/>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c r="A28" s="217">
        <v>1</v>
      </c>
      <c r="B28" s="1045" t="s">
        <v>382</v>
      </c>
      <c r="C28" s="1046"/>
      <c r="D28" s="1046"/>
      <c r="E28" s="1046"/>
      <c r="F28" s="1046"/>
      <c r="G28" s="1046"/>
      <c r="H28" s="1046"/>
      <c r="I28" s="1046"/>
      <c r="J28" s="1046"/>
      <c r="K28" s="1046"/>
      <c r="L28" s="1046"/>
      <c r="M28" s="1046"/>
      <c r="N28" s="1046"/>
      <c r="O28" s="1046"/>
      <c r="P28" s="1047"/>
      <c r="Q28" s="1048">
        <v>1939</v>
      </c>
      <c r="R28" s="1049"/>
      <c r="S28" s="1049"/>
      <c r="T28" s="1049"/>
      <c r="U28" s="1049"/>
      <c r="V28" s="1049">
        <v>1928</v>
      </c>
      <c r="W28" s="1049"/>
      <c r="X28" s="1049"/>
      <c r="Y28" s="1049"/>
      <c r="Z28" s="1049"/>
      <c r="AA28" s="1049">
        <v>11</v>
      </c>
      <c r="AB28" s="1049"/>
      <c r="AC28" s="1049"/>
      <c r="AD28" s="1049"/>
      <c r="AE28" s="1050"/>
      <c r="AF28" s="1051">
        <v>11</v>
      </c>
      <c r="AG28" s="1049"/>
      <c r="AH28" s="1049"/>
      <c r="AI28" s="1049"/>
      <c r="AJ28" s="1052"/>
      <c r="AK28" s="1053">
        <v>200</v>
      </c>
      <c r="AL28" s="1041"/>
      <c r="AM28" s="1041"/>
      <c r="AN28" s="1041"/>
      <c r="AO28" s="1041"/>
      <c r="AP28" s="1041" t="s">
        <v>541</v>
      </c>
      <c r="AQ28" s="1041"/>
      <c r="AR28" s="1041"/>
      <c r="AS28" s="1041"/>
      <c r="AT28" s="1041"/>
      <c r="AU28" s="1041" t="s">
        <v>541</v>
      </c>
      <c r="AV28" s="1041"/>
      <c r="AW28" s="1041"/>
      <c r="AX28" s="1041"/>
      <c r="AY28" s="1041"/>
      <c r="AZ28" s="1042" t="s">
        <v>541</v>
      </c>
      <c r="BA28" s="1042"/>
      <c r="BB28" s="1042"/>
      <c r="BC28" s="1042"/>
      <c r="BD28" s="1042"/>
      <c r="BE28" s="1043"/>
      <c r="BF28" s="1043"/>
      <c r="BG28" s="1043"/>
      <c r="BH28" s="1043"/>
      <c r="BI28" s="1044"/>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c r="A29" s="217">
        <v>2</v>
      </c>
      <c r="B29" s="1026" t="s">
        <v>383</v>
      </c>
      <c r="C29" s="1027"/>
      <c r="D29" s="1027"/>
      <c r="E29" s="1027"/>
      <c r="F29" s="1027"/>
      <c r="G29" s="1027"/>
      <c r="H29" s="1027"/>
      <c r="I29" s="1027"/>
      <c r="J29" s="1027"/>
      <c r="K29" s="1027"/>
      <c r="L29" s="1027"/>
      <c r="M29" s="1027"/>
      <c r="N29" s="1027"/>
      <c r="O29" s="1027"/>
      <c r="P29" s="1028"/>
      <c r="Q29" s="1038">
        <v>1325</v>
      </c>
      <c r="R29" s="1039"/>
      <c r="S29" s="1039"/>
      <c r="T29" s="1039"/>
      <c r="U29" s="1039"/>
      <c r="V29" s="1039">
        <v>1286</v>
      </c>
      <c r="W29" s="1039"/>
      <c r="X29" s="1039"/>
      <c r="Y29" s="1039"/>
      <c r="Z29" s="1039"/>
      <c r="AA29" s="1039">
        <v>39</v>
      </c>
      <c r="AB29" s="1039"/>
      <c r="AC29" s="1039"/>
      <c r="AD29" s="1039"/>
      <c r="AE29" s="1040"/>
      <c r="AF29" s="1032">
        <v>39</v>
      </c>
      <c r="AG29" s="1033"/>
      <c r="AH29" s="1033"/>
      <c r="AI29" s="1033"/>
      <c r="AJ29" s="1034"/>
      <c r="AK29" s="973">
        <v>243</v>
      </c>
      <c r="AL29" s="964"/>
      <c r="AM29" s="964"/>
      <c r="AN29" s="964"/>
      <c r="AO29" s="964"/>
      <c r="AP29" s="964" t="s">
        <v>541</v>
      </c>
      <c r="AQ29" s="964"/>
      <c r="AR29" s="964"/>
      <c r="AS29" s="964"/>
      <c r="AT29" s="964"/>
      <c r="AU29" s="964" t="s">
        <v>541</v>
      </c>
      <c r="AV29" s="964"/>
      <c r="AW29" s="964"/>
      <c r="AX29" s="964"/>
      <c r="AY29" s="964"/>
      <c r="AZ29" s="1037" t="s">
        <v>541</v>
      </c>
      <c r="BA29" s="1037"/>
      <c r="BB29" s="1037"/>
      <c r="BC29" s="1037"/>
      <c r="BD29" s="1037"/>
      <c r="BE29" s="1021"/>
      <c r="BF29" s="1021"/>
      <c r="BG29" s="1021"/>
      <c r="BH29" s="1021"/>
      <c r="BI29" s="1022"/>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c r="A30" s="217">
        <v>3</v>
      </c>
      <c r="B30" s="1026" t="s">
        <v>384</v>
      </c>
      <c r="C30" s="1027"/>
      <c r="D30" s="1027"/>
      <c r="E30" s="1027"/>
      <c r="F30" s="1027"/>
      <c r="G30" s="1027"/>
      <c r="H30" s="1027"/>
      <c r="I30" s="1027"/>
      <c r="J30" s="1027"/>
      <c r="K30" s="1027"/>
      <c r="L30" s="1027"/>
      <c r="M30" s="1027"/>
      <c r="N30" s="1027"/>
      <c r="O30" s="1027"/>
      <c r="P30" s="1028"/>
      <c r="Q30" s="1038">
        <v>261</v>
      </c>
      <c r="R30" s="1039"/>
      <c r="S30" s="1039"/>
      <c r="T30" s="1039"/>
      <c r="U30" s="1039"/>
      <c r="V30" s="1039">
        <v>259</v>
      </c>
      <c r="W30" s="1039"/>
      <c r="X30" s="1039"/>
      <c r="Y30" s="1039"/>
      <c r="Z30" s="1039"/>
      <c r="AA30" s="1039">
        <v>2</v>
      </c>
      <c r="AB30" s="1039"/>
      <c r="AC30" s="1039"/>
      <c r="AD30" s="1039"/>
      <c r="AE30" s="1040"/>
      <c r="AF30" s="1032">
        <v>2</v>
      </c>
      <c r="AG30" s="1033"/>
      <c r="AH30" s="1033"/>
      <c r="AI30" s="1033"/>
      <c r="AJ30" s="1034"/>
      <c r="AK30" s="973">
        <v>195</v>
      </c>
      <c r="AL30" s="964"/>
      <c r="AM30" s="964"/>
      <c r="AN30" s="964"/>
      <c r="AO30" s="964"/>
      <c r="AP30" s="964" t="s">
        <v>541</v>
      </c>
      <c r="AQ30" s="964"/>
      <c r="AR30" s="964"/>
      <c r="AS30" s="964"/>
      <c r="AT30" s="964"/>
      <c r="AU30" s="964" t="s">
        <v>541</v>
      </c>
      <c r="AV30" s="964"/>
      <c r="AW30" s="964"/>
      <c r="AX30" s="964"/>
      <c r="AY30" s="964"/>
      <c r="AZ30" s="1037" t="s">
        <v>541</v>
      </c>
      <c r="BA30" s="1037"/>
      <c r="BB30" s="1037"/>
      <c r="BC30" s="1037"/>
      <c r="BD30" s="1037"/>
      <c r="BE30" s="1021"/>
      <c r="BF30" s="1021"/>
      <c r="BG30" s="1021"/>
      <c r="BH30" s="1021"/>
      <c r="BI30" s="1022"/>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c r="A31" s="217">
        <v>4</v>
      </c>
      <c r="B31" s="1026" t="s">
        <v>385</v>
      </c>
      <c r="C31" s="1027"/>
      <c r="D31" s="1027"/>
      <c r="E31" s="1027"/>
      <c r="F31" s="1027"/>
      <c r="G31" s="1027"/>
      <c r="H31" s="1027"/>
      <c r="I31" s="1027"/>
      <c r="J31" s="1027"/>
      <c r="K31" s="1027"/>
      <c r="L31" s="1027"/>
      <c r="M31" s="1027"/>
      <c r="N31" s="1027"/>
      <c r="O31" s="1027"/>
      <c r="P31" s="1028"/>
      <c r="Q31" s="1038">
        <v>88</v>
      </c>
      <c r="R31" s="1039"/>
      <c r="S31" s="1039"/>
      <c r="T31" s="1039"/>
      <c r="U31" s="1039"/>
      <c r="V31" s="1039">
        <v>3</v>
      </c>
      <c r="W31" s="1039"/>
      <c r="X31" s="1039"/>
      <c r="Y31" s="1039"/>
      <c r="Z31" s="1039"/>
      <c r="AA31" s="1039">
        <v>85</v>
      </c>
      <c r="AB31" s="1039"/>
      <c r="AC31" s="1039"/>
      <c r="AD31" s="1039"/>
      <c r="AE31" s="1040"/>
      <c r="AF31" s="1032">
        <v>85</v>
      </c>
      <c r="AG31" s="1033"/>
      <c r="AH31" s="1033"/>
      <c r="AI31" s="1033"/>
      <c r="AJ31" s="1034"/>
      <c r="AK31" s="973">
        <v>10</v>
      </c>
      <c r="AL31" s="964"/>
      <c r="AM31" s="964"/>
      <c r="AN31" s="964"/>
      <c r="AO31" s="964"/>
      <c r="AP31" s="964">
        <v>1993</v>
      </c>
      <c r="AQ31" s="964"/>
      <c r="AR31" s="964"/>
      <c r="AS31" s="964"/>
      <c r="AT31" s="964"/>
      <c r="AU31" s="964">
        <v>108</v>
      </c>
      <c r="AV31" s="964"/>
      <c r="AW31" s="964"/>
      <c r="AX31" s="964"/>
      <c r="AY31" s="964"/>
      <c r="AZ31" s="1037" t="s">
        <v>541</v>
      </c>
      <c r="BA31" s="1037"/>
      <c r="BB31" s="1037"/>
      <c r="BC31" s="1037"/>
      <c r="BD31" s="1037"/>
      <c r="BE31" s="1021" t="s">
        <v>386</v>
      </c>
      <c r="BF31" s="1021"/>
      <c r="BG31" s="1021"/>
      <c r="BH31" s="1021"/>
      <c r="BI31" s="1022"/>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c r="A32" s="217">
        <v>5</v>
      </c>
      <c r="B32" s="1026" t="s">
        <v>387</v>
      </c>
      <c r="C32" s="1027"/>
      <c r="D32" s="1027"/>
      <c r="E32" s="1027"/>
      <c r="F32" s="1027"/>
      <c r="G32" s="1027"/>
      <c r="H32" s="1027"/>
      <c r="I32" s="1027"/>
      <c r="J32" s="1027"/>
      <c r="K32" s="1027"/>
      <c r="L32" s="1027"/>
      <c r="M32" s="1027"/>
      <c r="N32" s="1027"/>
      <c r="O32" s="1027"/>
      <c r="P32" s="1028"/>
      <c r="Q32" s="1038">
        <v>244</v>
      </c>
      <c r="R32" s="1039"/>
      <c r="S32" s="1039"/>
      <c r="T32" s="1039"/>
      <c r="U32" s="1039"/>
      <c r="V32" s="1039">
        <v>258</v>
      </c>
      <c r="W32" s="1039"/>
      <c r="X32" s="1039"/>
      <c r="Y32" s="1039"/>
      <c r="Z32" s="1039"/>
      <c r="AA32" s="1039">
        <v>-14</v>
      </c>
      <c r="AB32" s="1039"/>
      <c r="AC32" s="1039"/>
      <c r="AD32" s="1039"/>
      <c r="AE32" s="1040"/>
      <c r="AF32" s="1032">
        <v>-14</v>
      </c>
      <c r="AG32" s="1033"/>
      <c r="AH32" s="1033"/>
      <c r="AI32" s="1033"/>
      <c r="AJ32" s="1034"/>
      <c r="AK32" s="973">
        <v>520</v>
      </c>
      <c r="AL32" s="964"/>
      <c r="AM32" s="964"/>
      <c r="AN32" s="964"/>
      <c r="AO32" s="964"/>
      <c r="AP32" s="964">
        <v>2000</v>
      </c>
      <c r="AQ32" s="964"/>
      <c r="AR32" s="964"/>
      <c r="AS32" s="964"/>
      <c r="AT32" s="964"/>
      <c r="AU32" s="964">
        <v>1318</v>
      </c>
      <c r="AV32" s="964"/>
      <c r="AW32" s="964"/>
      <c r="AX32" s="964"/>
      <c r="AY32" s="964"/>
      <c r="AZ32" s="1037">
        <v>1.8</v>
      </c>
      <c r="BA32" s="1037"/>
      <c r="BB32" s="1037"/>
      <c r="BC32" s="1037"/>
      <c r="BD32" s="1037"/>
      <c r="BE32" s="1021" t="s">
        <v>386</v>
      </c>
      <c r="BF32" s="1021"/>
      <c r="BG32" s="1021"/>
      <c r="BH32" s="1021"/>
      <c r="BI32" s="1022"/>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c r="A33" s="217">
        <v>6</v>
      </c>
      <c r="B33" s="1026" t="s">
        <v>388</v>
      </c>
      <c r="C33" s="1027"/>
      <c r="D33" s="1027"/>
      <c r="E33" s="1027"/>
      <c r="F33" s="1027"/>
      <c r="G33" s="1027"/>
      <c r="H33" s="1027"/>
      <c r="I33" s="1027"/>
      <c r="J33" s="1027"/>
      <c r="K33" s="1027"/>
      <c r="L33" s="1027"/>
      <c r="M33" s="1027"/>
      <c r="N33" s="1027"/>
      <c r="O33" s="1027"/>
      <c r="P33" s="1028"/>
      <c r="Q33" s="1038">
        <v>335</v>
      </c>
      <c r="R33" s="1039"/>
      <c r="S33" s="1039"/>
      <c r="T33" s="1039"/>
      <c r="U33" s="1039"/>
      <c r="V33" s="1039">
        <v>334</v>
      </c>
      <c r="W33" s="1039"/>
      <c r="X33" s="1039"/>
      <c r="Y33" s="1039"/>
      <c r="Z33" s="1039"/>
      <c r="AA33" s="1039">
        <v>1</v>
      </c>
      <c r="AB33" s="1039"/>
      <c r="AC33" s="1039"/>
      <c r="AD33" s="1039"/>
      <c r="AE33" s="1040"/>
      <c r="AF33" s="1032">
        <v>1</v>
      </c>
      <c r="AG33" s="1033"/>
      <c r="AH33" s="1033"/>
      <c r="AI33" s="1033"/>
      <c r="AJ33" s="1034"/>
      <c r="AK33" s="973">
        <v>88</v>
      </c>
      <c r="AL33" s="964"/>
      <c r="AM33" s="964"/>
      <c r="AN33" s="964"/>
      <c r="AO33" s="964"/>
      <c r="AP33" s="964">
        <v>1956</v>
      </c>
      <c r="AQ33" s="964"/>
      <c r="AR33" s="964"/>
      <c r="AS33" s="964"/>
      <c r="AT33" s="964"/>
      <c r="AU33" s="964">
        <v>1612</v>
      </c>
      <c r="AV33" s="964"/>
      <c r="AW33" s="964"/>
      <c r="AX33" s="964"/>
      <c r="AY33" s="964"/>
      <c r="AZ33" s="1037" t="s">
        <v>541</v>
      </c>
      <c r="BA33" s="1037"/>
      <c r="BB33" s="1037"/>
      <c r="BC33" s="1037"/>
      <c r="BD33" s="1037"/>
      <c r="BE33" s="1021" t="s">
        <v>389</v>
      </c>
      <c r="BF33" s="1021"/>
      <c r="BG33" s="1021"/>
      <c r="BH33" s="1021"/>
      <c r="BI33" s="1022"/>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c r="A34" s="217">
        <v>7</v>
      </c>
      <c r="B34" s="1026" t="s">
        <v>390</v>
      </c>
      <c r="C34" s="1027"/>
      <c r="D34" s="1027"/>
      <c r="E34" s="1027"/>
      <c r="F34" s="1027"/>
      <c r="G34" s="1027"/>
      <c r="H34" s="1027"/>
      <c r="I34" s="1027"/>
      <c r="J34" s="1027"/>
      <c r="K34" s="1027"/>
      <c r="L34" s="1027"/>
      <c r="M34" s="1027"/>
      <c r="N34" s="1027"/>
      <c r="O34" s="1027"/>
      <c r="P34" s="1028"/>
      <c r="Q34" s="1038">
        <v>133</v>
      </c>
      <c r="R34" s="1039"/>
      <c r="S34" s="1039"/>
      <c r="T34" s="1039"/>
      <c r="U34" s="1039"/>
      <c r="V34" s="1039">
        <v>132</v>
      </c>
      <c r="W34" s="1039"/>
      <c r="X34" s="1039"/>
      <c r="Y34" s="1039"/>
      <c r="Z34" s="1039"/>
      <c r="AA34" s="1039">
        <v>1</v>
      </c>
      <c r="AB34" s="1039"/>
      <c r="AC34" s="1039"/>
      <c r="AD34" s="1039"/>
      <c r="AE34" s="1040"/>
      <c r="AF34" s="1032">
        <v>1</v>
      </c>
      <c r="AG34" s="1033"/>
      <c r="AH34" s="1033"/>
      <c r="AI34" s="1033"/>
      <c r="AJ34" s="1034"/>
      <c r="AK34" s="973">
        <v>77</v>
      </c>
      <c r="AL34" s="964"/>
      <c r="AM34" s="964"/>
      <c r="AN34" s="964"/>
      <c r="AO34" s="964"/>
      <c r="AP34" s="964">
        <v>942</v>
      </c>
      <c r="AQ34" s="964"/>
      <c r="AR34" s="964"/>
      <c r="AS34" s="964"/>
      <c r="AT34" s="964"/>
      <c r="AU34" s="964">
        <v>746</v>
      </c>
      <c r="AV34" s="964"/>
      <c r="AW34" s="964"/>
      <c r="AX34" s="964"/>
      <c r="AY34" s="964"/>
      <c r="AZ34" s="1037" t="s">
        <v>541</v>
      </c>
      <c r="BA34" s="1037"/>
      <c r="BB34" s="1037"/>
      <c r="BC34" s="1037"/>
      <c r="BD34" s="1037"/>
      <c r="BE34" s="1021" t="s">
        <v>389</v>
      </c>
      <c r="BF34" s="1021"/>
      <c r="BG34" s="1021"/>
      <c r="BH34" s="1021"/>
      <c r="BI34" s="1022"/>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c r="A35" s="217">
        <v>8</v>
      </c>
      <c r="B35" s="1026" t="s">
        <v>391</v>
      </c>
      <c r="C35" s="1027"/>
      <c r="D35" s="1027"/>
      <c r="E35" s="1027"/>
      <c r="F35" s="1027"/>
      <c r="G35" s="1027"/>
      <c r="H35" s="1027"/>
      <c r="I35" s="1027"/>
      <c r="J35" s="1027"/>
      <c r="K35" s="1027"/>
      <c r="L35" s="1027"/>
      <c r="M35" s="1027"/>
      <c r="N35" s="1027"/>
      <c r="O35" s="1027"/>
      <c r="P35" s="1028"/>
      <c r="Q35" s="1038">
        <v>242</v>
      </c>
      <c r="R35" s="1039"/>
      <c r="S35" s="1039"/>
      <c r="T35" s="1039"/>
      <c r="U35" s="1039"/>
      <c r="V35" s="1039">
        <v>241</v>
      </c>
      <c r="W35" s="1039"/>
      <c r="X35" s="1039"/>
      <c r="Y35" s="1039"/>
      <c r="Z35" s="1039"/>
      <c r="AA35" s="1039">
        <v>1</v>
      </c>
      <c r="AB35" s="1039"/>
      <c r="AC35" s="1039"/>
      <c r="AD35" s="1039"/>
      <c r="AE35" s="1040"/>
      <c r="AF35" s="1032">
        <v>1</v>
      </c>
      <c r="AG35" s="1033"/>
      <c r="AH35" s="1033"/>
      <c r="AI35" s="1033"/>
      <c r="AJ35" s="1034"/>
      <c r="AK35" s="973">
        <v>83</v>
      </c>
      <c r="AL35" s="964"/>
      <c r="AM35" s="964"/>
      <c r="AN35" s="964"/>
      <c r="AO35" s="964"/>
      <c r="AP35" s="964">
        <v>867</v>
      </c>
      <c r="AQ35" s="964"/>
      <c r="AR35" s="964"/>
      <c r="AS35" s="964"/>
      <c r="AT35" s="964"/>
      <c r="AU35" s="964">
        <v>834</v>
      </c>
      <c r="AV35" s="964"/>
      <c r="AW35" s="964"/>
      <c r="AX35" s="964"/>
      <c r="AY35" s="964"/>
      <c r="AZ35" s="1037" t="s">
        <v>541</v>
      </c>
      <c r="BA35" s="1037"/>
      <c r="BB35" s="1037"/>
      <c r="BC35" s="1037"/>
      <c r="BD35" s="1037"/>
      <c r="BE35" s="1021" t="s">
        <v>389</v>
      </c>
      <c r="BF35" s="1021"/>
      <c r="BG35" s="1021"/>
      <c r="BH35" s="1021"/>
      <c r="BI35" s="1022"/>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c r="A36" s="217">
        <v>9</v>
      </c>
      <c r="B36" s="1026" t="s">
        <v>392</v>
      </c>
      <c r="C36" s="1027"/>
      <c r="D36" s="1027"/>
      <c r="E36" s="1027"/>
      <c r="F36" s="1027"/>
      <c r="G36" s="1027"/>
      <c r="H36" s="1027"/>
      <c r="I36" s="1027"/>
      <c r="J36" s="1027"/>
      <c r="K36" s="1027"/>
      <c r="L36" s="1027"/>
      <c r="M36" s="1027"/>
      <c r="N36" s="1027"/>
      <c r="O36" s="1027"/>
      <c r="P36" s="1028"/>
      <c r="Q36" s="1038">
        <v>32</v>
      </c>
      <c r="R36" s="1039"/>
      <c r="S36" s="1039"/>
      <c r="T36" s="1039"/>
      <c r="U36" s="1039"/>
      <c r="V36" s="1039">
        <v>31</v>
      </c>
      <c r="W36" s="1039"/>
      <c r="X36" s="1039"/>
      <c r="Y36" s="1039"/>
      <c r="Z36" s="1039"/>
      <c r="AA36" s="1039">
        <v>1</v>
      </c>
      <c r="AB36" s="1039"/>
      <c r="AC36" s="1039"/>
      <c r="AD36" s="1039"/>
      <c r="AE36" s="1040"/>
      <c r="AF36" s="1032">
        <v>1</v>
      </c>
      <c r="AG36" s="1033"/>
      <c r="AH36" s="1033"/>
      <c r="AI36" s="1033"/>
      <c r="AJ36" s="1034"/>
      <c r="AK36" s="973">
        <v>31</v>
      </c>
      <c r="AL36" s="964"/>
      <c r="AM36" s="964"/>
      <c r="AN36" s="964"/>
      <c r="AO36" s="964"/>
      <c r="AP36" s="964">
        <v>0</v>
      </c>
      <c r="AQ36" s="964"/>
      <c r="AR36" s="964"/>
      <c r="AS36" s="964"/>
      <c r="AT36" s="964"/>
      <c r="AU36" s="964">
        <v>0</v>
      </c>
      <c r="AV36" s="964"/>
      <c r="AW36" s="964"/>
      <c r="AX36" s="964"/>
      <c r="AY36" s="964"/>
      <c r="AZ36" s="1037" t="s">
        <v>541</v>
      </c>
      <c r="BA36" s="1037"/>
      <c r="BB36" s="1037"/>
      <c r="BC36" s="1037"/>
      <c r="BD36" s="1037"/>
      <c r="BE36" s="1021" t="s">
        <v>389</v>
      </c>
      <c r="BF36" s="1021"/>
      <c r="BG36" s="1021"/>
      <c r="BH36" s="1021"/>
      <c r="BI36" s="1022"/>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c r="A37" s="217">
        <v>10</v>
      </c>
      <c r="B37" s="1026"/>
      <c r="C37" s="1027"/>
      <c r="D37" s="1027"/>
      <c r="E37" s="1027"/>
      <c r="F37" s="1027"/>
      <c r="G37" s="1027"/>
      <c r="H37" s="1027"/>
      <c r="I37" s="1027"/>
      <c r="J37" s="1027"/>
      <c r="K37" s="1027"/>
      <c r="L37" s="1027"/>
      <c r="M37" s="1027"/>
      <c r="N37" s="1027"/>
      <c r="O37" s="1027"/>
      <c r="P37" s="1028"/>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73"/>
      <c r="AL37" s="964"/>
      <c r="AM37" s="964"/>
      <c r="AN37" s="964"/>
      <c r="AO37" s="964"/>
      <c r="AP37" s="964"/>
      <c r="AQ37" s="964"/>
      <c r="AR37" s="964"/>
      <c r="AS37" s="964"/>
      <c r="AT37" s="964"/>
      <c r="AU37" s="964"/>
      <c r="AV37" s="964"/>
      <c r="AW37" s="964"/>
      <c r="AX37" s="964"/>
      <c r="AY37" s="964"/>
      <c r="AZ37" s="1037"/>
      <c r="BA37" s="1037"/>
      <c r="BB37" s="1037"/>
      <c r="BC37" s="1037"/>
      <c r="BD37" s="1037"/>
      <c r="BE37" s="1021"/>
      <c r="BF37" s="1021"/>
      <c r="BG37" s="1021"/>
      <c r="BH37" s="1021"/>
      <c r="BI37" s="1022"/>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c r="A38" s="217">
        <v>11</v>
      </c>
      <c r="B38" s="1026"/>
      <c r="C38" s="1027"/>
      <c r="D38" s="1027"/>
      <c r="E38" s="1027"/>
      <c r="F38" s="1027"/>
      <c r="G38" s="1027"/>
      <c r="H38" s="1027"/>
      <c r="I38" s="1027"/>
      <c r="J38" s="1027"/>
      <c r="K38" s="1027"/>
      <c r="L38" s="1027"/>
      <c r="M38" s="1027"/>
      <c r="N38" s="1027"/>
      <c r="O38" s="1027"/>
      <c r="P38" s="1028"/>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73"/>
      <c r="AL38" s="964"/>
      <c r="AM38" s="964"/>
      <c r="AN38" s="964"/>
      <c r="AO38" s="964"/>
      <c r="AP38" s="964"/>
      <c r="AQ38" s="964"/>
      <c r="AR38" s="964"/>
      <c r="AS38" s="964"/>
      <c r="AT38" s="964"/>
      <c r="AU38" s="964"/>
      <c r="AV38" s="964"/>
      <c r="AW38" s="964"/>
      <c r="AX38" s="964"/>
      <c r="AY38" s="964"/>
      <c r="AZ38" s="1037"/>
      <c r="BA38" s="1037"/>
      <c r="BB38" s="1037"/>
      <c r="BC38" s="1037"/>
      <c r="BD38" s="1037"/>
      <c r="BE38" s="1021"/>
      <c r="BF38" s="1021"/>
      <c r="BG38" s="1021"/>
      <c r="BH38" s="1021"/>
      <c r="BI38" s="1022"/>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c r="A39" s="217">
        <v>12</v>
      </c>
      <c r="B39" s="1026"/>
      <c r="C39" s="1027"/>
      <c r="D39" s="1027"/>
      <c r="E39" s="1027"/>
      <c r="F39" s="1027"/>
      <c r="G39" s="1027"/>
      <c r="H39" s="1027"/>
      <c r="I39" s="1027"/>
      <c r="J39" s="1027"/>
      <c r="K39" s="1027"/>
      <c r="L39" s="1027"/>
      <c r="M39" s="1027"/>
      <c r="N39" s="1027"/>
      <c r="O39" s="1027"/>
      <c r="P39" s="1028"/>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73"/>
      <c r="AL39" s="964"/>
      <c r="AM39" s="964"/>
      <c r="AN39" s="964"/>
      <c r="AO39" s="964"/>
      <c r="AP39" s="964"/>
      <c r="AQ39" s="964"/>
      <c r="AR39" s="964"/>
      <c r="AS39" s="964"/>
      <c r="AT39" s="964"/>
      <c r="AU39" s="964"/>
      <c r="AV39" s="964"/>
      <c r="AW39" s="964"/>
      <c r="AX39" s="964"/>
      <c r="AY39" s="964"/>
      <c r="AZ39" s="1037"/>
      <c r="BA39" s="1037"/>
      <c r="BB39" s="1037"/>
      <c r="BC39" s="1037"/>
      <c r="BD39" s="1037"/>
      <c r="BE39" s="1021"/>
      <c r="BF39" s="1021"/>
      <c r="BG39" s="1021"/>
      <c r="BH39" s="1021"/>
      <c r="BI39" s="1022"/>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c r="A40" s="212">
        <v>13</v>
      </c>
      <c r="B40" s="1026"/>
      <c r="C40" s="1027"/>
      <c r="D40" s="1027"/>
      <c r="E40" s="1027"/>
      <c r="F40" s="1027"/>
      <c r="G40" s="1027"/>
      <c r="H40" s="1027"/>
      <c r="I40" s="1027"/>
      <c r="J40" s="1027"/>
      <c r="K40" s="1027"/>
      <c r="L40" s="1027"/>
      <c r="M40" s="1027"/>
      <c r="N40" s="1027"/>
      <c r="O40" s="1027"/>
      <c r="P40" s="1028"/>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73"/>
      <c r="AL40" s="964"/>
      <c r="AM40" s="964"/>
      <c r="AN40" s="964"/>
      <c r="AO40" s="964"/>
      <c r="AP40" s="964"/>
      <c r="AQ40" s="964"/>
      <c r="AR40" s="964"/>
      <c r="AS40" s="964"/>
      <c r="AT40" s="964"/>
      <c r="AU40" s="964"/>
      <c r="AV40" s="964"/>
      <c r="AW40" s="964"/>
      <c r="AX40" s="964"/>
      <c r="AY40" s="964"/>
      <c r="AZ40" s="1037"/>
      <c r="BA40" s="1037"/>
      <c r="BB40" s="1037"/>
      <c r="BC40" s="1037"/>
      <c r="BD40" s="1037"/>
      <c r="BE40" s="1021"/>
      <c r="BF40" s="1021"/>
      <c r="BG40" s="1021"/>
      <c r="BH40" s="1021"/>
      <c r="BI40" s="1022"/>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3"/>
      <c r="AL41" s="964"/>
      <c r="AM41" s="964"/>
      <c r="AN41" s="964"/>
      <c r="AO41" s="964"/>
      <c r="AP41" s="964"/>
      <c r="AQ41" s="964"/>
      <c r="AR41" s="964"/>
      <c r="AS41" s="964"/>
      <c r="AT41" s="964"/>
      <c r="AU41" s="964"/>
      <c r="AV41" s="964"/>
      <c r="AW41" s="964"/>
      <c r="AX41" s="964"/>
      <c r="AY41" s="964"/>
      <c r="AZ41" s="1037"/>
      <c r="BA41" s="1037"/>
      <c r="BB41" s="1037"/>
      <c r="BC41" s="1037"/>
      <c r="BD41" s="1037"/>
      <c r="BE41" s="1021"/>
      <c r="BF41" s="1021"/>
      <c r="BG41" s="1021"/>
      <c r="BH41" s="1021"/>
      <c r="BI41" s="1022"/>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3"/>
      <c r="AL42" s="964"/>
      <c r="AM42" s="964"/>
      <c r="AN42" s="964"/>
      <c r="AO42" s="964"/>
      <c r="AP42" s="964"/>
      <c r="AQ42" s="964"/>
      <c r="AR42" s="964"/>
      <c r="AS42" s="964"/>
      <c r="AT42" s="964"/>
      <c r="AU42" s="964"/>
      <c r="AV42" s="964"/>
      <c r="AW42" s="964"/>
      <c r="AX42" s="964"/>
      <c r="AY42" s="964"/>
      <c r="AZ42" s="1037"/>
      <c r="BA42" s="1037"/>
      <c r="BB42" s="1037"/>
      <c r="BC42" s="1037"/>
      <c r="BD42" s="1037"/>
      <c r="BE42" s="1021"/>
      <c r="BF42" s="1021"/>
      <c r="BG42" s="1021"/>
      <c r="BH42" s="1021"/>
      <c r="BI42" s="1022"/>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3"/>
      <c r="AL43" s="964"/>
      <c r="AM43" s="964"/>
      <c r="AN43" s="964"/>
      <c r="AO43" s="964"/>
      <c r="AP43" s="964"/>
      <c r="AQ43" s="964"/>
      <c r="AR43" s="964"/>
      <c r="AS43" s="964"/>
      <c r="AT43" s="964"/>
      <c r="AU43" s="964"/>
      <c r="AV43" s="964"/>
      <c r="AW43" s="964"/>
      <c r="AX43" s="964"/>
      <c r="AY43" s="964"/>
      <c r="AZ43" s="1037"/>
      <c r="BA43" s="1037"/>
      <c r="BB43" s="1037"/>
      <c r="BC43" s="1037"/>
      <c r="BD43" s="1037"/>
      <c r="BE43" s="1021"/>
      <c r="BF43" s="1021"/>
      <c r="BG43" s="1021"/>
      <c r="BH43" s="1021"/>
      <c r="BI43" s="1022"/>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3"/>
      <c r="AL44" s="964"/>
      <c r="AM44" s="964"/>
      <c r="AN44" s="964"/>
      <c r="AO44" s="964"/>
      <c r="AP44" s="964"/>
      <c r="AQ44" s="964"/>
      <c r="AR44" s="964"/>
      <c r="AS44" s="964"/>
      <c r="AT44" s="964"/>
      <c r="AU44" s="964"/>
      <c r="AV44" s="964"/>
      <c r="AW44" s="964"/>
      <c r="AX44" s="964"/>
      <c r="AY44" s="964"/>
      <c r="AZ44" s="1037"/>
      <c r="BA44" s="1037"/>
      <c r="BB44" s="1037"/>
      <c r="BC44" s="1037"/>
      <c r="BD44" s="1037"/>
      <c r="BE44" s="1021"/>
      <c r="BF44" s="1021"/>
      <c r="BG44" s="1021"/>
      <c r="BH44" s="1021"/>
      <c r="BI44" s="1022"/>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3"/>
      <c r="AL45" s="964"/>
      <c r="AM45" s="964"/>
      <c r="AN45" s="964"/>
      <c r="AO45" s="964"/>
      <c r="AP45" s="964"/>
      <c r="AQ45" s="964"/>
      <c r="AR45" s="964"/>
      <c r="AS45" s="964"/>
      <c r="AT45" s="964"/>
      <c r="AU45" s="964"/>
      <c r="AV45" s="964"/>
      <c r="AW45" s="964"/>
      <c r="AX45" s="964"/>
      <c r="AY45" s="964"/>
      <c r="AZ45" s="1037"/>
      <c r="BA45" s="1037"/>
      <c r="BB45" s="1037"/>
      <c r="BC45" s="1037"/>
      <c r="BD45" s="1037"/>
      <c r="BE45" s="1021"/>
      <c r="BF45" s="1021"/>
      <c r="BG45" s="1021"/>
      <c r="BH45" s="1021"/>
      <c r="BI45" s="1022"/>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3"/>
      <c r="AL46" s="964"/>
      <c r="AM46" s="964"/>
      <c r="AN46" s="964"/>
      <c r="AO46" s="964"/>
      <c r="AP46" s="964"/>
      <c r="AQ46" s="964"/>
      <c r="AR46" s="964"/>
      <c r="AS46" s="964"/>
      <c r="AT46" s="964"/>
      <c r="AU46" s="964"/>
      <c r="AV46" s="964"/>
      <c r="AW46" s="964"/>
      <c r="AX46" s="964"/>
      <c r="AY46" s="964"/>
      <c r="AZ46" s="1037"/>
      <c r="BA46" s="1037"/>
      <c r="BB46" s="1037"/>
      <c r="BC46" s="1037"/>
      <c r="BD46" s="1037"/>
      <c r="BE46" s="1021"/>
      <c r="BF46" s="1021"/>
      <c r="BG46" s="1021"/>
      <c r="BH46" s="1021"/>
      <c r="BI46" s="1022"/>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3"/>
      <c r="AL47" s="964"/>
      <c r="AM47" s="964"/>
      <c r="AN47" s="964"/>
      <c r="AO47" s="964"/>
      <c r="AP47" s="964"/>
      <c r="AQ47" s="964"/>
      <c r="AR47" s="964"/>
      <c r="AS47" s="964"/>
      <c r="AT47" s="964"/>
      <c r="AU47" s="964"/>
      <c r="AV47" s="964"/>
      <c r="AW47" s="964"/>
      <c r="AX47" s="964"/>
      <c r="AY47" s="964"/>
      <c r="AZ47" s="1037"/>
      <c r="BA47" s="1037"/>
      <c r="BB47" s="1037"/>
      <c r="BC47" s="1037"/>
      <c r="BD47" s="1037"/>
      <c r="BE47" s="1021"/>
      <c r="BF47" s="1021"/>
      <c r="BG47" s="1021"/>
      <c r="BH47" s="1021"/>
      <c r="BI47" s="1022"/>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3"/>
      <c r="AL48" s="964"/>
      <c r="AM48" s="964"/>
      <c r="AN48" s="964"/>
      <c r="AO48" s="964"/>
      <c r="AP48" s="964"/>
      <c r="AQ48" s="964"/>
      <c r="AR48" s="964"/>
      <c r="AS48" s="964"/>
      <c r="AT48" s="964"/>
      <c r="AU48" s="964"/>
      <c r="AV48" s="964"/>
      <c r="AW48" s="964"/>
      <c r="AX48" s="964"/>
      <c r="AY48" s="964"/>
      <c r="AZ48" s="1037"/>
      <c r="BA48" s="1037"/>
      <c r="BB48" s="1037"/>
      <c r="BC48" s="1037"/>
      <c r="BD48" s="1037"/>
      <c r="BE48" s="1021"/>
      <c r="BF48" s="1021"/>
      <c r="BG48" s="1021"/>
      <c r="BH48" s="1021"/>
      <c r="BI48" s="1022"/>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3"/>
      <c r="AL49" s="964"/>
      <c r="AM49" s="964"/>
      <c r="AN49" s="964"/>
      <c r="AO49" s="964"/>
      <c r="AP49" s="964"/>
      <c r="AQ49" s="964"/>
      <c r="AR49" s="964"/>
      <c r="AS49" s="964"/>
      <c r="AT49" s="964"/>
      <c r="AU49" s="964"/>
      <c r="AV49" s="964"/>
      <c r="AW49" s="964"/>
      <c r="AX49" s="964"/>
      <c r="AY49" s="964"/>
      <c r="AZ49" s="1037"/>
      <c r="BA49" s="1037"/>
      <c r="BB49" s="1037"/>
      <c r="BC49" s="1037"/>
      <c r="BD49" s="1037"/>
      <c r="BE49" s="1021"/>
      <c r="BF49" s="1021"/>
      <c r="BG49" s="1021"/>
      <c r="BH49" s="1021"/>
      <c r="BI49" s="1022"/>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1021"/>
      <c r="BF50" s="1021"/>
      <c r="BG50" s="1021"/>
      <c r="BH50" s="1021"/>
      <c r="BI50" s="1022"/>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1021"/>
      <c r="BF51" s="1021"/>
      <c r="BG51" s="1021"/>
      <c r="BH51" s="1021"/>
      <c r="BI51" s="1022"/>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1021"/>
      <c r="BF52" s="1021"/>
      <c r="BG52" s="1021"/>
      <c r="BH52" s="1021"/>
      <c r="BI52" s="1022"/>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1021"/>
      <c r="BF53" s="1021"/>
      <c r="BG53" s="1021"/>
      <c r="BH53" s="1021"/>
      <c r="BI53" s="1022"/>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1021"/>
      <c r="BF54" s="1021"/>
      <c r="BG54" s="1021"/>
      <c r="BH54" s="1021"/>
      <c r="BI54" s="1022"/>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1021"/>
      <c r="BF55" s="1021"/>
      <c r="BG55" s="1021"/>
      <c r="BH55" s="1021"/>
      <c r="BI55" s="1022"/>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1021"/>
      <c r="BF56" s="1021"/>
      <c r="BG56" s="1021"/>
      <c r="BH56" s="1021"/>
      <c r="BI56" s="1022"/>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1021"/>
      <c r="BF57" s="1021"/>
      <c r="BG57" s="1021"/>
      <c r="BH57" s="1021"/>
      <c r="BI57" s="1022"/>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1021"/>
      <c r="BF58" s="1021"/>
      <c r="BG58" s="1021"/>
      <c r="BH58" s="1021"/>
      <c r="BI58" s="1022"/>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1021"/>
      <c r="BF59" s="1021"/>
      <c r="BG59" s="1021"/>
      <c r="BH59" s="1021"/>
      <c r="BI59" s="1022"/>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1021"/>
      <c r="BF60" s="1021"/>
      <c r="BG60" s="1021"/>
      <c r="BH60" s="1021"/>
      <c r="BI60" s="1022"/>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1021"/>
      <c r="BF61" s="1021"/>
      <c r="BG61" s="1021"/>
      <c r="BH61" s="1021"/>
      <c r="BI61" s="1022"/>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1021"/>
      <c r="BF62" s="1021"/>
      <c r="BG62" s="1021"/>
      <c r="BH62" s="1021"/>
      <c r="BI62" s="1022"/>
      <c r="BJ62" s="1023" t="s">
        <v>393</v>
      </c>
      <c r="BK62" s="1024"/>
      <c r="BL62" s="1024"/>
      <c r="BM62" s="1024"/>
      <c r="BN62" s="1025"/>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5"/>
      <c r="R63" s="956"/>
      <c r="S63" s="956"/>
      <c r="T63" s="956"/>
      <c r="U63" s="956"/>
      <c r="V63" s="956"/>
      <c r="W63" s="956"/>
      <c r="X63" s="956"/>
      <c r="Y63" s="956"/>
      <c r="Z63" s="956"/>
      <c r="AA63" s="956"/>
      <c r="AB63" s="956"/>
      <c r="AC63" s="956"/>
      <c r="AD63" s="956"/>
      <c r="AE63" s="1017"/>
      <c r="AF63" s="1018">
        <v>126</v>
      </c>
      <c r="AG63" s="953"/>
      <c r="AH63" s="953"/>
      <c r="AI63" s="953"/>
      <c r="AJ63" s="1019"/>
      <c r="AK63" s="1020"/>
      <c r="AL63" s="956"/>
      <c r="AM63" s="956"/>
      <c r="AN63" s="956"/>
      <c r="AO63" s="956"/>
      <c r="AP63" s="953">
        <f>SUM(AP31:AT36)</f>
        <v>7758</v>
      </c>
      <c r="AQ63" s="953"/>
      <c r="AR63" s="953"/>
      <c r="AS63" s="953"/>
      <c r="AT63" s="953"/>
      <c r="AU63" s="953">
        <f>SUM(AU31:AY36)</f>
        <v>4618</v>
      </c>
      <c r="AV63" s="953"/>
      <c r="AW63" s="953"/>
      <c r="AX63" s="953"/>
      <c r="AY63" s="953"/>
      <c r="AZ63" s="1012"/>
      <c r="BA63" s="1012"/>
      <c r="BB63" s="1012"/>
      <c r="BC63" s="1012"/>
      <c r="BD63" s="1012"/>
      <c r="BE63" s="1013"/>
      <c r="BF63" s="1013"/>
      <c r="BG63" s="1013"/>
      <c r="BH63" s="1013"/>
      <c r="BI63" s="1014"/>
      <c r="BJ63" s="1015" t="s">
        <v>113</v>
      </c>
      <c r="BK63" s="945"/>
      <c r="BL63" s="945"/>
      <c r="BM63" s="945"/>
      <c r="BN63" s="1016"/>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c r="A66" s="988" t="s">
        <v>396</v>
      </c>
      <c r="B66" s="989"/>
      <c r="C66" s="989"/>
      <c r="D66" s="989"/>
      <c r="E66" s="989"/>
      <c r="F66" s="989"/>
      <c r="G66" s="989"/>
      <c r="H66" s="989"/>
      <c r="I66" s="989"/>
      <c r="J66" s="989"/>
      <c r="K66" s="989"/>
      <c r="L66" s="989"/>
      <c r="M66" s="989"/>
      <c r="N66" s="989"/>
      <c r="O66" s="989"/>
      <c r="P66" s="990"/>
      <c r="Q66" s="994" t="s">
        <v>374</v>
      </c>
      <c r="R66" s="995"/>
      <c r="S66" s="995"/>
      <c r="T66" s="995"/>
      <c r="U66" s="996"/>
      <c r="V66" s="994" t="s">
        <v>375</v>
      </c>
      <c r="W66" s="995"/>
      <c r="X66" s="995"/>
      <c r="Y66" s="995"/>
      <c r="Z66" s="996"/>
      <c r="AA66" s="994" t="s">
        <v>376</v>
      </c>
      <c r="AB66" s="995"/>
      <c r="AC66" s="995"/>
      <c r="AD66" s="995"/>
      <c r="AE66" s="996"/>
      <c r="AF66" s="1000" t="s">
        <v>377</v>
      </c>
      <c r="AG66" s="1001"/>
      <c r="AH66" s="1001"/>
      <c r="AI66" s="1001"/>
      <c r="AJ66" s="1002"/>
      <c r="AK66" s="994" t="s">
        <v>378</v>
      </c>
      <c r="AL66" s="989"/>
      <c r="AM66" s="989"/>
      <c r="AN66" s="989"/>
      <c r="AO66" s="990"/>
      <c r="AP66" s="994" t="s">
        <v>379</v>
      </c>
      <c r="AQ66" s="995"/>
      <c r="AR66" s="995"/>
      <c r="AS66" s="995"/>
      <c r="AT66" s="996"/>
      <c r="AU66" s="994" t="s">
        <v>397</v>
      </c>
      <c r="AV66" s="995"/>
      <c r="AW66" s="995"/>
      <c r="AX66" s="995"/>
      <c r="AY66" s="996"/>
      <c r="AZ66" s="994" t="s">
        <v>357</v>
      </c>
      <c r="BA66" s="995"/>
      <c r="BB66" s="995"/>
      <c r="BC66" s="995"/>
      <c r="BD66" s="1010"/>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8" t="s">
        <v>542</v>
      </c>
      <c r="C68" s="979"/>
      <c r="D68" s="979"/>
      <c r="E68" s="979"/>
      <c r="F68" s="979"/>
      <c r="G68" s="979"/>
      <c r="H68" s="979"/>
      <c r="I68" s="979"/>
      <c r="J68" s="979"/>
      <c r="K68" s="979"/>
      <c r="L68" s="979"/>
      <c r="M68" s="979"/>
      <c r="N68" s="979"/>
      <c r="O68" s="979"/>
      <c r="P68" s="980"/>
      <c r="Q68" s="981">
        <v>1314</v>
      </c>
      <c r="R68" s="975"/>
      <c r="S68" s="975"/>
      <c r="T68" s="975"/>
      <c r="U68" s="975"/>
      <c r="V68" s="975">
        <v>1196</v>
      </c>
      <c r="W68" s="975"/>
      <c r="X68" s="975"/>
      <c r="Y68" s="975"/>
      <c r="Z68" s="975"/>
      <c r="AA68" s="975">
        <v>118</v>
      </c>
      <c r="AB68" s="975"/>
      <c r="AC68" s="975"/>
      <c r="AD68" s="975"/>
      <c r="AE68" s="975"/>
      <c r="AF68" s="975">
        <v>118</v>
      </c>
      <c r="AG68" s="975"/>
      <c r="AH68" s="975"/>
      <c r="AI68" s="975"/>
      <c r="AJ68" s="975"/>
      <c r="AK68" s="975" t="s">
        <v>541</v>
      </c>
      <c r="AL68" s="975"/>
      <c r="AM68" s="975"/>
      <c r="AN68" s="975"/>
      <c r="AO68" s="975"/>
      <c r="AP68" s="975">
        <v>287</v>
      </c>
      <c r="AQ68" s="975"/>
      <c r="AR68" s="975"/>
      <c r="AS68" s="975"/>
      <c r="AT68" s="975"/>
      <c r="AU68" s="975">
        <v>22</v>
      </c>
      <c r="AV68" s="975"/>
      <c r="AW68" s="975"/>
      <c r="AX68" s="975"/>
      <c r="AY68" s="975"/>
      <c r="AZ68" s="976"/>
      <c r="BA68" s="976"/>
      <c r="BB68" s="976"/>
      <c r="BC68" s="976"/>
      <c r="BD68" s="977"/>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7" t="s">
        <v>543</v>
      </c>
      <c r="C69" s="968"/>
      <c r="D69" s="968"/>
      <c r="E69" s="968"/>
      <c r="F69" s="968"/>
      <c r="G69" s="968"/>
      <c r="H69" s="968"/>
      <c r="I69" s="968"/>
      <c r="J69" s="968"/>
      <c r="K69" s="968"/>
      <c r="L69" s="968"/>
      <c r="M69" s="968"/>
      <c r="N69" s="968"/>
      <c r="O69" s="968"/>
      <c r="P69" s="969"/>
      <c r="Q69" s="970">
        <v>13392</v>
      </c>
      <c r="R69" s="964"/>
      <c r="S69" s="964"/>
      <c r="T69" s="964"/>
      <c r="U69" s="964"/>
      <c r="V69" s="964">
        <v>13374</v>
      </c>
      <c r="W69" s="964"/>
      <c r="X69" s="964"/>
      <c r="Y69" s="964"/>
      <c r="Z69" s="964"/>
      <c r="AA69" s="964">
        <v>18</v>
      </c>
      <c r="AB69" s="964"/>
      <c r="AC69" s="964"/>
      <c r="AD69" s="964"/>
      <c r="AE69" s="964"/>
      <c r="AF69" s="964">
        <v>18</v>
      </c>
      <c r="AG69" s="964"/>
      <c r="AH69" s="964"/>
      <c r="AI69" s="964"/>
      <c r="AJ69" s="964"/>
      <c r="AK69" s="964">
        <v>520</v>
      </c>
      <c r="AL69" s="964"/>
      <c r="AM69" s="964"/>
      <c r="AN69" s="964"/>
      <c r="AO69" s="964"/>
      <c r="AP69" s="964" t="s">
        <v>541</v>
      </c>
      <c r="AQ69" s="964"/>
      <c r="AR69" s="964"/>
      <c r="AS69" s="964"/>
      <c r="AT69" s="964"/>
      <c r="AU69" s="964" t="s">
        <v>541</v>
      </c>
      <c r="AV69" s="964"/>
      <c r="AW69" s="964"/>
      <c r="AX69" s="964"/>
      <c r="AY69" s="964"/>
      <c r="AZ69" s="965"/>
      <c r="BA69" s="965"/>
      <c r="BB69" s="965"/>
      <c r="BC69" s="965"/>
      <c r="BD69" s="966"/>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7" t="s">
        <v>544</v>
      </c>
      <c r="C70" s="968"/>
      <c r="D70" s="968"/>
      <c r="E70" s="968"/>
      <c r="F70" s="968"/>
      <c r="G70" s="968"/>
      <c r="H70" s="968"/>
      <c r="I70" s="968"/>
      <c r="J70" s="968"/>
      <c r="K70" s="968"/>
      <c r="L70" s="968"/>
      <c r="M70" s="968"/>
      <c r="N70" s="968"/>
      <c r="O70" s="968"/>
      <c r="P70" s="969"/>
      <c r="Q70" s="970">
        <v>483</v>
      </c>
      <c r="R70" s="964"/>
      <c r="S70" s="964"/>
      <c r="T70" s="964"/>
      <c r="U70" s="964"/>
      <c r="V70" s="964">
        <v>453</v>
      </c>
      <c r="W70" s="964"/>
      <c r="X70" s="964"/>
      <c r="Y70" s="964"/>
      <c r="Z70" s="964"/>
      <c r="AA70" s="964">
        <v>30</v>
      </c>
      <c r="AB70" s="964"/>
      <c r="AC70" s="964"/>
      <c r="AD70" s="964"/>
      <c r="AE70" s="964"/>
      <c r="AF70" s="964">
        <v>30</v>
      </c>
      <c r="AG70" s="964"/>
      <c r="AH70" s="964"/>
      <c r="AI70" s="964"/>
      <c r="AJ70" s="964"/>
      <c r="AK70" s="964">
        <v>11</v>
      </c>
      <c r="AL70" s="964"/>
      <c r="AM70" s="964"/>
      <c r="AN70" s="964"/>
      <c r="AO70" s="964"/>
      <c r="AP70" s="964" t="s">
        <v>541</v>
      </c>
      <c r="AQ70" s="964"/>
      <c r="AR70" s="964"/>
      <c r="AS70" s="964"/>
      <c r="AT70" s="964"/>
      <c r="AU70" s="964" t="s">
        <v>541</v>
      </c>
      <c r="AV70" s="964"/>
      <c r="AW70" s="964"/>
      <c r="AX70" s="964"/>
      <c r="AY70" s="964"/>
      <c r="AZ70" s="965"/>
      <c r="BA70" s="965"/>
      <c r="BB70" s="965"/>
      <c r="BC70" s="965"/>
      <c r="BD70" s="966"/>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7" t="s">
        <v>545</v>
      </c>
      <c r="C71" s="968"/>
      <c r="D71" s="968"/>
      <c r="E71" s="968"/>
      <c r="F71" s="968"/>
      <c r="G71" s="968"/>
      <c r="H71" s="968"/>
      <c r="I71" s="968"/>
      <c r="J71" s="968"/>
      <c r="K71" s="968"/>
      <c r="L71" s="968"/>
      <c r="M71" s="968"/>
      <c r="N71" s="968"/>
      <c r="O71" s="968"/>
      <c r="P71" s="969"/>
      <c r="Q71" s="970">
        <v>154969</v>
      </c>
      <c r="R71" s="964"/>
      <c r="S71" s="964"/>
      <c r="T71" s="964"/>
      <c r="U71" s="964"/>
      <c r="V71" s="964">
        <v>149805</v>
      </c>
      <c r="W71" s="964"/>
      <c r="X71" s="964"/>
      <c r="Y71" s="964"/>
      <c r="Z71" s="964"/>
      <c r="AA71" s="964">
        <v>5164</v>
      </c>
      <c r="AB71" s="964"/>
      <c r="AC71" s="964"/>
      <c r="AD71" s="964"/>
      <c r="AE71" s="964"/>
      <c r="AF71" s="964">
        <v>5163</v>
      </c>
      <c r="AG71" s="964"/>
      <c r="AH71" s="964"/>
      <c r="AI71" s="964"/>
      <c r="AJ71" s="964"/>
      <c r="AK71" s="964">
        <v>2726</v>
      </c>
      <c r="AL71" s="964"/>
      <c r="AM71" s="964"/>
      <c r="AN71" s="964"/>
      <c r="AO71" s="964"/>
      <c r="AP71" s="964" t="s">
        <v>541</v>
      </c>
      <c r="AQ71" s="964"/>
      <c r="AR71" s="964"/>
      <c r="AS71" s="964"/>
      <c r="AT71" s="964"/>
      <c r="AU71" s="964" t="s">
        <v>541</v>
      </c>
      <c r="AV71" s="964"/>
      <c r="AW71" s="964"/>
      <c r="AX71" s="964"/>
      <c r="AY71" s="964"/>
      <c r="AZ71" s="965"/>
      <c r="BA71" s="965"/>
      <c r="BB71" s="965"/>
      <c r="BC71" s="965"/>
      <c r="BD71" s="966"/>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7" t="s">
        <v>546</v>
      </c>
      <c r="C72" s="968"/>
      <c r="D72" s="968"/>
      <c r="E72" s="968"/>
      <c r="F72" s="968"/>
      <c r="G72" s="968"/>
      <c r="H72" s="968"/>
      <c r="I72" s="968"/>
      <c r="J72" s="968"/>
      <c r="K72" s="968"/>
      <c r="L72" s="968"/>
      <c r="M72" s="968"/>
      <c r="N72" s="968"/>
      <c r="O72" s="968"/>
      <c r="P72" s="969"/>
      <c r="Q72" s="970">
        <v>202</v>
      </c>
      <c r="R72" s="964"/>
      <c r="S72" s="964"/>
      <c r="T72" s="964"/>
      <c r="U72" s="964"/>
      <c r="V72" s="964">
        <v>193</v>
      </c>
      <c r="W72" s="964"/>
      <c r="X72" s="964"/>
      <c r="Y72" s="964"/>
      <c r="Z72" s="964"/>
      <c r="AA72" s="964">
        <v>9</v>
      </c>
      <c r="AB72" s="964"/>
      <c r="AC72" s="964"/>
      <c r="AD72" s="964"/>
      <c r="AE72" s="964"/>
      <c r="AF72" s="964">
        <v>9</v>
      </c>
      <c r="AG72" s="964"/>
      <c r="AH72" s="964"/>
      <c r="AI72" s="964"/>
      <c r="AJ72" s="964"/>
      <c r="AK72" s="964" t="s">
        <v>541</v>
      </c>
      <c r="AL72" s="964"/>
      <c r="AM72" s="964"/>
      <c r="AN72" s="964"/>
      <c r="AO72" s="964"/>
      <c r="AP72" s="964" t="s">
        <v>541</v>
      </c>
      <c r="AQ72" s="964"/>
      <c r="AR72" s="964"/>
      <c r="AS72" s="964"/>
      <c r="AT72" s="964"/>
      <c r="AU72" s="964" t="s">
        <v>541</v>
      </c>
      <c r="AV72" s="964"/>
      <c r="AW72" s="964"/>
      <c r="AX72" s="964"/>
      <c r="AY72" s="964"/>
      <c r="AZ72" s="965"/>
      <c r="BA72" s="965"/>
      <c r="BB72" s="965"/>
      <c r="BC72" s="965"/>
      <c r="BD72" s="966"/>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7" t="s">
        <v>547</v>
      </c>
      <c r="C73" s="968"/>
      <c r="D73" s="968"/>
      <c r="E73" s="968"/>
      <c r="F73" s="968"/>
      <c r="G73" s="968"/>
      <c r="H73" s="968"/>
      <c r="I73" s="968"/>
      <c r="J73" s="968"/>
      <c r="K73" s="968"/>
      <c r="L73" s="968"/>
      <c r="M73" s="968"/>
      <c r="N73" s="968"/>
      <c r="O73" s="968"/>
      <c r="P73" s="969"/>
      <c r="Q73" s="970">
        <v>784</v>
      </c>
      <c r="R73" s="964"/>
      <c r="S73" s="964"/>
      <c r="T73" s="964"/>
      <c r="U73" s="964"/>
      <c r="V73" s="964">
        <v>766</v>
      </c>
      <c r="W73" s="964"/>
      <c r="X73" s="964"/>
      <c r="Y73" s="964"/>
      <c r="Z73" s="964"/>
      <c r="AA73" s="964">
        <v>18</v>
      </c>
      <c r="AB73" s="964"/>
      <c r="AC73" s="964"/>
      <c r="AD73" s="964"/>
      <c r="AE73" s="964"/>
      <c r="AF73" s="964">
        <v>18</v>
      </c>
      <c r="AG73" s="964"/>
      <c r="AH73" s="964"/>
      <c r="AI73" s="964"/>
      <c r="AJ73" s="964"/>
      <c r="AK73" s="964">
        <v>8</v>
      </c>
      <c r="AL73" s="964"/>
      <c r="AM73" s="964"/>
      <c r="AN73" s="964"/>
      <c r="AO73" s="964"/>
      <c r="AP73" s="964" t="s">
        <v>541</v>
      </c>
      <c r="AQ73" s="964"/>
      <c r="AR73" s="964"/>
      <c r="AS73" s="964"/>
      <c r="AT73" s="964"/>
      <c r="AU73" s="964" t="s">
        <v>541</v>
      </c>
      <c r="AV73" s="964"/>
      <c r="AW73" s="964"/>
      <c r="AX73" s="964"/>
      <c r="AY73" s="964"/>
      <c r="AZ73" s="965"/>
      <c r="BA73" s="965"/>
      <c r="BB73" s="965"/>
      <c r="BC73" s="965"/>
      <c r="BD73" s="966"/>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7" t="s">
        <v>548</v>
      </c>
      <c r="C74" s="968"/>
      <c r="D74" s="968"/>
      <c r="E74" s="968"/>
      <c r="F74" s="968"/>
      <c r="G74" s="968"/>
      <c r="H74" s="968"/>
      <c r="I74" s="968"/>
      <c r="J74" s="968"/>
      <c r="K74" s="968"/>
      <c r="L74" s="968"/>
      <c r="M74" s="968"/>
      <c r="N74" s="968"/>
      <c r="O74" s="968"/>
      <c r="P74" s="969"/>
      <c r="Q74" s="970">
        <v>4858</v>
      </c>
      <c r="R74" s="964"/>
      <c r="S74" s="964"/>
      <c r="T74" s="964"/>
      <c r="U74" s="964"/>
      <c r="V74" s="964">
        <v>4592</v>
      </c>
      <c r="W74" s="964"/>
      <c r="X74" s="964"/>
      <c r="Y74" s="964"/>
      <c r="Z74" s="964"/>
      <c r="AA74" s="964">
        <v>266</v>
      </c>
      <c r="AB74" s="964"/>
      <c r="AC74" s="964"/>
      <c r="AD74" s="964"/>
      <c r="AE74" s="964"/>
      <c r="AF74" s="964">
        <v>128</v>
      </c>
      <c r="AG74" s="964"/>
      <c r="AH74" s="964"/>
      <c r="AI74" s="964"/>
      <c r="AJ74" s="964"/>
      <c r="AK74" s="964" t="s">
        <v>541</v>
      </c>
      <c r="AL74" s="964"/>
      <c r="AM74" s="964"/>
      <c r="AN74" s="964"/>
      <c r="AO74" s="964"/>
      <c r="AP74" s="964">
        <v>960</v>
      </c>
      <c r="AQ74" s="964"/>
      <c r="AR74" s="964"/>
      <c r="AS74" s="964"/>
      <c r="AT74" s="964"/>
      <c r="AU74" s="964" t="s">
        <v>541</v>
      </c>
      <c r="AV74" s="964"/>
      <c r="AW74" s="964"/>
      <c r="AX74" s="964"/>
      <c r="AY74" s="964"/>
      <c r="AZ74" s="965"/>
      <c r="BA74" s="965"/>
      <c r="BB74" s="965"/>
      <c r="BC74" s="965"/>
      <c r="BD74" s="966"/>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7"/>
      <c r="C75" s="968"/>
      <c r="D75" s="968"/>
      <c r="E75" s="968"/>
      <c r="F75" s="968"/>
      <c r="G75" s="968"/>
      <c r="H75" s="968"/>
      <c r="I75" s="968"/>
      <c r="J75" s="968"/>
      <c r="K75" s="968"/>
      <c r="L75" s="968"/>
      <c r="M75" s="968"/>
      <c r="N75" s="968"/>
      <c r="O75" s="968"/>
      <c r="P75" s="969"/>
      <c r="Q75" s="971"/>
      <c r="R75" s="972"/>
      <c r="S75" s="972"/>
      <c r="T75" s="972"/>
      <c r="U75" s="973"/>
      <c r="V75" s="974"/>
      <c r="W75" s="972"/>
      <c r="X75" s="972"/>
      <c r="Y75" s="972"/>
      <c r="Z75" s="973"/>
      <c r="AA75" s="974"/>
      <c r="AB75" s="972"/>
      <c r="AC75" s="972"/>
      <c r="AD75" s="972"/>
      <c r="AE75" s="973"/>
      <c r="AF75" s="974"/>
      <c r="AG75" s="972"/>
      <c r="AH75" s="972"/>
      <c r="AI75" s="972"/>
      <c r="AJ75" s="973"/>
      <c r="AK75" s="974"/>
      <c r="AL75" s="972"/>
      <c r="AM75" s="972"/>
      <c r="AN75" s="972"/>
      <c r="AO75" s="973"/>
      <c r="AP75" s="974"/>
      <c r="AQ75" s="972"/>
      <c r="AR75" s="972"/>
      <c r="AS75" s="972"/>
      <c r="AT75" s="973"/>
      <c r="AU75" s="974"/>
      <c r="AV75" s="972"/>
      <c r="AW75" s="972"/>
      <c r="AX75" s="972"/>
      <c r="AY75" s="973"/>
      <c r="AZ75" s="965"/>
      <c r="BA75" s="965"/>
      <c r="BB75" s="965"/>
      <c r="BC75" s="965"/>
      <c r="BD75" s="966"/>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7"/>
      <c r="C76" s="968"/>
      <c r="D76" s="968"/>
      <c r="E76" s="968"/>
      <c r="F76" s="968"/>
      <c r="G76" s="968"/>
      <c r="H76" s="968"/>
      <c r="I76" s="968"/>
      <c r="J76" s="968"/>
      <c r="K76" s="968"/>
      <c r="L76" s="968"/>
      <c r="M76" s="968"/>
      <c r="N76" s="968"/>
      <c r="O76" s="968"/>
      <c r="P76" s="969"/>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5"/>
      <c r="BA76" s="965"/>
      <c r="BB76" s="965"/>
      <c r="BC76" s="965"/>
      <c r="BD76" s="966"/>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7"/>
      <c r="C77" s="968"/>
      <c r="D77" s="968"/>
      <c r="E77" s="968"/>
      <c r="F77" s="968"/>
      <c r="G77" s="968"/>
      <c r="H77" s="968"/>
      <c r="I77" s="968"/>
      <c r="J77" s="968"/>
      <c r="K77" s="968"/>
      <c r="L77" s="968"/>
      <c r="M77" s="968"/>
      <c r="N77" s="968"/>
      <c r="O77" s="968"/>
      <c r="P77" s="969"/>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5"/>
      <c r="BA77" s="965"/>
      <c r="BB77" s="965"/>
      <c r="BC77" s="965"/>
      <c r="BD77" s="966"/>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7"/>
      <c r="C78" s="968"/>
      <c r="D78" s="968"/>
      <c r="E78" s="968"/>
      <c r="F78" s="968"/>
      <c r="G78" s="968"/>
      <c r="H78" s="968"/>
      <c r="I78" s="968"/>
      <c r="J78" s="968"/>
      <c r="K78" s="968"/>
      <c r="L78" s="968"/>
      <c r="M78" s="968"/>
      <c r="N78" s="968"/>
      <c r="O78" s="968"/>
      <c r="P78" s="969"/>
      <c r="Q78" s="970"/>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5"/>
      <c r="BA78" s="965"/>
      <c r="BB78" s="965"/>
      <c r="BC78" s="965"/>
      <c r="BD78" s="966"/>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5"/>
      <c r="R88" s="956"/>
      <c r="S88" s="956"/>
      <c r="T88" s="956"/>
      <c r="U88" s="956"/>
      <c r="V88" s="956"/>
      <c r="W88" s="956"/>
      <c r="X88" s="956"/>
      <c r="Y88" s="956"/>
      <c r="Z88" s="956"/>
      <c r="AA88" s="956"/>
      <c r="AB88" s="956"/>
      <c r="AC88" s="956"/>
      <c r="AD88" s="956"/>
      <c r="AE88" s="956"/>
      <c r="AF88" s="953">
        <f>SUM(AF68:AJ74)</f>
        <v>5484</v>
      </c>
      <c r="AG88" s="953"/>
      <c r="AH88" s="953"/>
      <c r="AI88" s="953"/>
      <c r="AJ88" s="953"/>
      <c r="AK88" s="956"/>
      <c r="AL88" s="956"/>
      <c r="AM88" s="956"/>
      <c r="AN88" s="956"/>
      <c r="AO88" s="956"/>
      <c r="AP88" s="953">
        <f>SUM(AP68:AT74)</f>
        <v>1247</v>
      </c>
      <c r="AQ88" s="953"/>
      <c r="AR88" s="953"/>
      <c r="AS88" s="953"/>
      <c r="AT88" s="953"/>
      <c r="AU88" s="953">
        <f>SUM(AU68:AY74)</f>
        <v>22</v>
      </c>
      <c r="AV88" s="953"/>
      <c r="AW88" s="953"/>
      <c r="AX88" s="953"/>
      <c r="AY88" s="953"/>
      <c r="AZ88" s="954"/>
      <c r="BA88" s="928"/>
      <c r="BB88" s="928"/>
      <c r="BC88" s="928"/>
      <c r="BD88" s="929"/>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288</v>
      </c>
      <c r="AG109" s="886"/>
      <c r="AH109" s="886"/>
      <c r="AI109" s="886"/>
      <c r="AJ109" s="887"/>
      <c r="AK109" s="888" t="s">
        <v>287</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288</v>
      </c>
      <c r="BW109" s="886"/>
      <c r="BX109" s="886"/>
      <c r="BY109" s="886"/>
      <c r="BZ109" s="887"/>
      <c r="CA109" s="888" t="s">
        <v>287</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288</v>
      </c>
      <c r="DM109" s="886"/>
      <c r="DN109" s="886"/>
      <c r="DO109" s="886"/>
      <c r="DP109" s="887"/>
      <c r="DQ109" s="888" t="s">
        <v>287</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683367</v>
      </c>
      <c r="AB110" s="871"/>
      <c r="AC110" s="871"/>
      <c r="AD110" s="871"/>
      <c r="AE110" s="872"/>
      <c r="AF110" s="873">
        <v>657455</v>
      </c>
      <c r="AG110" s="871"/>
      <c r="AH110" s="871"/>
      <c r="AI110" s="871"/>
      <c r="AJ110" s="872"/>
      <c r="AK110" s="873">
        <v>627038</v>
      </c>
      <c r="AL110" s="871"/>
      <c r="AM110" s="871"/>
      <c r="AN110" s="871"/>
      <c r="AO110" s="872"/>
      <c r="AP110" s="874">
        <v>17.600000000000001</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5347318</v>
      </c>
      <c r="BR110" s="798"/>
      <c r="BS110" s="798"/>
      <c r="BT110" s="798"/>
      <c r="BU110" s="798"/>
      <c r="BV110" s="798">
        <v>5254070</v>
      </c>
      <c r="BW110" s="798"/>
      <c r="BX110" s="798"/>
      <c r="BY110" s="798"/>
      <c r="BZ110" s="798"/>
      <c r="CA110" s="798">
        <v>5382497</v>
      </c>
      <c r="CB110" s="798"/>
      <c r="CC110" s="798"/>
      <c r="CD110" s="798"/>
      <c r="CE110" s="798"/>
      <c r="CF110" s="859">
        <v>151.30000000000001</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73200</v>
      </c>
      <c r="BR111" s="769"/>
      <c r="BS111" s="769"/>
      <c r="BT111" s="769"/>
      <c r="BU111" s="769"/>
      <c r="BV111" s="769">
        <v>48800</v>
      </c>
      <c r="BW111" s="769"/>
      <c r="BX111" s="769"/>
      <c r="BY111" s="769"/>
      <c r="BZ111" s="769"/>
      <c r="CA111" s="769">
        <v>24400</v>
      </c>
      <c r="CB111" s="769"/>
      <c r="CC111" s="769"/>
      <c r="CD111" s="769"/>
      <c r="CE111" s="769"/>
      <c r="CF111" s="846">
        <v>0.7</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4821036</v>
      </c>
      <c r="BR112" s="769"/>
      <c r="BS112" s="769"/>
      <c r="BT112" s="769"/>
      <c r="BU112" s="769"/>
      <c r="BV112" s="769">
        <v>4769350</v>
      </c>
      <c r="BW112" s="769"/>
      <c r="BX112" s="769"/>
      <c r="BY112" s="769"/>
      <c r="BZ112" s="769"/>
      <c r="CA112" s="769">
        <v>4625485</v>
      </c>
      <c r="CB112" s="769"/>
      <c r="CC112" s="769"/>
      <c r="CD112" s="769"/>
      <c r="CE112" s="769"/>
      <c r="CF112" s="846">
        <v>130</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285183</v>
      </c>
      <c r="AB113" s="907"/>
      <c r="AC113" s="907"/>
      <c r="AD113" s="907"/>
      <c r="AE113" s="908"/>
      <c r="AF113" s="909">
        <v>293802</v>
      </c>
      <c r="AG113" s="907"/>
      <c r="AH113" s="907"/>
      <c r="AI113" s="907"/>
      <c r="AJ113" s="908"/>
      <c r="AK113" s="909">
        <v>310141</v>
      </c>
      <c r="AL113" s="907"/>
      <c r="AM113" s="907"/>
      <c r="AN113" s="907"/>
      <c r="AO113" s="908"/>
      <c r="AP113" s="910">
        <v>8.6999999999999993</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109815</v>
      </c>
      <c r="BR113" s="769"/>
      <c r="BS113" s="769"/>
      <c r="BT113" s="769"/>
      <c r="BU113" s="769"/>
      <c r="BV113" s="769">
        <v>61231</v>
      </c>
      <c r="BW113" s="769"/>
      <c r="BX113" s="769"/>
      <c r="BY113" s="769"/>
      <c r="BZ113" s="769"/>
      <c r="CA113" s="769">
        <v>21557</v>
      </c>
      <c r="CB113" s="769"/>
      <c r="CC113" s="769"/>
      <c r="CD113" s="769"/>
      <c r="CE113" s="769"/>
      <c r="CF113" s="846">
        <v>0.6</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50506</v>
      </c>
      <c r="AB114" s="782"/>
      <c r="AC114" s="782"/>
      <c r="AD114" s="782"/>
      <c r="AE114" s="783"/>
      <c r="AF114" s="784">
        <v>50483</v>
      </c>
      <c r="AG114" s="782"/>
      <c r="AH114" s="782"/>
      <c r="AI114" s="782"/>
      <c r="AJ114" s="783"/>
      <c r="AK114" s="784">
        <v>38400</v>
      </c>
      <c r="AL114" s="782"/>
      <c r="AM114" s="782"/>
      <c r="AN114" s="782"/>
      <c r="AO114" s="783"/>
      <c r="AP114" s="752">
        <v>1.1000000000000001</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1063415</v>
      </c>
      <c r="BR114" s="769"/>
      <c r="BS114" s="769"/>
      <c r="BT114" s="769"/>
      <c r="BU114" s="769"/>
      <c r="BV114" s="769">
        <v>998706</v>
      </c>
      <c r="BW114" s="769"/>
      <c r="BX114" s="769"/>
      <c r="BY114" s="769"/>
      <c r="BZ114" s="769"/>
      <c r="CA114" s="769">
        <v>855443</v>
      </c>
      <c r="CB114" s="769"/>
      <c r="CC114" s="769"/>
      <c r="CD114" s="769"/>
      <c r="CE114" s="769"/>
      <c r="CF114" s="846">
        <v>24.1</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165</v>
      </c>
      <c r="AB116" s="782"/>
      <c r="AC116" s="782"/>
      <c r="AD116" s="782"/>
      <c r="AE116" s="783"/>
      <c r="AF116" s="784">
        <v>65</v>
      </c>
      <c r="AG116" s="782"/>
      <c r="AH116" s="782"/>
      <c r="AI116" s="782"/>
      <c r="AJ116" s="783"/>
      <c r="AK116" s="784">
        <v>128</v>
      </c>
      <c r="AL116" s="782"/>
      <c r="AM116" s="782"/>
      <c r="AN116" s="782"/>
      <c r="AO116" s="783"/>
      <c r="AP116" s="752">
        <v>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1019221</v>
      </c>
      <c r="AB117" s="893"/>
      <c r="AC117" s="893"/>
      <c r="AD117" s="893"/>
      <c r="AE117" s="894"/>
      <c r="AF117" s="896">
        <v>1001805</v>
      </c>
      <c r="AG117" s="893"/>
      <c r="AH117" s="893"/>
      <c r="AI117" s="893"/>
      <c r="AJ117" s="894"/>
      <c r="AK117" s="896">
        <v>975707</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288</v>
      </c>
      <c r="AG118" s="886"/>
      <c r="AH118" s="886"/>
      <c r="AI118" s="886"/>
      <c r="AJ118" s="887"/>
      <c r="AK118" s="888" t="s">
        <v>287</v>
      </c>
      <c r="AL118" s="886"/>
      <c r="AM118" s="886"/>
      <c r="AN118" s="886"/>
      <c r="AO118" s="887"/>
      <c r="AP118" s="889" t="s">
        <v>408</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436</v>
      </c>
      <c r="BP118" s="836"/>
      <c r="BQ118" s="855">
        <v>11414784</v>
      </c>
      <c r="BR118" s="856"/>
      <c r="BS118" s="856"/>
      <c r="BT118" s="856"/>
      <c r="BU118" s="856"/>
      <c r="BV118" s="856">
        <v>11132157</v>
      </c>
      <c r="BW118" s="856"/>
      <c r="BX118" s="856"/>
      <c r="BY118" s="856"/>
      <c r="BZ118" s="856"/>
      <c r="CA118" s="856">
        <v>10909382</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1119681</v>
      </c>
      <c r="BR119" s="798"/>
      <c r="BS119" s="798"/>
      <c r="BT119" s="798"/>
      <c r="BU119" s="798"/>
      <c r="BV119" s="798">
        <v>960175</v>
      </c>
      <c r="BW119" s="798"/>
      <c r="BX119" s="798"/>
      <c r="BY119" s="798"/>
      <c r="BZ119" s="798"/>
      <c r="CA119" s="798">
        <v>972891</v>
      </c>
      <c r="CB119" s="798"/>
      <c r="CC119" s="798"/>
      <c r="CD119" s="798"/>
      <c r="CE119" s="798"/>
      <c r="CF119" s="859">
        <v>27.4</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73200</v>
      </c>
      <c r="DH119" s="715"/>
      <c r="DI119" s="715"/>
      <c r="DJ119" s="715"/>
      <c r="DK119" s="716"/>
      <c r="DL119" s="717">
        <v>48800</v>
      </c>
      <c r="DM119" s="715"/>
      <c r="DN119" s="715"/>
      <c r="DO119" s="715"/>
      <c r="DP119" s="716"/>
      <c r="DQ119" s="717">
        <v>24400</v>
      </c>
      <c r="DR119" s="715"/>
      <c r="DS119" s="715"/>
      <c r="DT119" s="715"/>
      <c r="DU119" s="716"/>
      <c r="DV119" s="805">
        <v>0.7</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t="s">
        <v>113</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442</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1592952</v>
      </c>
      <c r="DH120" s="798"/>
      <c r="DI120" s="798"/>
      <c r="DJ120" s="798"/>
      <c r="DK120" s="798"/>
      <c r="DL120" s="798">
        <v>1604063</v>
      </c>
      <c r="DM120" s="798"/>
      <c r="DN120" s="798"/>
      <c r="DO120" s="798"/>
      <c r="DP120" s="798"/>
      <c r="DQ120" s="798">
        <v>1612041</v>
      </c>
      <c r="DR120" s="798"/>
      <c r="DS120" s="798"/>
      <c r="DT120" s="798"/>
      <c r="DU120" s="798"/>
      <c r="DV120" s="799">
        <v>45.3</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6780945</v>
      </c>
      <c r="BR121" s="856"/>
      <c r="BS121" s="856"/>
      <c r="BT121" s="856"/>
      <c r="BU121" s="856"/>
      <c r="BV121" s="856">
        <v>6665688</v>
      </c>
      <c r="BW121" s="856"/>
      <c r="BX121" s="856"/>
      <c r="BY121" s="856"/>
      <c r="BZ121" s="856"/>
      <c r="CA121" s="856">
        <v>6891543</v>
      </c>
      <c r="CB121" s="856"/>
      <c r="CC121" s="856"/>
      <c r="CD121" s="856"/>
      <c r="CE121" s="856"/>
      <c r="CF121" s="857">
        <v>193.8</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1500084</v>
      </c>
      <c r="DH121" s="769"/>
      <c r="DI121" s="769"/>
      <c r="DJ121" s="769"/>
      <c r="DK121" s="769"/>
      <c r="DL121" s="769">
        <v>1421040</v>
      </c>
      <c r="DM121" s="769"/>
      <c r="DN121" s="769"/>
      <c r="DO121" s="769"/>
      <c r="DP121" s="769"/>
      <c r="DQ121" s="769">
        <v>1325783</v>
      </c>
      <c r="DR121" s="769"/>
      <c r="DS121" s="769"/>
      <c r="DT121" s="769"/>
      <c r="DU121" s="769"/>
      <c r="DV121" s="821">
        <v>37.299999999999997</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445</v>
      </c>
      <c r="BP122" s="836"/>
      <c r="BQ122" s="837">
        <v>7900626</v>
      </c>
      <c r="BR122" s="838"/>
      <c r="BS122" s="838"/>
      <c r="BT122" s="838"/>
      <c r="BU122" s="838"/>
      <c r="BV122" s="838">
        <v>7625863</v>
      </c>
      <c r="BW122" s="838"/>
      <c r="BX122" s="838"/>
      <c r="BY122" s="838"/>
      <c r="BZ122" s="838"/>
      <c r="CA122" s="838">
        <v>7864434</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830707</v>
      </c>
      <c r="DH122" s="769"/>
      <c r="DI122" s="769"/>
      <c r="DJ122" s="769"/>
      <c r="DK122" s="769"/>
      <c r="DL122" s="769">
        <v>849580</v>
      </c>
      <c r="DM122" s="769"/>
      <c r="DN122" s="769"/>
      <c r="DO122" s="769"/>
      <c r="DP122" s="769"/>
      <c r="DQ122" s="769">
        <v>834391</v>
      </c>
      <c r="DR122" s="769"/>
      <c r="DS122" s="769"/>
      <c r="DT122" s="769"/>
      <c r="DU122" s="769"/>
      <c r="DV122" s="821">
        <v>23.5</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97.4</v>
      </c>
      <c r="BR123" s="830"/>
      <c r="BS123" s="830"/>
      <c r="BT123" s="830"/>
      <c r="BU123" s="830"/>
      <c r="BV123" s="830">
        <v>97.3</v>
      </c>
      <c r="BW123" s="830"/>
      <c r="BX123" s="830"/>
      <c r="BY123" s="830"/>
      <c r="BZ123" s="830"/>
      <c r="CA123" s="830">
        <v>85.6</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747698</v>
      </c>
      <c r="DH123" s="782"/>
      <c r="DI123" s="782"/>
      <c r="DJ123" s="782"/>
      <c r="DK123" s="783"/>
      <c r="DL123" s="784">
        <v>761878</v>
      </c>
      <c r="DM123" s="782"/>
      <c r="DN123" s="782"/>
      <c r="DO123" s="782"/>
      <c r="DP123" s="783"/>
      <c r="DQ123" s="784">
        <v>745660</v>
      </c>
      <c r="DR123" s="782"/>
      <c r="DS123" s="782"/>
      <c r="DT123" s="782"/>
      <c r="DU123" s="783"/>
      <c r="DV123" s="752">
        <v>21</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149595</v>
      </c>
      <c r="DH124" s="715"/>
      <c r="DI124" s="715"/>
      <c r="DJ124" s="715"/>
      <c r="DK124" s="716"/>
      <c r="DL124" s="717">
        <v>132789</v>
      </c>
      <c r="DM124" s="715"/>
      <c r="DN124" s="715"/>
      <c r="DO124" s="715"/>
      <c r="DP124" s="716"/>
      <c r="DQ124" s="717">
        <v>107610</v>
      </c>
      <c r="DR124" s="715"/>
      <c r="DS124" s="715"/>
      <c r="DT124" s="715"/>
      <c r="DU124" s="716"/>
      <c r="DV124" s="805">
        <v>3</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456</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t="s">
        <v>113</v>
      </c>
      <c r="AB128" s="722"/>
      <c r="AC128" s="722"/>
      <c r="AD128" s="722"/>
      <c r="AE128" s="723"/>
      <c r="AF128" s="724" t="s">
        <v>113</v>
      </c>
      <c r="AG128" s="722"/>
      <c r="AH128" s="722"/>
      <c r="AI128" s="722"/>
      <c r="AJ128" s="723"/>
      <c r="AK128" s="724" t="s">
        <v>113</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4185867</v>
      </c>
      <c r="AB129" s="782"/>
      <c r="AC129" s="782"/>
      <c r="AD129" s="782"/>
      <c r="AE129" s="783"/>
      <c r="AF129" s="784">
        <v>4187843</v>
      </c>
      <c r="AG129" s="782"/>
      <c r="AH129" s="782"/>
      <c r="AI129" s="782"/>
      <c r="AJ129" s="783"/>
      <c r="AK129" s="784">
        <v>4144229</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579577</v>
      </c>
      <c r="AB130" s="782"/>
      <c r="AC130" s="782"/>
      <c r="AD130" s="782"/>
      <c r="AE130" s="783"/>
      <c r="AF130" s="784">
        <v>587283</v>
      </c>
      <c r="AG130" s="782"/>
      <c r="AH130" s="782"/>
      <c r="AI130" s="782"/>
      <c r="AJ130" s="783"/>
      <c r="AK130" s="784">
        <v>587390</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85.6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3606290</v>
      </c>
      <c r="AB131" s="715"/>
      <c r="AC131" s="715"/>
      <c r="AD131" s="715"/>
      <c r="AE131" s="716"/>
      <c r="AF131" s="717">
        <v>3600560</v>
      </c>
      <c r="AG131" s="715"/>
      <c r="AH131" s="715"/>
      <c r="AI131" s="715"/>
      <c r="AJ131" s="716"/>
      <c r="AK131" s="717">
        <v>3556839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12.191032890000001</v>
      </c>
      <c r="AB132" s="738"/>
      <c r="AC132" s="738"/>
      <c r="AD132" s="738"/>
      <c r="AE132" s="739"/>
      <c r="AF132" s="740">
        <v>11.512709129999999</v>
      </c>
      <c r="AG132" s="738"/>
      <c r="AH132" s="738"/>
      <c r="AI132" s="738"/>
      <c r="AJ132" s="739"/>
      <c r="AK132" s="740">
        <v>10.917474759999999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13.3</v>
      </c>
      <c r="AB133" s="747"/>
      <c r="AC133" s="747"/>
      <c r="AD133" s="747"/>
      <c r="AE133" s="748"/>
      <c r="AF133" s="746">
        <v>12.2</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8" t="s">
        <v>472</v>
      </c>
      <c r="L7" s="254"/>
      <c r="M7" s="255" t="s">
        <v>473</v>
      </c>
      <c r="N7" s="256"/>
    </row>
    <row r="8" spans="1:16">
      <c r="A8" s="248"/>
      <c r="B8" s="244"/>
      <c r="C8" s="244"/>
      <c r="D8" s="244"/>
      <c r="E8" s="244"/>
      <c r="F8" s="244"/>
      <c r="G8" s="257"/>
      <c r="H8" s="258"/>
      <c r="I8" s="258"/>
      <c r="J8" s="259"/>
      <c r="K8" s="1119"/>
      <c r="L8" s="260" t="s">
        <v>474</v>
      </c>
      <c r="M8" s="261" t="s">
        <v>475</v>
      </c>
      <c r="N8" s="262" t="s">
        <v>476</v>
      </c>
    </row>
    <row r="9" spans="1:16">
      <c r="A9" s="248"/>
      <c r="B9" s="244"/>
      <c r="C9" s="244"/>
      <c r="D9" s="244"/>
      <c r="E9" s="244"/>
      <c r="F9" s="244"/>
      <c r="G9" s="1132" t="s">
        <v>477</v>
      </c>
      <c r="H9" s="1133"/>
      <c r="I9" s="1133"/>
      <c r="J9" s="1134"/>
      <c r="K9" s="263">
        <v>907648</v>
      </c>
      <c r="L9" s="264">
        <v>74142</v>
      </c>
      <c r="M9" s="265">
        <v>97117</v>
      </c>
      <c r="N9" s="266">
        <v>-23.7</v>
      </c>
    </row>
    <row r="10" spans="1:16">
      <c r="A10" s="248"/>
      <c r="B10" s="244"/>
      <c r="C10" s="244"/>
      <c r="D10" s="244"/>
      <c r="E10" s="244"/>
      <c r="F10" s="244"/>
      <c r="G10" s="1132" t="s">
        <v>478</v>
      </c>
      <c r="H10" s="1133"/>
      <c r="I10" s="1133"/>
      <c r="J10" s="1134"/>
      <c r="K10" s="267">
        <v>52289</v>
      </c>
      <c r="L10" s="268">
        <v>4271</v>
      </c>
      <c r="M10" s="269">
        <v>9839</v>
      </c>
      <c r="N10" s="270">
        <v>-56.6</v>
      </c>
    </row>
    <row r="11" spans="1:16" ht="13.5" customHeight="1">
      <c r="A11" s="248"/>
      <c r="B11" s="244"/>
      <c r="C11" s="244"/>
      <c r="D11" s="244"/>
      <c r="E11" s="244"/>
      <c r="F11" s="244"/>
      <c r="G11" s="1132" t="s">
        <v>479</v>
      </c>
      <c r="H11" s="1133"/>
      <c r="I11" s="1133"/>
      <c r="J11" s="1134"/>
      <c r="K11" s="267">
        <v>215994</v>
      </c>
      <c r="L11" s="268">
        <v>17644</v>
      </c>
      <c r="M11" s="269">
        <v>18048</v>
      </c>
      <c r="N11" s="270">
        <v>-2.2000000000000002</v>
      </c>
    </row>
    <row r="12" spans="1:16" ht="13.5" customHeight="1">
      <c r="A12" s="248"/>
      <c r="B12" s="244"/>
      <c r="C12" s="244"/>
      <c r="D12" s="244"/>
      <c r="E12" s="244"/>
      <c r="F12" s="244"/>
      <c r="G12" s="1132" t="s">
        <v>480</v>
      </c>
      <c r="H12" s="1133"/>
      <c r="I12" s="1133"/>
      <c r="J12" s="1134"/>
      <c r="K12" s="267" t="s">
        <v>481</v>
      </c>
      <c r="L12" s="268" t="s">
        <v>481</v>
      </c>
      <c r="M12" s="269">
        <v>2186</v>
      </c>
      <c r="N12" s="270" t="s">
        <v>481</v>
      </c>
    </row>
    <row r="13" spans="1:16" ht="13.5" customHeight="1">
      <c r="A13" s="248"/>
      <c r="B13" s="244"/>
      <c r="C13" s="244"/>
      <c r="D13" s="244"/>
      <c r="E13" s="244"/>
      <c r="F13" s="244"/>
      <c r="G13" s="1132" t="s">
        <v>482</v>
      </c>
      <c r="H13" s="1133"/>
      <c r="I13" s="1133"/>
      <c r="J13" s="1134"/>
      <c r="K13" s="267" t="s">
        <v>481</v>
      </c>
      <c r="L13" s="268" t="s">
        <v>481</v>
      </c>
      <c r="M13" s="269" t="s">
        <v>481</v>
      </c>
      <c r="N13" s="270" t="s">
        <v>481</v>
      </c>
    </row>
    <row r="14" spans="1:16" ht="13.5" customHeight="1">
      <c r="A14" s="248"/>
      <c r="B14" s="244"/>
      <c r="C14" s="244"/>
      <c r="D14" s="244"/>
      <c r="E14" s="244"/>
      <c r="F14" s="244"/>
      <c r="G14" s="1132" t="s">
        <v>483</v>
      </c>
      <c r="H14" s="1133"/>
      <c r="I14" s="1133"/>
      <c r="J14" s="1134"/>
      <c r="K14" s="267">
        <v>90760</v>
      </c>
      <c r="L14" s="268">
        <v>7414</v>
      </c>
      <c r="M14" s="269">
        <v>5044</v>
      </c>
      <c r="N14" s="270">
        <v>47</v>
      </c>
    </row>
    <row r="15" spans="1:16" ht="13.5" customHeight="1">
      <c r="A15" s="248"/>
      <c r="B15" s="244"/>
      <c r="C15" s="244"/>
      <c r="D15" s="244"/>
      <c r="E15" s="244"/>
      <c r="F15" s="244"/>
      <c r="G15" s="1132" t="s">
        <v>484</v>
      </c>
      <c r="H15" s="1133"/>
      <c r="I15" s="1133"/>
      <c r="J15" s="1134"/>
      <c r="K15" s="267">
        <v>36889</v>
      </c>
      <c r="L15" s="268">
        <v>3013</v>
      </c>
      <c r="M15" s="269">
        <v>2764</v>
      </c>
      <c r="N15" s="270">
        <v>9</v>
      </c>
    </row>
    <row r="16" spans="1:16">
      <c r="A16" s="248"/>
      <c r="B16" s="244"/>
      <c r="C16" s="244"/>
      <c r="D16" s="244"/>
      <c r="E16" s="244"/>
      <c r="F16" s="244"/>
      <c r="G16" s="1135" t="s">
        <v>485</v>
      </c>
      <c r="H16" s="1136"/>
      <c r="I16" s="1136"/>
      <c r="J16" s="1137"/>
      <c r="K16" s="268">
        <v>-195716</v>
      </c>
      <c r="L16" s="268">
        <v>-15987</v>
      </c>
      <c r="M16" s="269">
        <v>-12014</v>
      </c>
      <c r="N16" s="270">
        <v>33.1</v>
      </c>
    </row>
    <row r="17" spans="1:16">
      <c r="A17" s="248"/>
      <c r="B17" s="244"/>
      <c r="C17" s="244"/>
      <c r="D17" s="244"/>
      <c r="E17" s="244"/>
      <c r="F17" s="244"/>
      <c r="G17" s="1135" t="s">
        <v>172</v>
      </c>
      <c r="H17" s="1136"/>
      <c r="I17" s="1136"/>
      <c r="J17" s="1137"/>
      <c r="K17" s="268">
        <v>1107864</v>
      </c>
      <c r="L17" s="268">
        <v>90497</v>
      </c>
      <c r="M17" s="269">
        <v>122985</v>
      </c>
      <c r="N17" s="270">
        <v>-26.4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9" t="s">
        <v>490</v>
      </c>
      <c r="H21" s="1130"/>
      <c r="I21" s="1130"/>
      <c r="J21" s="1131"/>
      <c r="K21" s="280">
        <v>8.5</v>
      </c>
      <c r="L21" s="281">
        <v>11.27</v>
      </c>
      <c r="M21" s="282">
        <v>-2.77</v>
      </c>
      <c r="N21" s="249"/>
      <c r="O21" s="283"/>
      <c r="P21" s="279"/>
    </row>
    <row r="22" spans="1:16" s="284" customFormat="1">
      <c r="A22" s="279"/>
      <c r="B22" s="249"/>
      <c r="C22" s="249"/>
      <c r="D22" s="249"/>
      <c r="E22" s="249"/>
      <c r="F22" s="249"/>
      <c r="G22" s="1129" t="s">
        <v>491</v>
      </c>
      <c r="H22" s="1130"/>
      <c r="I22" s="1130"/>
      <c r="J22" s="1131"/>
      <c r="K22" s="285">
        <v>98.5</v>
      </c>
      <c r="L22" s="286">
        <v>94.8</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8" t="s">
        <v>472</v>
      </c>
      <c r="L30" s="254"/>
      <c r="M30" s="255" t="s">
        <v>473</v>
      </c>
      <c r="N30" s="256"/>
    </row>
    <row r="31" spans="1:16">
      <c r="A31" s="248"/>
      <c r="B31" s="244"/>
      <c r="C31" s="244"/>
      <c r="D31" s="244"/>
      <c r="E31" s="244"/>
      <c r="F31" s="244"/>
      <c r="G31" s="257"/>
      <c r="H31" s="258"/>
      <c r="I31" s="258"/>
      <c r="J31" s="259"/>
      <c r="K31" s="1119"/>
      <c r="L31" s="260" t="s">
        <v>474</v>
      </c>
      <c r="M31" s="261" t="s">
        <v>475</v>
      </c>
      <c r="N31" s="262" t="s">
        <v>476</v>
      </c>
    </row>
    <row r="32" spans="1:16" ht="27" customHeight="1">
      <c r="A32" s="248"/>
      <c r="B32" s="244"/>
      <c r="C32" s="244"/>
      <c r="D32" s="244"/>
      <c r="E32" s="244"/>
      <c r="F32" s="244"/>
      <c r="G32" s="1120" t="s">
        <v>495</v>
      </c>
      <c r="H32" s="1121"/>
      <c r="I32" s="1121"/>
      <c r="J32" s="1122"/>
      <c r="K32" s="294">
        <v>627038</v>
      </c>
      <c r="L32" s="294">
        <v>51220</v>
      </c>
      <c r="M32" s="295">
        <v>91831</v>
      </c>
      <c r="N32" s="296">
        <v>-44.2</v>
      </c>
    </row>
    <row r="33" spans="1:16" ht="13.5" customHeight="1">
      <c r="A33" s="248"/>
      <c r="B33" s="244"/>
      <c r="C33" s="244"/>
      <c r="D33" s="244"/>
      <c r="E33" s="244"/>
      <c r="F33" s="244"/>
      <c r="G33" s="1120" t="s">
        <v>496</v>
      </c>
      <c r="H33" s="1121"/>
      <c r="I33" s="1121"/>
      <c r="J33" s="1122"/>
      <c r="K33" s="294" t="s">
        <v>481</v>
      </c>
      <c r="L33" s="294" t="s">
        <v>481</v>
      </c>
      <c r="M33" s="295" t="s">
        <v>481</v>
      </c>
      <c r="N33" s="296" t="s">
        <v>481</v>
      </c>
    </row>
    <row r="34" spans="1:16" ht="27" customHeight="1">
      <c r="A34" s="248"/>
      <c r="B34" s="244"/>
      <c r="C34" s="244"/>
      <c r="D34" s="244"/>
      <c r="E34" s="244"/>
      <c r="F34" s="244"/>
      <c r="G34" s="1120" t="s">
        <v>497</v>
      </c>
      <c r="H34" s="1121"/>
      <c r="I34" s="1121"/>
      <c r="J34" s="1122"/>
      <c r="K34" s="294" t="s">
        <v>481</v>
      </c>
      <c r="L34" s="294" t="s">
        <v>481</v>
      </c>
      <c r="M34" s="295" t="s">
        <v>481</v>
      </c>
      <c r="N34" s="296" t="s">
        <v>481</v>
      </c>
    </row>
    <row r="35" spans="1:16" ht="27" customHeight="1">
      <c r="A35" s="248"/>
      <c r="B35" s="244"/>
      <c r="C35" s="244"/>
      <c r="D35" s="244"/>
      <c r="E35" s="244"/>
      <c r="F35" s="244"/>
      <c r="G35" s="1120" t="s">
        <v>498</v>
      </c>
      <c r="H35" s="1121"/>
      <c r="I35" s="1121"/>
      <c r="J35" s="1122"/>
      <c r="K35" s="294">
        <v>310141</v>
      </c>
      <c r="L35" s="294">
        <v>25334</v>
      </c>
      <c r="M35" s="295">
        <v>23665</v>
      </c>
      <c r="N35" s="296">
        <v>7.1</v>
      </c>
    </row>
    <row r="36" spans="1:16" ht="27" customHeight="1">
      <c r="A36" s="248"/>
      <c r="B36" s="244"/>
      <c r="C36" s="244"/>
      <c r="D36" s="244"/>
      <c r="E36" s="244"/>
      <c r="F36" s="244"/>
      <c r="G36" s="1120" t="s">
        <v>499</v>
      </c>
      <c r="H36" s="1121"/>
      <c r="I36" s="1121"/>
      <c r="J36" s="1122"/>
      <c r="K36" s="294">
        <v>38400</v>
      </c>
      <c r="L36" s="294">
        <v>3137</v>
      </c>
      <c r="M36" s="295">
        <v>4185</v>
      </c>
      <c r="N36" s="296">
        <v>-25</v>
      </c>
    </row>
    <row r="37" spans="1:16" ht="13.5" customHeight="1">
      <c r="A37" s="248"/>
      <c r="B37" s="244"/>
      <c r="C37" s="244"/>
      <c r="D37" s="244"/>
      <c r="E37" s="244"/>
      <c r="F37" s="244"/>
      <c r="G37" s="1120" t="s">
        <v>500</v>
      </c>
      <c r="H37" s="1121"/>
      <c r="I37" s="1121"/>
      <c r="J37" s="1122"/>
      <c r="K37" s="294" t="s">
        <v>481</v>
      </c>
      <c r="L37" s="294" t="s">
        <v>481</v>
      </c>
      <c r="M37" s="295">
        <v>1887</v>
      </c>
      <c r="N37" s="296" t="s">
        <v>481</v>
      </c>
    </row>
    <row r="38" spans="1:16" ht="27" customHeight="1">
      <c r="A38" s="248"/>
      <c r="B38" s="244"/>
      <c r="C38" s="244"/>
      <c r="D38" s="244"/>
      <c r="E38" s="244"/>
      <c r="F38" s="244"/>
      <c r="G38" s="1123" t="s">
        <v>501</v>
      </c>
      <c r="H38" s="1124"/>
      <c r="I38" s="1124"/>
      <c r="J38" s="1125"/>
      <c r="K38" s="297">
        <v>128</v>
      </c>
      <c r="L38" s="297">
        <v>10</v>
      </c>
      <c r="M38" s="298">
        <v>24</v>
      </c>
      <c r="N38" s="299">
        <v>-58.3</v>
      </c>
      <c r="O38" s="293"/>
    </row>
    <row r="39" spans="1:16">
      <c r="A39" s="248"/>
      <c r="B39" s="244"/>
      <c r="C39" s="244"/>
      <c r="D39" s="244"/>
      <c r="E39" s="244"/>
      <c r="F39" s="244"/>
      <c r="G39" s="1123" t="s">
        <v>502</v>
      </c>
      <c r="H39" s="1124"/>
      <c r="I39" s="1124"/>
      <c r="J39" s="1125"/>
      <c r="K39" s="300" t="s">
        <v>481</v>
      </c>
      <c r="L39" s="300" t="s">
        <v>481</v>
      </c>
      <c r="M39" s="301">
        <v>-3963</v>
      </c>
      <c r="N39" s="302" t="s">
        <v>481</v>
      </c>
      <c r="O39" s="293"/>
    </row>
    <row r="40" spans="1:16" ht="27" customHeight="1">
      <c r="A40" s="248"/>
      <c r="B40" s="244"/>
      <c r="C40" s="244"/>
      <c r="D40" s="244"/>
      <c r="E40" s="244"/>
      <c r="F40" s="244"/>
      <c r="G40" s="1120" t="s">
        <v>503</v>
      </c>
      <c r="H40" s="1121"/>
      <c r="I40" s="1121"/>
      <c r="J40" s="1122"/>
      <c r="K40" s="300">
        <v>-587390</v>
      </c>
      <c r="L40" s="300">
        <v>-47982</v>
      </c>
      <c r="M40" s="301">
        <v>-77210</v>
      </c>
      <c r="N40" s="302">
        <v>-37.9</v>
      </c>
      <c r="O40" s="293"/>
    </row>
    <row r="41" spans="1:16">
      <c r="A41" s="248"/>
      <c r="B41" s="244"/>
      <c r="C41" s="244"/>
      <c r="D41" s="244"/>
      <c r="E41" s="244"/>
      <c r="F41" s="244"/>
      <c r="G41" s="1126" t="s">
        <v>282</v>
      </c>
      <c r="H41" s="1127"/>
      <c r="I41" s="1127"/>
      <c r="J41" s="1128"/>
      <c r="K41" s="294">
        <v>388317</v>
      </c>
      <c r="L41" s="300">
        <v>31720</v>
      </c>
      <c r="M41" s="301">
        <v>40420</v>
      </c>
      <c r="N41" s="302">
        <v>-21.5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3" t="s">
        <v>472</v>
      </c>
      <c r="J49" s="1115" t="s">
        <v>507</v>
      </c>
      <c r="K49" s="1116"/>
      <c r="L49" s="1116"/>
      <c r="M49" s="1116"/>
      <c r="N49" s="1117"/>
    </row>
    <row r="50" spans="1:14">
      <c r="A50" s="248"/>
      <c r="B50" s="244"/>
      <c r="C50" s="244"/>
      <c r="D50" s="244"/>
      <c r="E50" s="244"/>
      <c r="F50" s="244"/>
      <c r="G50" s="312"/>
      <c r="H50" s="313"/>
      <c r="I50" s="1114"/>
      <c r="J50" s="314" t="s">
        <v>508</v>
      </c>
      <c r="K50" s="315" t="s">
        <v>509</v>
      </c>
      <c r="L50" s="316" t="s">
        <v>510</v>
      </c>
      <c r="M50" s="317" t="s">
        <v>511</v>
      </c>
      <c r="N50" s="318" t="s">
        <v>512</v>
      </c>
    </row>
    <row r="51" spans="1:14">
      <c r="A51" s="248"/>
      <c r="B51" s="244"/>
      <c r="C51" s="244"/>
      <c r="D51" s="244"/>
      <c r="E51" s="244"/>
      <c r="F51" s="244"/>
      <c r="G51" s="310" t="s">
        <v>513</v>
      </c>
      <c r="H51" s="311"/>
      <c r="I51" s="319">
        <v>715561</v>
      </c>
      <c r="J51" s="320">
        <v>54304</v>
      </c>
      <c r="K51" s="321">
        <v>74.3</v>
      </c>
      <c r="L51" s="322">
        <v>127151</v>
      </c>
      <c r="M51" s="323">
        <v>51.8</v>
      </c>
      <c r="N51" s="324">
        <v>22.5</v>
      </c>
    </row>
    <row r="52" spans="1:14">
      <c r="A52" s="248"/>
      <c r="B52" s="244"/>
      <c r="C52" s="244"/>
      <c r="D52" s="244"/>
      <c r="E52" s="244"/>
      <c r="F52" s="244"/>
      <c r="G52" s="325"/>
      <c r="H52" s="326" t="s">
        <v>514</v>
      </c>
      <c r="I52" s="327">
        <v>413205</v>
      </c>
      <c r="J52" s="328">
        <v>31358</v>
      </c>
      <c r="K52" s="329">
        <v>53.4</v>
      </c>
      <c r="L52" s="330">
        <v>72559</v>
      </c>
      <c r="M52" s="331">
        <v>74.900000000000006</v>
      </c>
      <c r="N52" s="332">
        <v>-21.5</v>
      </c>
    </row>
    <row r="53" spans="1:14">
      <c r="A53" s="248"/>
      <c r="B53" s="244"/>
      <c r="C53" s="244"/>
      <c r="D53" s="244"/>
      <c r="E53" s="244"/>
      <c r="F53" s="244"/>
      <c r="G53" s="310" t="s">
        <v>515</v>
      </c>
      <c r="H53" s="311"/>
      <c r="I53" s="319">
        <v>852072</v>
      </c>
      <c r="J53" s="320">
        <v>65746</v>
      </c>
      <c r="K53" s="321">
        <v>21.1</v>
      </c>
      <c r="L53" s="322">
        <v>147869</v>
      </c>
      <c r="M53" s="323">
        <v>16.3</v>
      </c>
      <c r="N53" s="324">
        <v>4.8</v>
      </c>
    </row>
    <row r="54" spans="1:14">
      <c r="A54" s="248"/>
      <c r="B54" s="244"/>
      <c r="C54" s="244"/>
      <c r="D54" s="244"/>
      <c r="E54" s="244"/>
      <c r="F54" s="244"/>
      <c r="G54" s="325"/>
      <c r="H54" s="326" t="s">
        <v>514</v>
      </c>
      <c r="I54" s="327">
        <v>367368</v>
      </c>
      <c r="J54" s="328">
        <v>28346</v>
      </c>
      <c r="K54" s="329">
        <v>-9.6</v>
      </c>
      <c r="L54" s="330">
        <v>63271</v>
      </c>
      <c r="M54" s="331">
        <v>-12.8</v>
      </c>
      <c r="N54" s="332">
        <v>3.2</v>
      </c>
    </row>
    <row r="55" spans="1:14">
      <c r="A55" s="248"/>
      <c r="B55" s="244"/>
      <c r="C55" s="244"/>
      <c r="D55" s="244"/>
      <c r="E55" s="244"/>
      <c r="F55" s="244"/>
      <c r="G55" s="310" t="s">
        <v>516</v>
      </c>
      <c r="H55" s="311"/>
      <c r="I55" s="319">
        <v>735719</v>
      </c>
      <c r="J55" s="320">
        <v>57908</v>
      </c>
      <c r="K55" s="321">
        <v>-11.9</v>
      </c>
      <c r="L55" s="322">
        <v>117242</v>
      </c>
      <c r="M55" s="323">
        <v>-20.7</v>
      </c>
      <c r="N55" s="324">
        <v>8.8000000000000007</v>
      </c>
    </row>
    <row r="56" spans="1:14">
      <c r="A56" s="248"/>
      <c r="B56" s="244"/>
      <c r="C56" s="244"/>
      <c r="D56" s="244"/>
      <c r="E56" s="244"/>
      <c r="F56" s="244"/>
      <c r="G56" s="325"/>
      <c r="H56" s="326" t="s">
        <v>514</v>
      </c>
      <c r="I56" s="327">
        <v>342611</v>
      </c>
      <c r="J56" s="328">
        <v>26967</v>
      </c>
      <c r="K56" s="329">
        <v>-4.9000000000000004</v>
      </c>
      <c r="L56" s="330">
        <v>59388</v>
      </c>
      <c r="M56" s="331">
        <v>-6.1</v>
      </c>
      <c r="N56" s="332">
        <v>1.2</v>
      </c>
    </row>
    <row r="57" spans="1:14">
      <c r="A57" s="248"/>
      <c r="B57" s="244"/>
      <c r="C57" s="244"/>
      <c r="D57" s="244"/>
      <c r="E57" s="244"/>
      <c r="F57" s="244"/>
      <c r="G57" s="310" t="s">
        <v>517</v>
      </c>
      <c r="H57" s="311"/>
      <c r="I57" s="319">
        <v>634301</v>
      </c>
      <c r="J57" s="320">
        <v>51079</v>
      </c>
      <c r="K57" s="321">
        <v>-11.8</v>
      </c>
      <c r="L57" s="322">
        <v>114097</v>
      </c>
      <c r="M57" s="323">
        <v>-2.7</v>
      </c>
      <c r="N57" s="324">
        <v>-9.1</v>
      </c>
    </row>
    <row r="58" spans="1:14">
      <c r="A58" s="248"/>
      <c r="B58" s="244"/>
      <c r="C58" s="244"/>
      <c r="D58" s="244"/>
      <c r="E58" s="244"/>
      <c r="F58" s="244"/>
      <c r="G58" s="325"/>
      <c r="H58" s="326" t="s">
        <v>514</v>
      </c>
      <c r="I58" s="327">
        <v>430844</v>
      </c>
      <c r="J58" s="328">
        <v>34695</v>
      </c>
      <c r="K58" s="329">
        <v>28.7</v>
      </c>
      <c r="L58" s="330">
        <v>61630</v>
      </c>
      <c r="M58" s="331">
        <v>3.8</v>
      </c>
      <c r="N58" s="332">
        <v>24.9</v>
      </c>
    </row>
    <row r="59" spans="1:14">
      <c r="A59" s="248"/>
      <c r="B59" s="244"/>
      <c r="C59" s="244"/>
      <c r="D59" s="244"/>
      <c r="E59" s="244"/>
      <c r="F59" s="244"/>
      <c r="G59" s="310" t="s">
        <v>518</v>
      </c>
      <c r="H59" s="311"/>
      <c r="I59" s="319">
        <v>978190</v>
      </c>
      <c r="J59" s="320">
        <v>79904</v>
      </c>
      <c r="K59" s="321">
        <v>56.4</v>
      </c>
      <c r="L59" s="322">
        <v>136577</v>
      </c>
      <c r="M59" s="323">
        <v>19.7</v>
      </c>
      <c r="N59" s="324">
        <v>36.700000000000003</v>
      </c>
    </row>
    <row r="60" spans="1:14">
      <c r="A60" s="248"/>
      <c r="B60" s="244"/>
      <c r="C60" s="244"/>
      <c r="D60" s="244"/>
      <c r="E60" s="244"/>
      <c r="F60" s="244"/>
      <c r="G60" s="325"/>
      <c r="H60" s="326" t="s">
        <v>514</v>
      </c>
      <c r="I60" s="333">
        <v>457952</v>
      </c>
      <c r="J60" s="328">
        <v>37408</v>
      </c>
      <c r="K60" s="329">
        <v>7.8</v>
      </c>
      <c r="L60" s="330">
        <v>59645</v>
      </c>
      <c r="M60" s="331">
        <v>-3.2</v>
      </c>
      <c r="N60" s="332">
        <v>11</v>
      </c>
    </row>
    <row r="61" spans="1:14">
      <c r="A61" s="248"/>
      <c r="B61" s="244"/>
      <c r="C61" s="244"/>
      <c r="D61" s="244"/>
      <c r="E61" s="244"/>
      <c r="F61" s="244"/>
      <c r="G61" s="310" t="s">
        <v>519</v>
      </c>
      <c r="H61" s="334"/>
      <c r="I61" s="335">
        <v>783169</v>
      </c>
      <c r="J61" s="336">
        <v>61788</v>
      </c>
      <c r="K61" s="337">
        <v>25.6</v>
      </c>
      <c r="L61" s="338">
        <v>128587</v>
      </c>
      <c r="M61" s="339">
        <v>12.9</v>
      </c>
      <c r="N61" s="324">
        <v>12.7</v>
      </c>
    </row>
    <row r="62" spans="1:14">
      <c r="A62" s="248"/>
      <c r="B62" s="244"/>
      <c r="C62" s="244"/>
      <c r="D62" s="244"/>
      <c r="E62" s="244"/>
      <c r="F62" s="244"/>
      <c r="G62" s="325"/>
      <c r="H62" s="326" t="s">
        <v>514</v>
      </c>
      <c r="I62" s="327">
        <v>402396</v>
      </c>
      <c r="J62" s="328">
        <v>31755</v>
      </c>
      <c r="K62" s="329">
        <v>15.1</v>
      </c>
      <c r="L62" s="330">
        <v>63299</v>
      </c>
      <c r="M62" s="331">
        <v>11.3</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8" t="s">
        <v>3</v>
      </c>
      <c r="D47" s="1138"/>
      <c r="E47" s="1139"/>
      <c r="F47" s="11">
        <v>7.1</v>
      </c>
      <c r="G47" s="12">
        <v>11.38</v>
      </c>
      <c r="H47" s="12">
        <v>11.32</v>
      </c>
      <c r="I47" s="12">
        <v>8.8800000000000008</v>
      </c>
      <c r="J47" s="13">
        <v>9.89</v>
      </c>
    </row>
    <row r="48" spans="2:10" ht="57.75" customHeight="1">
      <c r="B48" s="14"/>
      <c r="C48" s="1140" t="s">
        <v>4</v>
      </c>
      <c r="D48" s="1140"/>
      <c r="E48" s="1141"/>
      <c r="F48" s="15">
        <v>2.52</v>
      </c>
      <c r="G48" s="16">
        <v>2.73</v>
      </c>
      <c r="H48" s="16">
        <v>1.97</v>
      </c>
      <c r="I48" s="16">
        <v>2.34</v>
      </c>
      <c r="J48" s="17">
        <v>2.11</v>
      </c>
    </row>
    <row r="49" spans="2:10" ht="57.75" customHeight="1" thickBot="1">
      <c r="B49" s="18"/>
      <c r="C49" s="1142" t="s">
        <v>5</v>
      </c>
      <c r="D49" s="1142"/>
      <c r="E49" s="1143"/>
      <c r="F49" s="19">
        <v>3.65</v>
      </c>
      <c r="G49" s="20">
        <v>3.27</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0" t="s">
        <v>529</v>
      </c>
      <c r="D34" s="1150"/>
      <c r="E34" s="1151"/>
      <c r="F34" s="32" t="s">
        <v>530</v>
      </c>
      <c r="G34" s="33">
        <v>0.15</v>
      </c>
      <c r="H34" s="33">
        <v>0.11</v>
      </c>
      <c r="I34" s="33">
        <v>7.0000000000000007E-2</v>
      </c>
      <c r="J34" s="34" t="s">
        <v>531</v>
      </c>
      <c r="K34" s="22"/>
      <c r="L34" s="22"/>
      <c r="M34" s="22"/>
      <c r="N34" s="22"/>
      <c r="O34" s="22"/>
      <c r="P34" s="22"/>
    </row>
    <row r="35" spans="1:16" ht="39" customHeight="1">
      <c r="A35" s="22"/>
      <c r="B35" s="35"/>
      <c r="C35" s="1144" t="s">
        <v>532</v>
      </c>
      <c r="D35" s="1145"/>
      <c r="E35" s="1146"/>
      <c r="F35" s="36">
        <v>2.52</v>
      </c>
      <c r="G35" s="37">
        <v>2.73</v>
      </c>
      <c r="H35" s="37">
        <v>1.97</v>
      </c>
      <c r="I35" s="37">
        <v>2.34</v>
      </c>
      <c r="J35" s="38">
        <v>2.11</v>
      </c>
      <c r="K35" s="22"/>
      <c r="L35" s="22"/>
      <c r="M35" s="22"/>
      <c r="N35" s="22"/>
      <c r="O35" s="22"/>
      <c r="P35" s="22"/>
    </row>
    <row r="36" spans="1:16" ht="39" customHeight="1">
      <c r="A36" s="22"/>
      <c r="B36" s="35"/>
      <c r="C36" s="1144" t="s">
        <v>533</v>
      </c>
      <c r="D36" s="1145"/>
      <c r="E36" s="1146"/>
      <c r="F36" s="36">
        <v>1.46</v>
      </c>
      <c r="G36" s="37">
        <v>1.77</v>
      </c>
      <c r="H36" s="37">
        <v>1.45</v>
      </c>
      <c r="I36" s="37">
        <v>1.77</v>
      </c>
      <c r="J36" s="38">
        <v>2.0499999999999998</v>
      </c>
      <c r="K36" s="22"/>
      <c r="L36" s="22"/>
      <c r="M36" s="22"/>
      <c r="N36" s="22"/>
      <c r="O36" s="22"/>
      <c r="P36" s="22"/>
    </row>
    <row r="37" spans="1:16" ht="39" customHeight="1">
      <c r="A37" s="22"/>
      <c r="B37" s="35"/>
      <c r="C37" s="1144" t="s">
        <v>534</v>
      </c>
      <c r="D37" s="1145"/>
      <c r="E37" s="1146"/>
      <c r="F37" s="36">
        <v>1.28</v>
      </c>
      <c r="G37" s="37">
        <v>0.52</v>
      </c>
      <c r="H37" s="37">
        <v>0.81</v>
      </c>
      <c r="I37" s="37">
        <v>0.72</v>
      </c>
      <c r="J37" s="38">
        <v>0.95</v>
      </c>
      <c r="K37" s="22"/>
      <c r="L37" s="22"/>
      <c r="M37" s="22"/>
      <c r="N37" s="22"/>
      <c r="O37" s="22"/>
      <c r="P37" s="22"/>
    </row>
    <row r="38" spans="1:16" ht="39" customHeight="1">
      <c r="A38" s="22"/>
      <c r="B38" s="35"/>
      <c r="C38" s="1144" t="s">
        <v>535</v>
      </c>
      <c r="D38" s="1145"/>
      <c r="E38" s="1146"/>
      <c r="F38" s="36">
        <v>1.39</v>
      </c>
      <c r="G38" s="37">
        <v>1.93</v>
      </c>
      <c r="H38" s="37">
        <v>0.89</v>
      </c>
      <c r="I38" s="37">
        <v>0.25</v>
      </c>
      <c r="J38" s="38">
        <v>0.27</v>
      </c>
      <c r="K38" s="22"/>
      <c r="L38" s="22"/>
      <c r="M38" s="22"/>
      <c r="N38" s="22"/>
      <c r="O38" s="22"/>
      <c r="P38" s="22"/>
    </row>
    <row r="39" spans="1:16" ht="39" customHeight="1">
      <c r="A39" s="22"/>
      <c r="B39" s="35"/>
      <c r="C39" s="1144" t="s">
        <v>536</v>
      </c>
      <c r="D39" s="1145"/>
      <c r="E39" s="1146"/>
      <c r="F39" s="36">
        <v>0</v>
      </c>
      <c r="G39" s="37">
        <v>7.0000000000000007E-2</v>
      </c>
      <c r="H39" s="37">
        <v>0.24</v>
      </c>
      <c r="I39" s="37">
        <v>0</v>
      </c>
      <c r="J39" s="38">
        <v>0.04</v>
      </c>
      <c r="K39" s="22"/>
      <c r="L39" s="22"/>
      <c r="M39" s="22"/>
      <c r="N39" s="22"/>
      <c r="O39" s="22"/>
      <c r="P39" s="22"/>
    </row>
    <row r="40" spans="1:16" ht="39" customHeight="1">
      <c r="A40" s="22"/>
      <c r="B40" s="35"/>
      <c r="C40" s="1144" t="s">
        <v>537</v>
      </c>
      <c r="D40" s="1145"/>
      <c r="E40" s="1146"/>
      <c r="F40" s="36">
        <v>0.01</v>
      </c>
      <c r="G40" s="37">
        <v>0.01</v>
      </c>
      <c r="H40" s="37">
        <v>0.04</v>
      </c>
      <c r="I40" s="37">
        <v>0.02</v>
      </c>
      <c r="J40" s="38">
        <v>0.03</v>
      </c>
      <c r="K40" s="22"/>
      <c r="L40" s="22"/>
      <c r="M40" s="22"/>
      <c r="N40" s="22"/>
      <c r="O40" s="22"/>
      <c r="P40" s="22"/>
    </row>
    <row r="41" spans="1:16" ht="39" customHeight="1">
      <c r="A41" s="22"/>
      <c r="B41" s="35"/>
      <c r="C41" s="1144" t="s">
        <v>538</v>
      </c>
      <c r="D41" s="1145"/>
      <c r="E41" s="1146"/>
      <c r="F41" s="36">
        <v>0</v>
      </c>
      <c r="G41" s="37">
        <v>0.01</v>
      </c>
      <c r="H41" s="37">
        <v>0.03</v>
      </c>
      <c r="I41" s="37">
        <v>0.01</v>
      </c>
      <c r="J41" s="38">
        <v>0.02</v>
      </c>
      <c r="K41" s="22"/>
      <c r="L41" s="22"/>
      <c r="M41" s="22"/>
      <c r="N41" s="22"/>
      <c r="O41" s="22"/>
      <c r="P41" s="22"/>
    </row>
    <row r="42" spans="1:16" ht="39" customHeight="1">
      <c r="A42" s="22"/>
      <c r="B42" s="39"/>
      <c r="C42" s="1144" t="s">
        <v>539</v>
      </c>
      <c r="D42" s="1145"/>
      <c r="E42" s="1146"/>
      <c r="F42" s="36" t="s">
        <v>481</v>
      </c>
      <c r="G42" s="37" t="s">
        <v>481</v>
      </c>
      <c r="H42" s="37" t="s">
        <v>481</v>
      </c>
      <c r="I42" s="37" t="s">
        <v>481</v>
      </c>
      <c r="J42" s="38" t="s">
        <v>481</v>
      </c>
      <c r="K42" s="22"/>
      <c r="L42" s="22"/>
      <c r="M42" s="22"/>
      <c r="N42" s="22"/>
      <c r="O42" s="22"/>
      <c r="P42" s="22"/>
    </row>
    <row r="43" spans="1:16" ht="39" customHeight="1" thickBot="1">
      <c r="A43" s="22"/>
      <c r="B43" s="40"/>
      <c r="C43" s="1147" t="s">
        <v>540</v>
      </c>
      <c r="D43" s="1148"/>
      <c r="E43" s="1149"/>
      <c r="F43" s="41">
        <v>0.02</v>
      </c>
      <c r="G43" s="42">
        <v>0.03</v>
      </c>
      <c r="H43" s="42">
        <v>0.04</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0" t="s">
        <v>11</v>
      </c>
      <c r="C45" s="1161"/>
      <c r="D45" s="58"/>
      <c r="E45" s="1166" t="s">
        <v>12</v>
      </c>
      <c r="F45" s="1166"/>
      <c r="G45" s="1166"/>
      <c r="H45" s="1166"/>
      <c r="I45" s="1166"/>
      <c r="J45" s="1167"/>
      <c r="K45" s="59">
        <v>804</v>
      </c>
      <c r="L45" s="60">
        <v>734</v>
      </c>
      <c r="M45" s="60">
        <v>683</v>
      </c>
      <c r="N45" s="60">
        <v>657</v>
      </c>
      <c r="O45" s="61">
        <v>627</v>
      </c>
      <c r="P45" s="48"/>
      <c r="Q45" s="48"/>
      <c r="R45" s="48"/>
      <c r="S45" s="48"/>
      <c r="T45" s="48"/>
      <c r="U45" s="48"/>
    </row>
    <row r="46" spans="1:21" ht="30.75" customHeight="1">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c r="A48" s="48"/>
      <c r="B48" s="1162"/>
      <c r="C48" s="1163"/>
      <c r="D48" s="62"/>
      <c r="E48" s="1154" t="s">
        <v>15</v>
      </c>
      <c r="F48" s="1154"/>
      <c r="G48" s="1154"/>
      <c r="H48" s="1154"/>
      <c r="I48" s="1154"/>
      <c r="J48" s="1155"/>
      <c r="K48" s="63">
        <v>243</v>
      </c>
      <c r="L48" s="64">
        <v>283</v>
      </c>
      <c r="M48" s="64">
        <v>285</v>
      </c>
      <c r="N48" s="64">
        <v>294</v>
      </c>
      <c r="O48" s="65">
        <v>310</v>
      </c>
      <c r="P48" s="48"/>
      <c r="Q48" s="48"/>
      <c r="R48" s="48"/>
      <c r="S48" s="48"/>
      <c r="T48" s="48"/>
      <c r="U48" s="48"/>
    </row>
    <row r="49" spans="1:21" ht="30.75" customHeight="1">
      <c r="A49" s="48"/>
      <c r="B49" s="1162"/>
      <c r="C49" s="1163"/>
      <c r="D49" s="62"/>
      <c r="E49" s="1154" t="s">
        <v>16</v>
      </c>
      <c r="F49" s="1154"/>
      <c r="G49" s="1154"/>
      <c r="H49" s="1154"/>
      <c r="I49" s="1154"/>
      <c r="J49" s="1155"/>
      <c r="K49" s="63">
        <v>50</v>
      </c>
      <c r="L49" s="64">
        <v>50</v>
      </c>
      <c r="M49" s="64">
        <v>51</v>
      </c>
      <c r="N49" s="64">
        <v>50</v>
      </c>
      <c r="O49" s="65">
        <v>38</v>
      </c>
      <c r="P49" s="48"/>
      <c r="Q49" s="48"/>
      <c r="R49" s="48"/>
      <c r="S49" s="48"/>
      <c r="T49" s="48"/>
      <c r="U49" s="48"/>
    </row>
    <row r="50" spans="1:21" ht="30.75" customHeight="1">
      <c r="A50" s="48"/>
      <c r="B50" s="1162"/>
      <c r="C50" s="1163"/>
      <c r="D50" s="62"/>
      <c r="E50" s="1154" t="s">
        <v>17</v>
      </c>
      <c r="F50" s="1154"/>
      <c r="G50" s="1154"/>
      <c r="H50" s="1154"/>
      <c r="I50" s="1154"/>
      <c r="J50" s="1155"/>
      <c r="K50" s="63">
        <v>0</v>
      </c>
      <c r="L50" s="64">
        <v>0</v>
      </c>
      <c r="M50" s="64" t="s">
        <v>481</v>
      </c>
      <c r="N50" s="64" t="s">
        <v>481</v>
      </c>
      <c r="O50" s="65" t="s">
        <v>481</v>
      </c>
      <c r="P50" s="48"/>
      <c r="Q50" s="48"/>
      <c r="R50" s="48"/>
      <c r="S50" s="48"/>
      <c r="T50" s="48"/>
      <c r="U50" s="48"/>
    </row>
    <row r="51" spans="1:21" ht="30.75" customHeight="1">
      <c r="A51" s="48"/>
      <c r="B51" s="1164"/>
      <c r="C51" s="1165"/>
      <c r="D51" s="66"/>
      <c r="E51" s="1154" t="s">
        <v>18</v>
      </c>
      <c r="F51" s="1154"/>
      <c r="G51" s="1154"/>
      <c r="H51" s="1154"/>
      <c r="I51" s="1154"/>
      <c r="J51" s="1155"/>
      <c r="K51" s="63">
        <v>0</v>
      </c>
      <c r="L51" s="64">
        <v>0</v>
      </c>
      <c r="M51" s="64">
        <v>0</v>
      </c>
      <c r="N51" s="64">
        <v>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578</v>
      </c>
      <c r="L52" s="64">
        <v>582</v>
      </c>
      <c r="M52" s="64">
        <v>580</v>
      </c>
      <c r="N52" s="64">
        <v>588</v>
      </c>
      <c r="O52" s="65">
        <v>588</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519</v>
      </c>
      <c r="L53" s="69">
        <v>485</v>
      </c>
      <c r="M53" s="69">
        <v>439</v>
      </c>
      <c r="N53" s="69">
        <v>413</v>
      </c>
      <c r="O53" s="70">
        <v>387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2015-04-14T12:11:15Z</cp:lastPrinted>
  <dcterms:created xsi:type="dcterms:W3CDTF">2015-02-17T05:56:30Z</dcterms:created>
  <dcterms:modified xsi:type="dcterms:W3CDTF">2015-05-08T00:54:26Z</dcterms:modified>
  <cp:category/>
</cp:coreProperties>
</file>