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codeName="ThisWorkbook"/>
  <mc:AlternateContent xmlns:mc="http://schemas.openxmlformats.org/markup-compatibility/2006">
    <mc:Choice Requires="x15">
      <x15ac:absPath xmlns:x15ac="http://schemas.microsoft.com/office/spreadsheetml/2010/11/ac" url="C:\Users\201op\Desktop\HP更新用\"/>
    </mc:Choice>
  </mc:AlternateContent>
  <xr:revisionPtr revIDLastSave="0" documentId="13_ncr:1_{C4413DC2-6FE0-42C8-BC11-16819AEBDAE9}" xr6:coauthVersionLast="36" xr6:coauthVersionMax="36" xr10:uidLastSave="{00000000-0000-0000-0000-000000000000}"/>
  <bookViews>
    <workbookView xWindow="0" yWindow="0" windowWidth="28800" windowHeight="12210" tabRatio="6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AM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BW41" i="10" s="1"/>
  <c r="BE34" i="10"/>
  <c r="BE35" i="10" s="1"/>
  <c r="CO34" i="10" l="1"/>
  <c r="CO35" i="10" s="1"/>
  <c r="CO36" i="10" s="1"/>
  <c r="CO37" i="10" s="1"/>
</calcChain>
</file>

<file path=xl/sharedStrings.xml><?xml version="1.0" encoding="utf-8"?>
<sst xmlns="http://schemas.openxmlformats.org/spreadsheetml/2006/main" count="1098" uniqueCount="613">
  <si>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</si>
  <si>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</si>
  <si>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</si>
  <si>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</si>
  <si>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</si>
  <si>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</si>
  <si>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</si>
  <si>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</si>
  <si>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</si>
  <si>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</si>
  <si>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</si>
  <si>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</si>
  <si>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</si>
  <si>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</si>
  <si>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</si>
  <si>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</si>
  <si>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</si>
  <si>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</si>
  <si>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</si>
  <si>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</si>
  <si>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</si>
  <si>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</si>
  <si>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</si>
  <si>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</si>
  <si>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</si>
  <si>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</si>
  <si>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</si>
  <si>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</si>
  <si>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</si>
  <si>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</si>
  <si>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</si>
  <si>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</si>
  <si>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</si>
  <si>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</si>
  <si>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</si>
  <si>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</si>
  <si>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</si>
  <si>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</si>
  <si>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</si>
  <si>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</si>
  <si>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</si>
  <si>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</si>
  <si>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</si>
  <si>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</si>
  <si>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</si>
  <si>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</si>
  <si>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</si>
  <si>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</si>
  <si>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</si>
  <si>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</si>
  <si>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</si>
  <si>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</si>
  <si>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</si>
  <si>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</si>
  <si>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</si>
  <si>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</si>
  <si>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</si>
  <si>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</si>
  <si>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</si>
  <si>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</si>
  <si>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</si>
  <si>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</si>
  <si>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</si>
  <si>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</si>
  <si>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</si>
  <si>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</si>
  <si>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</si>
  <si>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</si>
  <si>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</si>
  <si>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</si>
  <si>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</si>
  <si>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</si>
  <si>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</si>
  <si>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</si>
  <si>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</si>
  <si>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</si>
  <si>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</si>
  <si>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</si>
  <si>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</si>
  <si>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</si>
  <si>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</si>
  <si>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</si>
  <si>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</si>
  <si>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</si>
  <si>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</si>
  <si>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</si>
  <si>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</si>
  <si>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</si>
  <si>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</si>
  <si>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</si>
  <si>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</si>
  <si>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</si>
  <si>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</si>
  <si>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</si>
  <si>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</si>
  <si>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</si>
  <si>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むつ市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</si>
  <si>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</si>
  <si>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</si>
  <si>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</si>
  <si>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</si>
  <si>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</si>
  <si>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</si>
  <si>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</si>
  <si>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</si>
  <si>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</si>
  <si>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</si>
  <si>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</si>
  <si>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</si>
  <si>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</si>
  <si>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</si>
  <si>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</si>
  <si>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</si>
  <si>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</si>
  <si>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</si>
  <si>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</si>
  <si>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</si>
  <si>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</si>
  <si>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</si>
  <si>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</si>
  <si>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</si>
  <si>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</si>
  <si>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</si>
  <si>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</si>
  <si>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</si>
  <si>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</si>
  <si>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</si>
  <si>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</si>
  <si>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</si>
  <si>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</si>
  <si>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</si>
  <si>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</si>
  <si>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</si>
  <si>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</si>
  <si>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</si>
  <si>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</si>
  <si>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</si>
  <si>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</si>
  <si>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</si>
  <si>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</si>
  <si>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</si>
  <si>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</si>
  <si>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</si>
  <si>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</si>
  <si>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</si>
  <si>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</si>
  <si>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</si>
  <si>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</si>
  <si>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</si>
  <si>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</si>
  <si>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</si>
  <si>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</si>
  <si>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</si>
  <si>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</si>
  <si>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</si>
  <si>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</si>
  <si>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</si>
  <si>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</si>
  <si>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</si>
  <si>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</si>
  <si>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</si>
  <si>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</si>
  <si>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</si>
  <si>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</si>
  <si>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</si>
  <si>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</si>
  <si>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</si>
  <si>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</si>
  <si>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</si>
  <si>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</si>
  <si>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</si>
  <si>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</si>
  <si>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</si>
  <si>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</si>
  <si>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</si>
  <si>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</si>
  <si>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</si>
  <si>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</si>
  <si>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</si>
  <si>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</si>
  <si>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</si>
  <si>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</si>
  <si>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</si>
  <si>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</si>
  <si>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</si>
  <si>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</si>
  <si>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</si>
  <si>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</si>
  <si>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</si>
  <si>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</si>
  <si>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</si>
  <si>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</si>
  <si>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</si>
  <si>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</si>
  <si>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</si>
  <si>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</si>
  <si>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</si>
  <si>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</si>
  <si>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</si>
  <si>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</si>
  <si>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</si>
  <si>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</si>
  <si>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</si>
  <si>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</si>
  <si>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</si>
  <si>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</si>
  <si>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</si>
  <si>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</si>
  <si>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</si>
  <si>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</si>
  <si>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</si>
  <si>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</si>
  <si>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</si>
  <si>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</si>
  <si>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</si>
  <si>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青森県むつ市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</si>
  <si>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</si>
  <si>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</si>
  <si>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</si>
  <si>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</si>
  <si>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</si>
  <si>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</si>
  <si>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</si>
  <si>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</si>
  <si>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</si>
  <si>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</si>
  <si>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</si>
  <si>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</si>
  <si>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</si>
  <si>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</si>
  <si>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</si>
  <si>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</si>
  <si>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</si>
  <si>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</si>
  <si>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</si>
  <si>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</si>
  <si>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</si>
  <si>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</si>
  <si>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</si>
  <si>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</si>
  <si>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</si>
  <si>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</si>
  <si>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</si>
  <si>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</si>
  <si>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</si>
  <si>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</si>
  <si>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</si>
  <si>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</si>
  <si>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</si>
  <si>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</si>
  <si>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</si>
  <si>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</si>
  <si>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</si>
  <si>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</si>
  <si>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</si>
  <si>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</si>
  <si>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</si>
  <si>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</si>
  <si>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</si>
  <si>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</si>
  <si>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</si>
  <si>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</si>
  <si>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</si>
  <si>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</si>
  <si>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</si>
  <si>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</si>
  <si>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</si>
  <si>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</si>
  <si>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</si>
  <si>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</si>
  <si>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</si>
  <si>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</si>
  <si>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</si>
  <si>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</si>
  <si>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</si>
  <si>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</si>
  <si>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</si>
  <si>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</si>
  <si>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</si>
  <si>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</si>
  <si>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</si>
  <si>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</si>
  <si>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</si>
  <si>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</si>
  <si>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</si>
  <si>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</si>
  <si>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</si>
  <si>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</si>
  <si>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</si>
  <si>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</si>
  <si>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</si>
  <si>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</si>
  <si>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</si>
  <si>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</si>
  <si>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</si>
  <si>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</si>
  <si>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</si>
  <si>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</si>
  <si>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</si>
  <si>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</si>
  <si>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</si>
  <si>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</si>
  <si>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</si>
  <si>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</si>
  <si>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</si>
  <si>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</si>
  <si>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</si>
  <si>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</si>
  <si>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</si>
  <si>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</si>
  <si>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</si>
  <si>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</si>
  <si>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</si>
  <si>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</si>
  <si>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</si>
  <si>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</si>
  <si>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</si>
  <si>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</si>
  <si>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</si>
  <si>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</si>
  <si>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</si>
  <si>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</si>
  <si>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</si>
  <si>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</si>
  <si>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</si>
  <si>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</si>
  <si>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</si>
  <si>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</si>
  <si>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</si>
  <si>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</si>
  <si>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</si>
  <si>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</si>
  <si>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</si>
  <si>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</si>
  <si>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</si>
  <si>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</si>
  <si>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</si>
  <si>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</si>
  <si>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</si>
  <si>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</si>
  <si>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</si>
  <si>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</si>
  <si>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</si>
  <si>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</si>
  <si>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</si>
  <si>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</si>
  <si>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</si>
  <si>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</si>
  <si>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</si>
  <si>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</si>
  <si>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</si>
  <si>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</si>
  <si>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</si>
  <si>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</si>
  <si>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</si>
  <si>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</si>
  <si>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</si>
  <si>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</si>
  <si>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</si>
  <si>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</si>
  <si>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</si>
  <si>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</si>
  <si>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</si>
  <si>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</si>
  <si>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</si>
  <si>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</si>
  <si>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</si>
  <si>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</si>
  <si>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</si>
  <si>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青森県むつ市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</si>
  <si>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</si>
  <si>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</si>
  <si>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</si>
  <si>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</si>
  <si>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</si>
  <si>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</si>
  <si>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</si>
  <si>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</si>
  <si>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</si>
  <si>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</si>
  <si>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</si>
  <si>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</si>
  <si>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</si>
  <si>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</si>
  <si>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</si>
  <si>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</si>
  <si>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</si>
  <si>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</si>
  <si>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</si>
  <si>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</si>
  <si>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</si>
  <si>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</si>
  <si>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</si>
  <si>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</si>
  <si>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</si>
  <si>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</si>
  <si>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</si>
  <si>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</si>
  <si>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</si>
  <si>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</si>
  <si>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</si>
  <si>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</si>
  <si>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</si>
  <si>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</si>
  <si>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</si>
  <si>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</si>
  <si>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</si>
  <si>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</si>
  <si>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</si>
  <si>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</si>
  <si>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</si>
  <si>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</si>
  <si>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魚市場事業特別会計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</si>
  <si>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</si>
  <si>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</si>
  <si>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</si>
  <si>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</si>
  <si>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</si>
  <si>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</si>
  <si>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</si>
  <si>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</si>
  <si>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</si>
  <si>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</si>
  <si>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</si>
  <si>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</si>
  <si>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</si>
  <si>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</si>
  <si>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</si>
  <si>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</si>
  <si>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</si>
  <si>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</si>
  <si>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</si>
  <si>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</si>
  <si>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</si>
  <si>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</si>
  <si>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</si>
  <si>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</si>
  <si>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</si>
  <si>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</si>
  <si>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</si>
  <si>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</si>
  <si>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</si>
  <si>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</si>
  <si>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</si>
  <si>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</si>
  <si>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</si>
  <si>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</si>
  <si>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</si>
  <si>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</si>
  <si>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</si>
  <si>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</si>
  <si>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</si>
  <si>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</si>
  <si>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</si>
  <si>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</si>
  <si>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</si>
  <si>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</si>
  <si>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</si>
  <si>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</si>
  <si>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</si>
  <si>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</si>
  <si>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</si>
  <si>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</si>
  <si>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</si>
  <si>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</si>
  <si>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</si>
  <si>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</si>
  <si>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</si>
  <si>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</si>
  <si>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</si>
  <si>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</si>
  <si>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</si>
  <si>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</si>
  <si>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</si>
  <si>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</si>
  <si>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</si>
  <si>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</si>
  <si>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</si>
  <si>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</si>
  <si>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</si>
  <si>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</si>
  <si>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</si>
  <si>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</si>
  <si>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</si>
  <si>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</si>
  <si>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</si>
  <si>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</si>
  <si>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</si>
  <si>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</si>
  <si>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</si>
  <si>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</si>
  <si>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</si>
  <si>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</si>
  <si>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</si>
  <si>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</si>
  <si>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</si>
  <si>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</si>
  <si>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</si>
  <si>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</si>
  <si>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</si>
  <si>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</si>
  <si>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</si>
  <si>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</si>
  <si>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</si>
  <si>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</si>
  <si>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</si>
  <si>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</si>
  <si>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</si>
  <si>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</si>
  <si>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</si>
  <si>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</si>
  <si>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</si>
  <si>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</si>
  <si>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</si>
  <si>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</si>
  <si>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</si>
  <si>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</si>
  <si>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</si>
  <si>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</si>
  <si>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</si>
  <si>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</si>
  <si>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</si>
  <si>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</si>
  <si>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</si>
  <si>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</si>
  <si>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</si>
  <si>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</si>
  <si>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</si>
  <si>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</si>
  <si>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</si>
  <si>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</si>
  <si>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</si>
  <si>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</si>
  <si>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</si>
  <si>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</si>
  <si>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</si>
  <si>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</si>
  <si>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</si>
  <si>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</si>
  <si>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</si>
  <si>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</si>
  <si>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</si>
  <si>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</si>
  <si>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</si>
  <si>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</si>
  <si>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</si>
  <si>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</si>
  <si>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</si>
  <si>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</si>
  <si>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</si>
  <si>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</si>
  <si>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</si>
  <si>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</si>
  <si>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</si>
  <si>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</si>
  <si>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</si>
  <si>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</si>
  <si>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</si>
  <si>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</si>
  <si>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</si>
  <si>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0.20</t>
  </si>
  <si>
    <t>水道事業会計</t>
  </si>
  <si>
    <t>国民健康保険特別会計</t>
  </si>
  <si>
    <t>▲ 2.99</t>
  </si>
  <si>
    <t>▲ 1.01</t>
  </si>
  <si>
    <t>▲ 0.23</t>
  </si>
  <si>
    <t>一般会計</t>
  </si>
  <si>
    <t>介護保険特別会計</t>
  </si>
  <si>
    <t>後期高齢者医療特別会計</t>
  </si>
  <si>
    <t>公共用地取得事業特別会計</t>
  </si>
  <si>
    <t>下水道事業特別会計</t>
  </si>
  <si>
    <t>魚市場事業特別会計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</si>
  <si>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</si>
  <si>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</si>
  <si>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</si>
  <si>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</si>
  <si>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</si>
  <si>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</si>
  <si>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</si>
  <si>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</si>
  <si>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地域基盤安定化基金</t>
    <phoneticPr fontId="5"/>
  </si>
  <si>
    <t>地域振興基金</t>
    <rPh sb="0" eb="2">
      <t>チイキ</t>
    </rPh>
    <rPh sb="2" eb="4">
      <t>シンコウ</t>
    </rPh>
    <rPh sb="4" eb="6">
      <t>キキン</t>
    </rPh>
    <phoneticPr fontId="5"/>
  </si>
  <si>
    <t>関根浜沿岸漁業振興基金</t>
    <rPh sb="0" eb="2">
      <t>セキネ</t>
    </rPh>
    <rPh sb="2" eb="3">
      <t>ハマ</t>
    </rPh>
    <rPh sb="3" eb="5">
      <t>エンガン</t>
    </rPh>
    <rPh sb="5" eb="7">
      <t>ギョギョウ</t>
    </rPh>
    <rPh sb="7" eb="9">
      <t>シンコウ</t>
    </rPh>
    <rPh sb="9" eb="11">
      <t>キキン</t>
    </rPh>
    <phoneticPr fontId="21"/>
  </si>
  <si>
    <t>新希望のまち基金</t>
    <rPh sb="0" eb="1">
      <t>シン</t>
    </rPh>
    <rPh sb="1" eb="3">
      <t>キボウ</t>
    </rPh>
    <rPh sb="6" eb="8">
      <t>キキン</t>
    </rPh>
    <phoneticPr fontId="5"/>
  </si>
  <si>
    <t>公共施設整備基金</t>
  </si>
  <si>
    <t>－</t>
    <phoneticPr fontId="2"/>
  </si>
  <si>
    <t>一部事務組合下北医療センター 病院事業会計</t>
    <rPh sb="0" eb="10">
      <t>イチブジムクミアイシモキタイリョウ</t>
    </rPh>
    <rPh sb="15" eb="17">
      <t>ビョウイン</t>
    </rPh>
    <rPh sb="17" eb="19">
      <t>ジギョウ</t>
    </rPh>
    <rPh sb="19" eb="21">
      <t>カイケイ</t>
    </rPh>
    <phoneticPr fontId="2"/>
  </si>
  <si>
    <t>下北地域広域行政事務組合　一般会計</t>
    <rPh sb="0" eb="2">
      <t>シモキタ</t>
    </rPh>
    <rPh sb="2" eb="4">
      <t>チイキ</t>
    </rPh>
    <rPh sb="4" eb="6">
      <t>コウイキ</t>
    </rPh>
    <rPh sb="6" eb="8">
      <t>ギョウセイ</t>
    </rPh>
    <rPh sb="8" eb="10">
      <t>ジム</t>
    </rPh>
    <rPh sb="10" eb="12">
      <t>クミアイ</t>
    </rPh>
    <rPh sb="13" eb="15">
      <t>イッパン</t>
    </rPh>
    <rPh sb="15" eb="17">
      <t>カイケイ</t>
    </rPh>
    <phoneticPr fontId="2"/>
  </si>
  <si>
    <t>青森県市町村職員退職手当組合　一般会計</t>
    <rPh sb="0" eb="3">
      <t>アオモリケン</t>
    </rPh>
    <rPh sb="3" eb="6">
      <t>シチョウソン</t>
    </rPh>
    <rPh sb="6" eb="8">
      <t>ショクイン</t>
    </rPh>
    <rPh sb="8" eb="10">
      <t>タイショク</t>
    </rPh>
    <rPh sb="10" eb="12">
      <t>テアテ</t>
    </rPh>
    <rPh sb="12" eb="14">
      <t>クミアイ</t>
    </rPh>
    <rPh sb="15" eb="17">
      <t>イッパン</t>
    </rPh>
    <rPh sb="17" eb="19">
      <t>カイケイ</t>
    </rPh>
    <phoneticPr fontId="2"/>
  </si>
  <si>
    <t>青森県交通災害共済組合　交通災害共済事業会計</t>
    <rPh sb="0" eb="3">
      <t>アオモリケン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</si>
  <si>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青森県市町村総合事務組合　一般会計</t>
    <rPh sb="0" eb="3">
      <t>アオモリケン</t>
    </rPh>
    <rPh sb="3" eb="6">
      <t>シチョウソン</t>
    </rPh>
    <rPh sb="6" eb="8">
      <t>ソウゴウ</t>
    </rPh>
    <rPh sb="8" eb="10">
      <t>ジム</t>
    </rPh>
    <rPh sb="10" eb="12">
      <t>クミアイ</t>
    </rPh>
    <rPh sb="13" eb="15">
      <t>イッパン</t>
    </rPh>
    <rPh sb="15" eb="17">
      <t>カイケイ</t>
    </rPh>
    <phoneticPr fontId="2"/>
  </si>
  <si>
    <t>青森県市長会館管理組合　一般会計</t>
    <rPh sb="0" eb="3">
      <t>アオモリケン</t>
    </rPh>
    <rPh sb="3" eb="6">
      <t>シチョウカイ</t>
    </rPh>
    <rPh sb="6" eb="7">
      <t>カン</t>
    </rPh>
    <rPh sb="7" eb="9">
      <t>カンリ</t>
    </rPh>
    <rPh sb="9" eb="11">
      <t>クミアイ</t>
    </rPh>
    <rPh sb="12" eb="14">
      <t>イッパン</t>
    </rPh>
    <rPh sb="14" eb="16">
      <t>カイケイ</t>
    </rPh>
    <phoneticPr fontId="2"/>
  </si>
  <si>
    <t>青森県後期高齢者医療広域連合　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</si>
  <si>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青森県後期高齢者医療広域連合　後期高齢者医療特別会計</t>
    <rPh sb="0" eb="3">
      <t>アオモリケン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</si>
  <si>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むつ市教育振興会</t>
    <rPh sb="2" eb="3">
      <t>シ</t>
    </rPh>
    <rPh sb="3" eb="5">
      <t>キョウイク</t>
    </rPh>
    <rPh sb="5" eb="8">
      <t>シンコウカイ</t>
    </rPh>
    <phoneticPr fontId="2"/>
  </si>
  <si>
    <t>むつ市脇野沢農業振興公社</t>
    <rPh sb="2" eb="3">
      <t>シ</t>
    </rPh>
    <rPh sb="3" eb="6">
      <t>ワキノサワ</t>
    </rPh>
    <rPh sb="6" eb="8">
      <t>ノウギョウ</t>
    </rPh>
    <rPh sb="8" eb="10">
      <t>シンコウ</t>
    </rPh>
    <rPh sb="10" eb="12">
      <t>コウシャ</t>
    </rPh>
    <phoneticPr fontId="2"/>
  </si>
  <si>
    <t>シイライン</t>
  </si>
  <si>
    <t>エフエムむつ</t>
  </si>
  <si>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</si>
  <si>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</si>
  <si>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</si>
  <si>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</si>
  <si>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</si>
  <si>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</si>
  <si>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</si>
  <si>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</si>
  <si>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類似団体平均に比べ極めて高い数値で推移している状況であるが、いずれも改善傾向にある。これは、一部事務組合等が起こした既発債の償還終了に伴う負担金の減少や、新発債について、交付税措置率の高い起債を中心に借入を行うことで基準財政需要額算入見込額が増加したこと等が要因として挙げられる。後年度に控える大規模建設事業により、比率の悪化が懸念されるため、引き続き、積極的な繰上償還の実施、普通建設事業の精査による起債発行額の抑制及び交付税措置率の高い起債の活用、債務負担行為の着実な履行等を行うことで各比率の低減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</si>
  <si>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</si>
  <si>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</si>
  <si>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</si>
  <si>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に比べ高い水準にあるが、既発債の償還終了や一部事務組合下北医療センター及び下北地域広域行政事務組合に対する公債費負担金の支払い、一部事務組合下北医療センターへの債務負担行為の着実な履行、継続して実施してきた退職者一部不補充による職員数の減少及び年齢構成の若年化による退職手当負担見込額の減小等により、比率は減少傾向にある。
　減価償却率は類似団体に比べ高く、施設の更新を要する時期が到来していることから、公共施設等総合管理計画及び別施設計画に基づき老朽化が進んだ施設の廃止、集約化に積極的に取り組んでいくとともに、建替施設についてもランニングコストが多額とならないよう、維持管理のあり方を含め長期的な視点に立った建設事業の実施が必要で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</si>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</sst>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13B9-4662-8524-7C9BBD84D3F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60047</c:v>
                </c:pt>
                <c:pt idx="1">
                  <c:v>37575</c:v>
                </c:pt>
                <c:pt idx="2">
                  <c:v>31764</c:v>
                </c:pt>
                <c:pt idx="3">
                  <c:v>43528</c:v>
                </c:pt>
                <c:pt idx="4">
                  <c:v>101501</c:v>
                </c:pt>
              </c:numCache>
            </c:numRef>
          </c:val>
          <c:smooth val="0"/>
          <c:extLst>
            <c:ext xmlns:c16="http://schemas.microsoft.com/office/drawing/2014/chart" uri="{C3380CC4-5D6E-409C-BE32-E72D297353CC}">
              <c16:uniqueId val="{00000001-13B9-4662-8524-7C9BBD84D3F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2.63</c:v>
                </c:pt>
                <c:pt idx="1">
                  <c:v>1.71</c:v>
                </c:pt>
                <c:pt idx="2">
                  <c:v>2.14</c:v>
                </c:pt>
                <c:pt idx="3">
                  <c:v>2.48</c:v>
                </c:pt>
                <c:pt idx="4">
                  <c:v>1.07</c:v>
                </c:pt>
              </c:numCache>
            </c:numRef>
          </c:val>
          <c:extLst>
            <c:ext xmlns:c16="http://schemas.microsoft.com/office/drawing/2014/chart" uri="{C3380CC4-5D6E-409C-BE32-E72D297353CC}">
              <c16:uniqueId val="{00000000-C92D-422E-808A-8F8F2DD2BB3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1.19</c:v>
                </c:pt>
                <c:pt idx="1">
                  <c:v>3.94</c:v>
                </c:pt>
                <c:pt idx="2">
                  <c:v>1.39</c:v>
                </c:pt>
                <c:pt idx="3">
                  <c:v>1.91</c:v>
                </c:pt>
                <c:pt idx="4">
                  <c:v>3.36</c:v>
                </c:pt>
              </c:numCache>
            </c:numRef>
          </c:val>
          <c:extLst>
            <c:ext xmlns:c16="http://schemas.microsoft.com/office/drawing/2014/chart" uri="{C3380CC4-5D6E-409C-BE32-E72D297353CC}">
              <c16:uniqueId val="{00000001-C92D-422E-808A-8F8F2DD2BB3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2.2599999999999998</c:v>
                </c:pt>
                <c:pt idx="1">
                  <c:v>2.4500000000000002</c:v>
                </c:pt>
                <c:pt idx="2">
                  <c:v>-0.2</c:v>
                </c:pt>
                <c:pt idx="3">
                  <c:v>1.79</c:v>
                </c:pt>
                <c:pt idx="4">
                  <c:v>0.16</c:v>
                </c:pt>
              </c:numCache>
            </c:numRef>
          </c:val>
          <c:smooth val="0"/>
          <c:extLst>
            <c:ext xmlns:c16="http://schemas.microsoft.com/office/drawing/2014/chart" uri="{C3380CC4-5D6E-409C-BE32-E72D297353CC}">
              <c16:uniqueId val="{00000002-C92D-422E-808A-8F8F2DD2BB3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0DC-4AA5-9E5B-BB0D8141C3E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DC-4AA5-9E5B-BB0D8141C3E9}"/>
            </c:ext>
          </c:extLst>
        </c:ser>
        <c:ser>
          <c:idx val="2"/>
          <c:order val="2"/>
          <c:tx>
            <c:strRef>
              <c:f>データシート!$A$29</c:f>
              <c:strCache>
                <c:ptCount val="1"/>
                <c:pt idx="0">
                  <c:v>魚市場事業特別会計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80DC-4AA5-9E5B-BB0D8141C3E9}"/>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0DC-4AA5-9E5B-BB0D8141C3E9}"/>
            </c:ext>
          </c:extLst>
        </c:ser>
        <c:ser>
          <c:idx val="4"/>
          <c:order val="4"/>
          <c:tx>
            <c:strRef>
              <c:f>データシート!$A$31</c:f>
              <c:strCache>
                <c:ptCount val="1"/>
                <c:pt idx="0">
                  <c:v>公共用地取得事業特別会計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0DC-4AA5-9E5B-BB0D8141C3E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0.03</c:v>
                </c:pt>
                <c:pt idx="2">
                  <c:v>#N/A</c:v>
                </c:pt>
                <c:pt idx="3">
                  <c:v>0.02</c:v>
                </c:pt>
                <c:pt idx="4">
                  <c:v>#N/A</c:v>
                </c:pt>
                <c:pt idx="5">
                  <c:v>0.03</c:v>
                </c:pt>
                <c:pt idx="6">
                  <c:v>#N/A</c:v>
                </c:pt>
                <c:pt idx="7">
                  <c:v>0.03</c:v>
                </c:pt>
                <c:pt idx="8">
                  <c:v>#N/A</c:v>
                </c:pt>
                <c:pt idx="9">
                  <c:v>0.04</c:v>
                </c:pt>
              </c:numCache>
            </c:numRef>
          </c:val>
          <c:extLst>
            <c:ext xmlns:c16="http://schemas.microsoft.com/office/drawing/2014/chart" uri="{C3380CC4-5D6E-409C-BE32-E72D297353CC}">
              <c16:uniqueId val="{00000005-80DC-4AA5-9E5B-BB0D8141C3E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0.47</c:v>
                </c:pt>
                <c:pt idx="2">
                  <c:v>#N/A</c:v>
                </c:pt>
                <c:pt idx="3">
                  <c:v>0</c:v>
                </c:pt>
                <c:pt idx="4">
                  <c:v>#N/A</c:v>
                </c:pt>
                <c:pt idx="5">
                  <c:v>0.97</c:v>
                </c:pt>
                <c:pt idx="6">
                  <c:v>#N/A</c:v>
                </c:pt>
                <c:pt idx="7">
                  <c:v>0.26</c:v>
                </c:pt>
                <c:pt idx="8">
                  <c:v>#N/A</c:v>
                </c:pt>
                <c:pt idx="9">
                  <c:v>1.03</c:v>
                </c:pt>
              </c:numCache>
            </c:numRef>
          </c:val>
          <c:extLst>
            <c:ext xmlns:c16="http://schemas.microsoft.com/office/drawing/2014/chart" uri="{C3380CC4-5D6E-409C-BE32-E72D297353CC}">
              <c16:uniqueId val="{00000006-80DC-4AA5-9E5B-BB0D8141C3E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2.62</c:v>
                </c:pt>
                <c:pt idx="2">
                  <c:v>#N/A</c:v>
                </c:pt>
                <c:pt idx="3">
                  <c:v>1.7</c:v>
                </c:pt>
                <c:pt idx="4">
                  <c:v>#N/A</c:v>
                </c:pt>
                <c:pt idx="5">
                  <c:v>2.13</c:v>
                </c:pt>
                <c:pt idx="6">
                  <c:v>#N/A</c:v>
                </c:pt>
                <c:pt idx="7">
                  <c:v>2.4700000000000002</c:v>
                </c:pt>
                <c:pt idx="8">
                  <c:v>#N/A</c:v>
                </c:pt>
                <c:pt idx="9">
                  <c:v>1.07</c:v>
                </c:pt>
              </c:numCache>
            </c:numRef>
          </c:val>
          <c:extLst>
            <c:ext xmlns:c16="http://schemas.microsoft.com/office/drawing/2014/chart" uri="{C3380CC4-5D6E-409C-BE32-E72D297353CC}">
              <c16:uniqueId val="{00000007-80DC-4AA5-9E5B-BB0D8141C3E9}"/>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2.99</c:v>
                </c:pt>
                <c:pt idx="1">
                  <c:v>#N/A</c:v>
                </c:pt>
                <c:pt idx="2">
                  <c:v>1.01</c:v>
                </c:pt>
                <c:pt idx="3">
                  <c:v>#N/A</c:v>
                </c:pt>
                <c:pt idx="4">
                  <c:v>0.23</c:v>
                </c:pt>
                <c:pt idx="5">
                  <c:v>#N/A</c:v>
                </c:pt>
                <c:pt idx="6">
                  <c:v>#N/A</c:v>
                </c:pt>
                <c:pt idx="7">
                  <c:v>1.52</c:v>
                </c:pt>
                <c:pt idx="8">
                  <c:v>#N/A</c:v>
                </c:pt>
                <c:pt idx="9">
                  <c:v>1.58</c:v>
                </c:pt>
              </c:numCache>
            </c:numRef>
          </c:val>
          <c:extLst>
            <c:ext xmlns:c16="http://schemas.microsoft.com/office/drawing/2014/chart" uri="{C3380CC4-5D6E-409C-BE32-E72D297353CC}">
              <c16:uniqueId val="{00000008-80DC-4AA5-9E5B-BB0D8141C3E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6.51</c:v>
                </c:pt>
                <c:pt idx="2">
                  <c:v>#N/A</c:v>
                </c:pt>
                <c:pt idx="3">
                  <c:v>7.14</c:v>
                </c:pt>
                <c:pt idx="4">
                  <c:v>#N/A</c:v>
                </c:pt>
                <c:pt idx="5">
                  <c:v>7</c:v>
                </c:pt>
                <c:pt idx="6">
                  <c:v>#N/A</c:v>
                </c:pt>
                <c:pt idx="7">
                  <c:v>7.25</c:v>
                </c:pt>
                <c:pt idx="8">
                  <c:v>#N/A</c:v>
                </c:pt>
                <c:pt idx="9">
                  <c:v>7.21</c:v>
                </c:pt>
              </c:numCache>
            </c:numRef>
          </c:val>
          <c:extLst>
            <c:ext xmlns:c16="http://schemas.microsoft.com/office/drawing/2014/chart" uri="{C3380CC4-5D6E-409C-BE32-E72D297353CC}">
              <c16:uniqueId val="{00000009-80DC-4AA5-9E5B-BB0D8141C3E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3022</c:v>
                </c:pt>
                <c:pt idx="5">
                  <c:v>3097</c:v>
                </c:pt>
                <c:pt idx="8">
                  <c:v>2950</c:v>
                </c:pt>
                <c:pt idx="11">
                  <c:v>2936</c:v>
                </c:pt>
                <c:pt idx="14">
                  <c:v>2950</c:v>
                </c:pt>
              </c:numCache>
            </c:numRef>
          </c:val>
          <c:extLst>
            <c:ext xmlns:c16="http://schemas.microsoft.com/office/drawing/2014/chart" uri="{C3380CC4-5D6E-409C-BE32-E72D297353CC}">
              <c16:uniqueId val="{00000000-8C58-4D9B-A9F2-7A084CF5FDE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8</c:v>
                </c:pt>
                <c:pt idx="3">
                  <c:v>2</c:v>
                </c:pt>
                <c:pt idx="6">
                  <c:v>1</c:v>
                </c:pt>
                <c:pt idx="9">
                  <c:v>2</c:v>
                </c:pt>
                <c:pt idx="12">
                  <c:v>3</c:v>
                </c:pt>
              </c:numCache>
            </c:numRef>
          </c:val>
          <c:extLst>
            <c:ext xmlns:c16="http://schemas.microsoft.com/office/drawing/2014/chart" uri="{C3380CC4-5D6E-409C-BE32-E72D297353CC}">
              <c16:uniqueId val="{00000001-8C58-4D9B-A9F2-7A084CF5FDE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54</c:v>
                </c:pt>
                <c:pt idx="3">
                  <c:v>263</c:v>
                </c:pt>
                <c:pt idx="6">
                  <c:v>170</c:v>
                </c:pt>
                <c:pt idx="9">
                  <c:v>155</c:v>
                </c:pt>
                <c:pt idx="12">
                  <c:v>140</c:v>
                </c:pt>
              </c:numCache>
            </c:numRef>
          </c:val>
          <c:extLst>
            <c:ext xmlns:c16="http://schemas.microsoft.com/office/drawing/2014/chart" uri="{C3380CC4-5D6E-409C-BE32-E72D297353CC}">
              <c16:uniqueId val="{00000002-8C58-4D9B-A9F2-7A084CF5FDE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1299</c:v>
                </c:pt>
                <c:pt idx="3">
                  <c:v>1337</c:v>
                </c:pt>
                <c:pt idx="6">
                  <c:v>1289</c:v>
                </c:pt>
                <c:pt idx="9">
                  <c:v>948</c:v>
                </c:pt>
                <c:pt idx="12">
                  <c:v>914</c:v>
                </c:pt>
              </c:numCache>
            </c:numRef>
          </c:val>
          <c:extLst>
            <c:ext xmlns:c16="http://schemas.microsoft.com/office/drawing/2014/chart" uri="{C3380CC4-5D6E-409C-BE32-E72D297353CC}">
              <c16:uniqueId val="{00000003-8C58-4D9B-A9F2-7A084CF5FDE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746</c:v>
                </c:pt>
                <c:pt idx="3">
                  <c:v>815</c:v>
                </c:pt>
                <c:pt idx="6">
                  <c:v>747</c:v>
                </c:pt>
                <c:pt idx="9">
                  <c:v>727</c:v>
                </c:pt>
                <c:pt idx="12">
                  <c:v>895</c:v>
                </c:pt>
              </c:numCache>
            </c:numRef>
          </c:val>
          <c:extLst>
            <c:ext xmlns:c16="http://schemas.microsoft.com/office/drawing/2014/chart" uri="{C3380CC4-5D6E-409C-BE32-E72D297353CC}">
              <c16:uniqueId val="{00000004-8C58-4D9B-A9F2-7A084CF5FDE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58-4D9B-A9F2-7A084CF5FDE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58-4D9B-A9F2-7A084CF5FDE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3395</c:v>
                </c:pt>
                <c:pt idx="3">
                  <c:v>3308</c:v>
                </c:pt>
                <c:pt idx="6">
                  <c:v>3173</c:v>
                </c:pt>
                <c:pt idx="9">
                  <c:v>3263</c:v>
                </c:pt>
                <c:pt idx="12">
                  <c:v>3309</c:v>
                </c:pt>
              </c:numCache>
            </c:numRef>
          </c:val>
          <c:extLst>
            <c:ext xmlns:c16="http://schemas.microsoft.com/office/drawing/2014/chart" uri="{C3380CC4-5D6E-409C-BE32-E72D297353CC}">
              <c16:uniqueId val="{00000007-8C58-4D9B-A9F2-7A084CF5FD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2480</c:v>
                </c:pt>
                <c:pt idx="2">
                  <c:v>#N/A</c:v>
                </c:pt>
                <c:pt idx="3">
                  <c:v>#N/A</c:v>
                </c:pt>
                <c:pt idx="4">
                  <c:v>2628</c:v>
                </c:pt>
                <c:pt idx="5">
                  <c:v>#N/A</c:v>
                </c:pt>
                <c:pt idx="6">
                  <c:v>#N/A</c:v>
                </c:pt>
                <c:pt idx="7">
                  <c:v>2430</c:v>
                </c:pt>
                <c:pt idx="8">
                  <c:v>#N/A</c:v>
                </c:pt>
                <c:pt idx="9">
                  <c:v>#N/A</c:v>
                </c:pt>
                <c:pt idx="10">
                  <c:v>2159</c:v>
                </c:pt>
                <c:pt idx="11">
                  <c:v>#N/A</c:v>
                </c:pt>
                <c:pt idx="12">
                  <c:v>#N/A</c:v>
                </c:pt>
                <c:pt idx="13">
                  <c:v>2311</c:v>
                </c:pt>
                <c:pt idx="14">
                  <c:v>#N/A</c:v>
                </c:pt>
              </c:numCache>
            </c:numRef>
          </c:val>
          <c:smooth val="0"/>
          <c:extLst>
            <c:ext xmlns:c16="http://schemas.microsoft.com/office/drawing/2014/chart" uri="{C3380CC4-5D6E-409C-BE32-E72D297353CC}">
              <c16:uniqueId val="{00000008-8C58-4D9B-A9F2-7A084CF5FD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31916</c:v>
                </c:pt>
                <c:pt idx="5">
                  <c:v>32266</c:v>
                </c:pt>
                <c:pt idx="8">
                  <c:v>32513</c:v>
                </c:pt>
                <c:pt idx="11">
                  <c:v>32205</c:v>
                </c:pt>
                <c:pt idx="14">
                  <c:v>33373</c:v>
                </c:pt>
              </c:numCache>
            </c:numRef>
          </c:val>
          <c:extLst>
            <c:ext xmlns:c16="http://schemas.microsoft.com/office/drawing/2014/chart" uri="{C3380CC4-5D6E-409C-BE32-E72D297353CC}">
              <c16:uniqueId val="{00000000-3A5B-47A0-B432-16EC581055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3070</c:v>
                </c:pt>
                <c:pt idx="5">
                  <c:v>3050</c:v>
                </c:pt>
                <c:pt idx="8">
                  <c:v>3223</c:v>
                </c:pt>
                <c:pt idx="11">
                  <c:v>3343</c:v>
                </c:pt>
                <c:pt idx="14">
                  <c:v>3294</c:v>
                </c:pt>
              </c:numCache>
            </c:numRef>
          </c:val>
          <c:extLst>
            <c:ext xmlns:c16="http://schemas.microsoft.com/office/drawing/2014/chart" uri="{C3380CC4-5D6E-409C-BE32-E72D297353CC}">
              <c16:uniqueId val="{00000001-3A5B-47A0-B432-16EC581055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1268</c:v>
                </c:pt>
                <c:pt idx="5">
                  <c:v>1718</c:v>
                </c:pt>
                <c:pt idx="8">
                  <c:v>1219</c:v>
                </c:pt>
                <c:pt idx="11">
                  <c:v>1702</c:v>
                </c:pt>
                <c:pt idx="14">
                  <c:v>2136</c:v>
                </c:pt>
              </c:numCache>
            </c:numRef>
          </c:val>
          <c:extLst>
            <c:ext xmlns:c16="http://schemas.microsoft.com/office/drawing/2014/chart" uri="{C3380CC4-5D6E-409C-BE32-E72D297353CC}">
              <c16:uniqueId val="{00000002-3A5B-47A0-B432-16EC581055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158</c:v>
                </c:pt>
                <c:pt idx="3">
                  <c:v>0</c:v>
                </c:pt>
                <c:pt idx="6">
                  <c:v>0</c:v>
                </c:pt>
                <c:pt idx="9">
                  <c:v>0</c:v>
                </c:pt>
                <c:pt idx="12">
                  <c:v>0</c:v>
                </c:pt>
              </c:numCache>
            </c:numRef>
          </c:val>
          <c:extLst>
            <c:ext xmlns:c16="http://schemas.microsoft.com/office/drawing/2014/chart" uri="{C3380CC4-5D6E-409C-BE32-E72D297353CC}">
              <c16:uniqueId val="{00000003-3A5B-47A0-B432-16EC581055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A5B-47A0-B432-16EC581055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A5B-47A0-B432-16EC581055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4768</c:v>
                </c:pt>
                <c:pt idx="3">
                  <c:v>4431</c:v>
                </c:pt>
                <c:pt idx="6">
                  <c:v>4070</c:v>
                </c:pt>
                <c:pt idx="9">
                  <c:v>3606</c:v>
                </c:pt>
                <c:pt idx="12">
                  <c:v>3304</c:v>
                </c:pt>
              </c:numCache>
            </c:numRef>
          </c:val>
          <c:extLst>
            <c:ext xmlns:c16="http://schemas.microsoft.com/office/drawing/2014/chart" uri="{C3380CC4-5D6E-409C-BE32-E72D297353CC}">
              <c16:uniqueId val="{00000006-3A5B-47A0-B432-16EC581055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7127</c:v>
                </c:pt>
                <c:pt idx="3">
                  <c:v>6395</c:v>
                </c:pt>
                <c:pt idx="6">
                  <c:v>5382</c:v>
                </c:pt>
                <c:pt idx="9">
                  <c:v>4750</c:v>
                </c:pt>
                <c:pt idx="12">
                  <c:v>4432</c:v>
                </c:pt>
              </c:numCache>
            </c:numRef>
          </c:val>
          <c:extLst>
            <c:ext xmlns:c16="http://schemas.microsoft.com/office/drawing/2014/chart" uri="{C3380CC4-5D6E-409C-BE32-E72D297353CC}">
              <c16:uniqueId val="{00000007-3A5B-47A0-B432-16EC581055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12469</c:v>
                </c:pt>
                <c:pt idx="3">
                  <c:v>12634</c:v>
                </c:pt>
                <c:pt idx="6">
                  <c:v>12480</c:v>
                </c:pt>
                <c:pt idx="9">
                  <c:v>12516</c:v>
                </c:pt>
                <c:pt idx="12">
                  <c:v>12732</c:v>
                </c:pt>
              </c:numCache>
            </c:numRef>
          </c:val>
          <c:extLst>
            <c:ext xmlns:c16="http://schemas.microsoft.com/office/drawing/2014/chart" uri="{C3380CC4-5D6E-409C-BE32-E72D297353CC}">
              <c16:uniqueId val="{00000008-3A5B-47A0-B432-16EC581055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3215</c:v>
                </c:pt>
                <c:pt idx="3">
                  <c:v>2955</c:v>
                </c:pt>
                <c:pt idx="6">
                  <c:v>2945</c:v>
                </c:pt>
                <c:pt idx="9">
                  <c:v>2630</c:v>
                </c:pt>
                <c:pt idx="12">
                  <c:v>2490</c:v>
                </c:pt>
              </c:numCache>
            </c:numRef>
          </c:val>
          <c:extLst>
            <c:ext xmlns:c16="http://schemas.microsoft.com/office/drawing/2014/chart" uri="{C3380CC4-5D6E-409C-BE32-E72D297353CC}">
              <c16:uniqueId val="{00000009-3A5B-47A0-B432-16EC581055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35838</c:v>
                </c:pt>
                <c:pt idx="3">
                  <c:v>36122</c:v>
                </c:pt>
                <c:pt idx="6">
                  <c:v>36320</c:v>
                </c:pt>
                <c:pt idx="9">
                  <c:v>36283</c:v>
                </c:pt>
                <c:pt idx="12">
                  <c:v>37152</c:v>
                </c:pt>
              </c:numCache>
            </c:numRef>
          </c:val>
          <c:extLst>
            <c:ext xmlns:c16="http://schemas.microsoft.com/office/drawing/2014/chart" uri="{C3380CC4-5D6E-409C-BE32-E72D297353CC}">
              <c16:uniqueId val="{0000000A-3A5B-47A0-B432-16EC5810552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27319</c:v>
                </c:pt>
                <c:pt idx="2">
                  <c:v>#N/A</c:v>
                </c:pt>
                <c:pt idx="3">
                  <c:v>#N/A</c:v>
                </c:pt>
                <c:pt idx="4">
                  <c:v>25503</c:v>
                </c:pt>
                <c:pt idx="5">
                  <c:v>#N/A</c:v>
                </c:pt>
                <c:pt idx="6">
                  <c:v>#N/A</c:v>
                </c:pt>
                <c:pt idx="7">
                  <c:v>24242</c:v>
                </c:pt>
                <c:pt idx="8">
                  <c:v>#N/A</c:v>
                </c:pt>
                <c:pt idx="9">
                  <c:v>#N/A</c:v>
                </c:pt>
                <c:pt idx="10">
                  <c:v>22536</c:v>
                </c:pt>
                <c:pt idx="11">
                  <c:v>#N/A</c:v>
                </c:pt>
                <c:pt idx="12">
                  <c:v>#N/A</c:v>
                </c:pt>
                <c:pt idx="13">
                  <c:v>21306</c:v>
                </c:pt>
                <c:pt idx="14">
                  <c:v>#N/A</c:v>
                </c:pt>
              </c:numCache>
            </c:numRef>
          </c:val>
          <c:smooth val="0"/>
          <c:extLst>
            <c:ext xmlns:c16="http://schemas.microsoft.com/office/drawing/2014/chart" uri="{C3380CC4-5D6E-409C-BE32-E72D297353CC}">
              <c16:uniqueId val="{0000000B-3A5B-47A0-B432-16EC5810552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238</c:v>
                </c:pt>
                <c:pt idx="1">
                  <c:v>326</c:v>
                </c:pt>
                <c:pt idx="2">
                  <c:v>567</c:v>
                </c:pt>
              </c:numCache>
            </c:numRef>
          </c:val>
          <c:extLst>
            <c:ext xmlns:c16="http://schemas.microsoft.com/office/drawing/2014/chart" uri="{C3380CC4-5D6E-409C-BE32-E72D297353CC}">
              <c16:uniqueId val="{00000000-DB78-419D-96DA-A0A5AEF001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50</c:v>
                </c:pt>
              </c:numCache>
            </c:numRef>
          </c:val>
          <c:extLst>
            <c:ext xmlns:c16="http://schemas.microsoft.com/office/drawing/2014/chart" uri="{C3380CC4-5D6E-409C-BE32-E72D297353CC}">
              <c16:uniqueId val="{00000001-DB78-419D-96DA-A0A5AEF001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5066</c:v>
                </c:pt>
                <c:pt idx="1">
                  <c:v>5867</c:v>
                </c:pt>
                <c:pt idx="2">
                  <c:v>6054</c:v>
                </c:pt>
              </c:numCache>
            </c:numRef>
          </c:val>
          <c:extLst>
            <c:ext xmlns:c16="http://schemas.microsoft.com/office/drawing/2014/chart" uri="{C3380CC4-5D6E-409C-BE32-E72D297353CC}">
              <c16:uniqueId val="{00000002-DB78-419D-96DA-A0A5AEF001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{0217BCBA-CAA8-41DA-BDFA-A5D1393A4DE5}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BAC-4AAF-BBE3-99830BD77B6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{53FFAB91-7551-4B09-9F2C-967FEDEEB2E9}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AC-4AAF-BBE3-99830BD77B6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{7E15EFF5-4779-4C49-93A6-299A6E8A5EEF}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AC-4AAF-BBE3-99830BD77B6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{FF7A53CD-07AC-4E52-A675-31B84C009E7D}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AC-4AAF-BBE3-99830BD77B6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{93038B0B-53AF-48B1-9ED6-448AB6278AF8}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AC-4AAF-BBE3-99830BD77B6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{1B596610-9DC3-4996-A36E-2BE871FE1A06}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BAC-4AAF-BBE3-99830BD77B6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{88725EC8-80DE-4E82-8407-97E0070243BD}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BAC-4AAF-BBE3-99830BD77B66}"/>
                </c:ext>
              </c:extLst>
            </c:dLbl>
            <c:dLbl>
              <c:idx val="24"/>
              <c:layout>
                <c:manualLayout>
                  <c:x val="-4.2003408505479269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{905BB1CF-A48C-4A4F-B18E-E2E341DA84A8}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BAC-4AAF-BBE3-99830BD77B66}"/>
                </c:ext>
              </c:extLst>
            </c:dLbl>
            <c:dLbl>
              <c:idx val="32"/>
              <c:layout>
                <c:manualLayout>
                  <c:x val="-2.2157542614327196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{442B92DA-B03F-494A-A6ED-6C77C9B263B6}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BAC-4AAF-BBE3-99830BD77B6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74.900000000000006</c:v>
                </c:pt>
                <c:pt idx="16">
                  <c:v>78.5</c:v>
                </c:pt>
                <c:pt idx="24">
                  <c:v>75.2</c:v>
                </c:pt>
                <c:pt idx="32">
                  <c:v>75.400000000000006</c:v>
                </c:pt>
              </c:numCache>
            </c:numRef>
          </c:xVal>
          <c:yVal>
            <c:numRef>
              <c:f>公会計指標分析・財政指標組合せ分析表!$BP$51:$DC$51</c:f>
              <c:numCache>
                <c:formatCode>#,##0.0;"▲ "#,##0.0</c:formatCode>
                <c:ptCount val="40"/>
                <c:pt idx="8">
                  <c:v>174.3</c:v>
                </c:pt>
                <c:pt idx="16">
                  <c:v>169</c:v>
                </c:pt>
                <c:pt idx="24">
                  <c:v>157.80000000000001</c:v>
                </c:pt>
                <c:pt idx="32">
                  <c:v>150.9</c:v>
                </c:pt>
              </c:numCache>
            </c:numRef>
          </c:yVal>
          <c:smooth val="0"/>
          <c:extLst>
            <c:ext xmlns:c16="http://schemas.microsoft.com/office/drawing/2014/chart" uri="{C3380CC4-5D6E-409C-BE32-E72D297353CC}">
              <c16:uniqueId val="{00000009-7BAC-4AAF-BBE3-99830BD77B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{F03A0C7B-B6BD-4F94-8CC0-9876071860AF}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BAC-4AAF-BBE3-99830BD77B6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{F9788125-8D22-491D-9AD6-5ABDDE3E1FC5}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AC-4AAF-BBE3-99830BD77B6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{A05B59E8-0C1E-4505-A106-29B5D80540D0}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AC-4AAF-BBE3-99830BD77B6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{D738FE5D-FB48-4C8A-9EC4-BA58A87CD808}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AC-4AAF-BBE3-99830BD77B6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{D2D38997-978C-476A-A22D-6DAFA3AF39A6}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AC-4AAF-BBE3-99830BD77B6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{494A6F54-F6AE-4578-8045-363E4BF23FB4}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BAC-4AAF-BBE3-99830BD77B66}"/>
                </c:ext>
              </c:extLst>
            </c:dLbl>
            <c:dLbl>
              <c:idx val="16"/>
              <c:layout>
                <c:manualLayout>
                  <c:x val="-3.4609406648041845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{F2D842A2-B986-4EC6-ADC2-20BD8776A7CD}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BAC-4AAF-BBE3-99830BD77B66}"/>
                </c:ext>
              </c:extLst>
            </c:dLbl>
            <c:dLbl>
              <c:idx val="24"/>
              <c:layout>
                <c:manualLayout>
                  <c:x val="-2.9680994291102828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{0CA7458B-3BC3-419F-BA36-94E14219E326}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BAC-4AAF-BBE3-99830BD77B6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{7372C1F4-6A55-4D57-ADDC-9B38C9E72646}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BAC-4AAF-BBE3-99830BD77B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60.4</c:v>
                </c:pt>
                <c:pt idx="16">
                  <c:v>59.3</c:v>
                </c:pt>
                <c:pt idx="24">
                  <c:v>59.9</c:v>
                </c:pt>
                <c:pt idx="32">
                  <c:v>61.5</c:v>
                </c:pt>
              </c:numCache>
            </c:numRef>
          </c:xVal>
          <c:yVal>
            <c:numRef>
              <c:f>公会計指標分析・財政指標組合せ分析表!$BP$55:$DC$55</c:f>
              <c:numCache>
                <c:formatCode>#,##0.0;"▲ "#,##0.0</c:formatCode>
                <c:ptCount val="40"/>
                <c:pt idx="8">
                  <c:v>35.299999999999997</c:v>
                </c:pt>
                <c:pt idx="16">
                  <c:v>31.9</c:v>
                </c:pt>
                <c:pt idx="24">
                  <c:v>24.2</c:v>
                </c:pt>
                <c:pt idx="32">
                  <c:v>22.1</c:v>
                </c:pt>
              </c:numCache>
            </c:numRef>
          </c:yVal>
          <c:smooth val="0"/>
          <c:extLst>
            <c:ext xmlns:c16="http://schemas.microsoft.com/office/drawing/2014/chart" uri="{C3380CC4-5D6E-409C-BE32-E72D297353CC}">
              <c16:uniqueId val="{00000013-7BAC-4AAF-BBE3-99830BD77B66}"/>
            </c:ext>
          </c:extLst>
        </c:ser>
        <c:dLbls>
          <c:showLegendKey val="0"/>
          <c:showVal val="1"/>
          <c:showCatName val="0"/>
          <c:showSerName val="0"/>
          <c:showPercent val="0"/>
          <c:showBubbleSize val="0"/>
        </c:dLbls>
        <c:axId val="46179840"/>
        <c:axId val="46181760"/>
      </c:scatterChart>
      <c:valAx>
        <c:axId val="46179840"/>
        <c:scaling>
          <c:orientation val="minMax"/>
          <c:max val="81"/>
          <c:min val="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3052663712219509E-2"/>
                  <c:y val="-6.2416647087793951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{081882ED-4819-49D6-A2C1-C5011547CB06}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4A9-4D89-A7ED-4D59494DD07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{4D5B909E-B60B-44BB-81E0-B3D525B886B5}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4A9-4D89-A7ED-4D59494DD07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{83827C95-70FF-459B-807F-F722EB18CF3F}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4A9-4D89-A7ED-4D59494DD07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{DB4E8CA9-F7B2-4B79-8052-82A094B8625F}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4A9-4D89-A7ED-4D59494DD07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{087FB18D-44FF-4493-8671-754F75B53D34}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4A9-4D89-A7ED-4D59494DD070}"/>
                </c:ext>
              </c:extLst>
            </c:dLbl>
            <c:dLbl>
              <c:idx val="8"/>
              <c:layout>
                <c:manualLayout>
                  <c:x val="-3.0343319526001892E-2"/>
                  <c:y val="-7.150541096110915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{9DF055F0-E408-404B-9BB4-731A0DBD634E}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4A9-4D89-A7ED-4D59494DD070}"/>
                </c:ext>
              </c:extLst>
            </c:dLbl>
            <c:dLbl>
              <c:idx val="16"/>
              <c:layout>
                <c:manualLayout>
                  <c:x val="-3.1697991619110633E-2"/>
                  <c:y val="-5.3327883214478754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{BB86C3B7-6BC1-4ACF-A82F-FA50708608CD}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4A9-4D89-A7ED-4D59494DD07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{A2AB427E-834E-4C6F-88AA-D88725858415}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4A9-4D89-A7ED-4D59494DD07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{1877A86C-686D-44AA-B96B-AA6FEB345A1A}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4A9-4D89-A7ED-4D59494DD07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16.899999999999999</c:v>
                </c:pt>
                <c:pt idx="8">
                  <c:v>17.3</c:v>
                </c:pt>
                <c:pt idx="16">
                  <c:v>17.100000000000001</c:v>
                </c:pt>
                <c:pt idx="24">
                  <c:v>16.600000000000001</c:v>
                </c:pt>
                <c:pt idx="32">
                  <c:v>16.100000000000001</c:v>
                </c:pt>
              </c:numCache>
            </c:numRef>
          </c:xVal>
          <c:yVal>
            <c:numRef>
              <c:f>公会計指標分析・財政指標組合せ分析表!$BP$73:$DC$73</c:f>
              <c:numCache>
                <c:formatCode>#,##0.0;"▲ "#,##0.0</c:formatCode>
                <c:ptCount val="40"/>
                <c:pt idx="0">
                  <c:v>182.8</c:v>
                </c:pt>
                <c:pt idx="8">
                  <c:v>174.3</c:v>
                </c:pt>
                <c:pt idx="16">
                  <c:v>169</c:v>
                </c:pt>
                <c:pt idx="24">
                  <c:v>157.80000000000001</c:v>
                </c:pt>
                <c:pt idx="32">
                  <c:v>150.9</c:v>
                </c:pt>
              </c:numCache>
            </c:numRef>
          </c:yVal>
          <c:smooth val="0"/>
          <c:extLst>
            <c:ext xmlns:c16="http://schemas.microsoft.com/office/drawing/2014/chart" uri="{C3380CC4-5D6E-409C-BE32-E72D297353CC}">
              <c16:uniqueId val="{00000009-F4A9-4D89-A7ED-4D59494DD07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1262586841452352E-2"/>
                  <c:y val="-6.2416647087793951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{32943CC8-EF90-4A35-9CE9-4CFA6F97A21D}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4A9-4D89-A7ED-4D59494DD07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{953300B6-C843-4121-81D4-60B42328C646}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4A9-4D89-A7ED-4D59494DD07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{AB187B2E-A46C-4909-9507-DBF0C1FE1097}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4A9-4D89-A7ED-4D59494DD07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{067B85AC-F5BF-4778-8BA1-CA9FBEA22D58}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4A9-4D89-A7ED-4D59494DD07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{6A76C123-121F-4DFB-A727-618A7D688D3B}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4A9-4D89-A7ED-4D59494DD070}"/>
                </c:ext>
              </c:extLst>
            </c:dLbl>
            <c:dLbl>
              <c:idx val="8"/>
              <c:layout>
                <c:manualLayout>
                  <c:x val="-4.2133396396768982E-2"/>
                  <c:y val="-8.5822590069093443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{D3346017-A476-4E6F-A54C-32E90B81F6F9}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4A9-4D89-A7ED-4D59494DD070}"/>
                </c:ext>
              </c:extLst>
            </c:dLbl>
            <c:dLbl>
              <c:idx val="16"/>
              <c:layout>
                <c:manualLayout>
                  <c:x val="-3.1697991619110633E-2"/>
                  <c:y val="-7.017467551015244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{6B56BA54-B98C-492B-A2D6-64C2453598BC}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4A9-4D89-A7ED-4D59494DD070}"/>
                </c:ext>
              </c:extLst>
            </c:dLbl>
            <c:dLbl>
              <c:idx val="24"/>
              <c:layout>
                <c:manualLayout>
                  <c:x val="-3.1697991619110633E-2"/>
                  <c:y val="-2.40177970240570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{B0311C0C-2D48-412D-B51A-522F5C01A23A}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4A9-4D89-A7ED-4D59494DD070}"/>
                </c:ext>
              </c:extLst>
            </c:dLbl>
            <c:dLbl>
              <c:idx val="32"/>
              <c:layout>
                <c:manualLayout>
                  <c:x val="-3.1570342725075584E-2"/>
                  <c:y val="-6.9650840772734229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{0E259A74-97B9-4F83-B6CC-A966C7AD5AF2}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4A9-4D89-A7ED-4D59494DD07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F4A9-4D89-A7ED-4D59494DD070}"/>
            </c:ext>
          </c:extLst>
        </c:ser>
        <c:dLbls>
          <c:showLegendKey val="0"/>
          <c:showVal val="1"/>
          <c:showCatName val="0"/>
          <c:showSerName val="0"/>
          <c:showPercent val="0"/>
          <c:showBubbleSize val="0"/>
        </c:dLbls>
        <c:axId val="84219776"/>
        <c:axId val="84234240"/>
      </c:scatterChart>
      <c:valAx>
        <c:axId val="84219776"/>
        <c:scaling>
          <c:orientation val="minMax"/>
          <c:max val="19"/>
          <c:min val="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依然として高水準で推移している。これは臨時財政対策債や合併特例事業債等の財政上有利な地方債の発行により、普通交付税に算入される公債費等が増加しているものの、公営企業や一部事務組合等に係る元利償還金等の負担分が高止まりしていることや下北医療センターへの債務負担行為の履行が要因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新規の地方債発行に当たっては、事業を厳選し、起債の抑制に努めつつ、下北医療センターの債務負担行為の計画的な履行に努め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将来負担比率の分子は、一部事務組合の公債費負担額の減等で減少傾向にあるものの、依然として高い水準にある。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れは、将来負担額における一般会計等に係る地方債の現在高及び公営企業債等繰入見込額が依然として高水準で推移していることが主な要因である。臨時財政対策債や合併特例債等の発行増により、充当可能財源等の基準財政需要額算入見込額が増加する一方、一般会計等に係る地方債現在高の高止まりは解消されていないのが現状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今後も、新規発行地方債の更なる厳選、抑制に努めるとともに、下北医療センターの経営健全化に係る取り組みに対して多面的な支援を行うことにより、当該分子の早期改善に努め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青森県むつ市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補正財源として財政調整基金を約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百万円、常備消防に係る下北地域広域行政事務組合負担金の財源として地域振興基金を約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原子力発電施設等立地地域基盤整備支援事業交付金を原資として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新希望のまち基金へ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百万円、電源立地地域対策交付金を原資として地域振興基金に約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百万円、前年度決算剰余金等により財政調整基金へ約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特定の事業に要する財源として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取り崩して事業実施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していくため中長期的には減少が見込まれる。財政調整基金は、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繰上償還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、除排雪経費に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要する財源とし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実施</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していく予定である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国、県等の補助金の活用や内部経費の抑制を図ることにより、財政調整基金の着実な積立てに努める。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・地域振興基金：公共用の施設の整備、市民生活の利便性の向上及び産業の振興に寄与する事業の促進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・地域基盤安定化基金：地域住民の連帯強化及び生活基盤の安定化を促進し、地域の一体的な発展及び住民福祉の向上を図る。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・新希望のまち基金：原子力発電施設等立地地域基盤整備支援事業交付金を原資として地域振興に資する事業に活用する。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新希望のまち基金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原子力発電施設等立地地域基盤整備支援事業交付金</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を原資として</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362</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百万円を積立てした一方で、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常備消防に係る下北地域広域行政事務組合負担金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へ</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百万円充当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したこと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・過疎地域自立促進基金：過疎対策事業債を原資として約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円を積立てたことによ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基金：総合アリーナ整備事業の財源として充当していく。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・地域基盤安定化基金：平成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円の積立てをもって、旧合併特例事業債を原資とした積立ては終了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。原資となった起債の元金償還が進むにつれ処分可能な額が増えるため、対象事業を選択しながら充当していく。</a:t>
          </a:r>
          <a:endParaRPr lang="ja-JP" altLang="ja-JP" sz="1300">
            <a:effectLst/>
            <a:latin typeface="ＭＳ ゴシック" panose="020B0609070205080204" pitchFamily="49" charset="-128"/>
            <a:ea typeface="ＭＳ ゴシック" panose="020B0609070205080204" pitchFamily="49" charset="-128"/>
          </a:endParaRPr>
        </a:p>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・過疎地域自立促進基金：過疎地域自立促進市町村計画に基づき実施する事業</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へ</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充当していく。</a:t>
          </a:r>
          <a:endParaRPr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・新希望のまち基金：地域振興計画に基づき実施する事業へ充当していく。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少雪により除排雪経費のための取り崩しなし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前年度決算剰余金の積立て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億円を目標に積立てを行う。</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後年度の市債償還に必要な財源を確保するため、令和元年度に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財政調整基金の積立てを最優先としながら、財政状況、起債の償還予定を勘案しつつ積立てを行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56,790
56,632
864.12
37,767,085
37,514,329
181,353
16,871,737
37,115,941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に比べ高い傾向にあり、老朽化した施設が多く、統合、集約等の検討が必要であるため、公共施設等総合管理計画及び個別施設計画に基づき、建替、統合、集約または廃止とする施設を具体的に判断し、人口減少が進む時代に即した施設数の維持とその管理をし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4662624"/>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03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4437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4662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118580</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52620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541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534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53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526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10069</xdr:rowOff>
    </xdr:from>
    <xdr:to>
      <xdr:col>23</xdr:col>
      <xdr:colOff>136525</xdr:colOff>
      <xdr:row>34</xdr:row>
      <xdr:rowOff>111669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58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159946</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581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3901</xdr:rowOff>
    </xdr:from>
    <xdr:to>
      <xdr:col>19</xdr:col>
      <xdr:colOff>187325</xdr:colOff>
      <xdr:row>34</xdr:row>
      <xdr:rowOff>105501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583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54701</xdr:rowOff>
    </xdr:from>
    <xdr:to>
      <xdr:col>23</xdr:col>
      <xdr:colOff>85725</xdr:colOff>
      <xdr:row>34</xdr:row>
      <xdr:rowOff>60869</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4051300" y="5884001"/>
          <a:ext cx="711200" cy="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105682</xdr:rowOff>
    </xdr:from>
    <xdr:to>
      <xdr:col>15</xdr:col>
      <xdr:colOff>187325</xdr:colOff>
      <xdr:row>35</xdr:row>
      <xdr:rowOff>35832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593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54701</xdr:rowOff>
    </xdr:from>
    <xdr:to>
      <xdr:col>19</xdr:col>
      <xdr:colOff>136525</xdr:colOff>
      <xdr:row>34</xdr:row>
      <xdr:rowOff>156482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3289300" y="5884001"/>
          <a:ext cx="762000" cy="10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166098</xdr:rowOff>
    </xdr:from>
    <xdr:to>
      <xdr:col>11</xdr:col>
      <xdr:colOff>187325</xdr:colOff>
      <xdr:row>34</xdr:row>
      <xdr:rowOff>96248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582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45448</xdr:rowOff>
    </xdr:from>
    <xdr:to>
      <xdr:col>15</xdr:col>
      <xdr:colOff>136525</xdr:colOff>
      <xdr:row>34</xdr:row>
      <xdr:rowOff>156482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5874748"/>
          <a:ext cx="762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1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118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151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68869</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04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96628</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925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26959</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02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87375</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916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[ 1,002.3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を上回っている。今後の大規模事業により、起債残高が増加する可能性もあるため、年度ごとの償還額と新発債発行額の関係を注視し、効率的な財政運営による経費の低減はもちろん、積極的な繰上償還の実施、普通建設事業の精査による起債発行額の抑制に努める。</a:t>
          </a:r>
        </a:p>
      </xdr:txBody>
    </xdr:sp>
    <xdr:clientData/>
  </xdr:twoCellAnchor>
  <xdr:oneCellAnchor>
    <xdr:from>
      <xdr:col>57</xdr:col>
      <xdr:colOff>111125</xdr:colOff>
      <xdr:row>23</xdr:row>
      <xdr:rowOff>47625</xdr:rowOff>
    </xdr:from>
    <xdr:ext cx="349839"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a:extLst>
            <a:ext uri="{FF2B5EF4-FFF2-40B4-BE49-F238E27FC236}">
              <a16:creationId xmlns:a16="http://schemas.microsoft.com/office/drawing/2014/main" id="{00000000-0008-0000-0D00-00007B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D00-00007D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flipV="1">
          <a:off x="14793595" y="4541308"/>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27" name="債務償還比率最小値テキスト">
          <a:extLst>
            <a:ext uri="{FF2B5EF4-FFF2-40B4-BE49-F238E27FC236}">
              <a16:creationId xmlns:a16="http://schemas.microsoft.com/office/drawing/2014/main" id="{00000000-0008-0000-0D00-00007F000000}"/>
            </a:ext>
          </a:extLst>
        </xdr:cNvPr>
        <xdr:cNvSpPr txBox="1"/>
      </xdr:nvSpPr>
      <xdr:spPr>
        <a:xfrm>
          <a:off x="14846300" y="60603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605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a:extLst>
            <a:ext uri="{FF2B5EF4-FFF2-40B4-BE49-F238E27FC236}">
              <a16:creationId xmlns:a16="http://schemas.microsoft.com/office/drawing/2014/main" id="{00000000-0008-0000-0D00-000081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134411</xdr:rowOff>
    </xdr:from>
    <xdr:ext cx="469744" cy="259045"/>
    <xdr:sp macro="" textlink="">
      <xdr:nvSpPr>
        <xdr:cNvPr id="131" name="債務償還比率平均値テキスト">
          <a:extLst>
            <a:ext uri="{FF2B5EF4-FFF2-40B4-BE49-F238E27FC236}">
              <a16:creationId xmlns:a16="http://schemas.microsoft.com/office/drawing/2014/main" id="{00000000-0008-0000-0D00-000083000000}"/>
            </a:ext>
          </a:extLst>
        </xdr:cNvPr>
        <xdr:cNvSpPr txBox="1"/>
      </xdr:nvSpPr>
      <xdr:spPr>
        <a:xfrm>
          <a:off x="14846300" y="510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744700" y="525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033500" y="526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3271500" y="530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2509500" y="532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1747500" y="526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34861</xdr:rowOff>
    </xdr:from>
    <xdr:to>
      <xdr:col>76</xdr:col>
      <xdr:colOff>73025</xdr:colOff>
      <xdr:row>33</xdr:row>
      <xdr:rowOff>136461</xdr:rowOff>
    </xdr:to>
    <xdr:sp macro="" textlink="">
      <xdr:nvSpPr>
        <xdr:cNvPr id="142" name="楕円 141">
          <a:extLst>
            <a:ext uri="{FF2B5EF4-FFF2-40B4-BE49-F238E27FC236}">
              <a16:creationId xmlns:a16="http://schemas.microsoft.com/office/drawing/2014/main" id="{00000000-0008-0000-0D00-00008E000000}"/>
            </a:ext>
          </a:extLst>
        </xdr:cNvPr>
        <xdr:cNvSpPr/>
      </xdr:nvSpPr>
      <xdr:spPr>
        <a:xfrm>
          <a:off x="14744700" y="569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13288</xdr:rowOff>
    </xdr:from>
    <xdr:ext cx="560923" cy="259045"/>
    <xdr:sp macro="" textlink="">
      <xdr:nvSpPr>
        <xdr:cNvPr id="143" name="債務償還比率該当値テキスト">
          <a:extLst>
            <a:ext uri="{FF2B5EF4-FFF2-40B4-BE49-F238E27FC236}">
              <a16:creationId xmlns:a16="http://schemas.microsoft.com/office/drawing/2014/main" id="{00000000-0008-0000-0D00-00008F000000}"/>
            </a:ext>
          </a:extLst>
        </xdr:cNvPr>
        <xdr:cNvSpPr txBox="1"/>
      </xdr:nvSpPr>
      <xdr:spPr>
        <a:xfrm>
          <a:off x="14846300" y="567113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15191</xdr:rowOff>
    </xdr:from>
    <xdr:to>
      <xdr:col>72</xdr:col>
      <xdr:colOff>123825</xdr:colOff>
      <xdr:row>33</xdr:row>
      <xdr:rowOff>116791</xdr:rowOff>
    </xdr:to>
    <xdr:sp macro="" textlink="">
      <xdr:nvSpPr>
        <xdr:cNvPr id="144" name="楕円 143">
          <a:extLst>
            <a:ext uri="{FF2B5EF4-FFF2-40B4-BE49-F238E27FC236}">
              <a16:creationId xmlns:a16="http://schemas.microsoft.com/office/drawing/2014/main" id="{00000000-0008-0000-0D00-000090000000}"/>
            </a:ext>
          </a:extLst>
        </xdr:cNvPr>
        <xdr:cNvSpPr/>
      </xdr:nvSpPr>
      <xdr:spPr>
        <a:xfrm>
          <a:off x="14033500" y="567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65991</xdr:rowOff>
    </xdr:from>
    <xdr:to>
      <xdr:col>76</xdr:col>
      <xdr:colOff>22225</xdr:colOff>
      <xdr:row>33</xdr:row>
      <xdr:rowOff>85661</xdr:rowOff>
    </xdr:to>
    <xdr:cxnSp macro="">
      <xdr:nvCxnSpPr>
        <xdr:cNvPr id="145" name="直線コネクタ 144">
          <a:extLst>
            <a:ext uri="{FF2B5EF4-FFF2-40B4-BE49-F238E27FC236}">
              <a16:creationId xmlns:a16="http://schemas.microsoft.com/office/drawing/2014/main" id="{00000000-0008-0000-0D00-000091000000}"/>
            </a:ext>
          </a:extLst>
        </xdr:cNvPr>
        <xdr:cNvCxnSpPr/>
      </xdr:nvCxnSpPr>
      <xdr:spPr>
        <a:xfrm>
          <a:off x="14084300" y="5723841"/>
          <a:ext cx="711200" cy="1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148139</xdr:rowOff>
    </xdr:from>
    <xdr:to>
      <xdr:col>68</xdr:col>
      <xdr:colOff>123825</xdr:colOff>
      <xdr:row>33</xdr:row>
      <xdr:rowOff>78288</xdr:rowOff>
    </xdr:to>
    <xdr:sp macro="" textlink="">
      <xdr:nvSpPr>
        <xdr:cNvPr id="146" name="楕円 145">
          <a:extLst>
            <a:ext uri="{FF2B5EF4-FFF2-40B4-BE49-F238E27FC236}">
              <a16:creationId xmlns:a16="http://schemas.microsoft.com/office/drawing/2014/main" id="{00000000-0008-0000-0D00-000092000000}"/>
            </a:ext>
          </a:extLst>
        </xdr:cNvPr>
        <xdr:cNvSpPr/>
      </xdr:nvSpPr>
      <xdr:spPr>
        <a:xfrm>
          <a:off x="13271500" y="56345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27489</xdr:rowOff>
    </xdr:from>
    <xdr:to>
      <xdr:col>72</xdr:col>
      <xdr:colOff>73025</xdr:colOff>
      <xdr:row>33</xdr:row>
      <xdr:rowOff>65991</xdr:rowOff>
    </xdr:to>
    <xdr:cxnSp macro="">
      <xdr:nvCxnSpPr>
        <xdr:cNvPr id="147" name="直線コネクタ 146">
          <a:extLst>
            <a:ext uri="{FF2B5EF4-FFF2-40B4-BE49-F238E27FC236}">
              <a16:creationId xmlns:a16="http://schemas.microsoft.com/office/drawing/2014/main" id="{00000000-0008-0000-0D00-000093000000}"/>
            </a:ext>
          </a:extLst>
        </xdr:cNvPr>
        <xdr:cNvCxnSpPr/>
      </xdr:nvCxnSpPr>
      <xdr:spPr>
        <a:xfrm>
          <a:off x="13322300" y="5685339"/>
          <a:ext cx="7620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66816</xdr:rowOff>
    </xdr:from>
    <xdr:to>
      <xdr:col>64</xdr:col>
      <xdr:colOff>123825</xdr:colOff>
      <xdr:row>32</xdr:row>
      <xdr:rowOff>168416</xdr:rowOff>
    </xdr:to>
    <xdr:sp macro="" textlink="">
      <xdr:nvSpPr>
        <xdr:cNvPr id="148" name="楕円 147">
          <a:extLst>
            <a:ext uri="{FF2B5EF4-FFF2-40B4-BE49-F238E27FC236}">
              <a16:creationId xmlns:a16="http://schemas.microsoft.com/office/drawing/2014/main" id="{00000000-0008-0000-0D00-000094000000}"/>
            </a:ext>
          </a:extLst>
        </xdr:cNvPr>
        <xdr:cNvSpPr/>
      </xdr:nvSpPr>
      <xdr:spPr>
        <a:xfrm>
          <a:off x="12509500" y="555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117616</xdr:rowOff>
    </xdr:from>
    <xdr:to>
      <xdr:col>68</xdr:col>
      <xdr:colOff>73025</xdr:colOff>
      <xdr:row>33</xdr:row>
      <xdr:rowOff>27489</xdr:rowOff>
    </xdr:to>
    <xdr:cxnSp macro="">
      <xdr:nvCxnSpPr>
        <xdr:cNvPr id="149" name="直線コネクタ 148">
          <a:extLst>
            <a:ext uri="{FF2B5EF4-FFF2-40B4-BE49-F238E27FC236}">
              <a16:creationId xmlns:a16="http://schemas.microsoft.com/office/drawing/2014/main" id="{00000000-0008-0000-0D00-000095000000}"/>
            </a:ext>
          </a:extLst>
        </xdr:cNvPr>
        <xdr:cNvCxnSpPr/>
      </xdr:nvCxnSpPr>
      <xdr:spPr>
        <a:xfrm>
          <a:off x="12560300" y="5604016"/>
          <a:ext cx="762000" cy="8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153296</xdr:rowOff>
    </xdr:from>
    <xdr:to>
      <xdr:col>60</xdr:col>
      <xdr:colOff>123825</xdr:colOff>
      <xdr:row>33</xdr:row>
      <xdr:rowOff>83446</xdr:rowOff>
    </xdr:to>
    <xdr:sp macro="" textlink="">
      <xdr:nvSpPr>
        <xdr:cNvPr id="150" name="楕円 149">
          <a:extLst>
            <a:ext uri="{FF2B5EF4-FFF2-40B4-BE49-F238E27FC236}">
              <a16:creationId xmlns:a16="http://schemas.microsoft.com/office/drawing/2014/main" id="{00000000-0008-0000-0D00-000096000000}"/>
            </a:ext>
          </a:extLst>
        </xdr:cNvPr>
        <xdr:cNvSpPr/>
      </xdr:nvSpPr>
      <xdr:spPr>
        <a:xfrm>
          <a:off x="11747500" y="563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117616</xdr:rowOff>
    </xdr:from>
    <xdr:to>
      <xdr:col>64</xdr:col>
      <xdr:colOff>73025</xdr:colOff>
      <xdr:row>33</xdr:row>
      <xdr:rowOff>32646</xdr:rowOff>
    </xdr:to>
    <xdr:cxnSp macro="">
      <xdr:nvCxnSpPr>
        <xdr:cNvPr id="151" name="直線コネクタ 150">
          <a:extLst>
            <a:ext uri="{FF2B5EF4-FFF2-40B4-BE49-F238E27FC236}">
              <a16:creationId xmlns:a16="http://schemas.microsoft.com/office/drawing/2014/main" id="{00000000-0008-0000-0D00-000097000000}"/>
            </a:ext>
          </a:extLst>
        </xdr:cNvPr>
        <xdr:cNvCxnSpPr/>
      </xdr:nvCxnSpPr>
      <xdr:spPr>
        <a:xfrm flipV="1">
          <a:off x="11798300" y="5604016"/>
          <a:ext cx="762000" cy="8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65648</xdr:rowOff>
    </xdr:from>
    <xdr:ext cx="469744" cy="259045"/>
    <xdr:sp macro="" textlink="">
      <xdr:nvSpPr>
        <xdr:cNvPr id="152" name="n_1aveValue債務償還比率">
          <a:extLst>
            <a:ext uri="{FF2B5EF4-FFF2-40B4-BE49-F238E27FC236}">
              <a16:creationId xmlns:a16="http://schemas.microsoft.com/office/drawing/2014/main" id="{00000000-0008-0000-0D00-000098000000}"/>
            </a:ext>
          </a:extLst>
        </xdr:cNvPr>
        <xdr:cNvSpPr txBox="1"/>
      </xdr:nvSpPr>
      <xdr:spPr>
        <a:xfrm>
          <a:off x="13836727" y="503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108948</xdr:rowOff>
    </xdr:from>
    <xdr:ext cx="469744" cy="259045"/>
    <xdr:sp macro="" textlink="">
      <xdr:nvSpPr>
        <xdr:cNvPr id="153" name="n_2aveValue債務償還比率">
          <a:extLst>
            <a:ext uri="{FF2B5EF4-FFF2-40B4-BE49-F238E27FC236}">
              <a16:creationId xmlns:a16="http://schemas.microsoft.com/office/drawing/2014/main" id="{00000000-0008-0000-0D00-000099000000}"/>
            </a:ext>
          </a:extLst>
        </xdr:cNvPr>
        <xdr:cNvSpPr txBox="1"/>
      </xdr:nvSpPr>
      <xdr:spPr>
        <a:xfrm>
          <a:off x="13087427" y="508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131018</xdr:rowOff>
    </xdr:from>
    <xdr:ext cx="469744" cy="259045"/>
    <xdr:sp macro="" textlink="">
      <xdr:nvSpPr>
        <xdr:cNvPr id="154" name="n_3aveValue債務償還比率">
          <a:extLst>
            <a:ext uri="{FF2B5EF4-FFF2-40B4-BE49-F238E27FC236}">
              <a16:creationId xmlns:a16="http://schemas.microsoft.com/office/drawing/2014/main" id="{00000000-0008-0000-0D00-00009A000000}"/>
            </a:ext>
          </a:extLst>
        </xdr:cNvPr>
        <xdr:cNvSpPr txBox="1"/>
      </xdr:nvSpPr>
      <xdr:spPr>
        <a:xfrm>
          <a:off x="12325427" y="510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68886</xdr:rowOff>
    </xdr:from>
    <xdr:ext cx="469744" cy="259045"/>
    <xdr:sp macro="" textlink="">
      <xdr:nvSpPr>
        <xdr:cNvPr id="155" name="n_4aveValue債務償還比率">
          <a:extLst>
            <a:ext uri="{FF2B5EF4-FFF2-40B4-BE49-F238E27FC236}">
              <a16:creationId xmlns:a16="http://schemas.microsoft.com/office/drawing/2014/main" id="{00000000-0008-0000-0D00-00009B000000}"/>
            </a:ext>
          </a:extLst>
        </xdr:cNvPr>
        <xdr:cNvSpPr txBox="1"/>
      </xdr:nvSpPr>
      <xdr:spPr>
        <a:xfrm>
          <a:off x="11563427" y="504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107918</xdr:rowOff>
    </xdr:from>
    <xdr:ext cx="469744" cy="259045"/>
    <xdr:sp macro="" textlink="">
      <xdr:nvSpPr>
        <xdr:cNvPr id="156" name="n_1mainValue債務償還比率">
          <a:extLst>
            <a:ext uri="{FF2B5EF4-FFF2-40B4-BE49-F238E27FC236}">
              <a16:creationId xmlns:a16="http://schemas.microsoft.com/office/drawing/2014/main" id="{00000000-0008-0000-0D00-00009C000000}"/>
            </a:ext>
          </a:extLst>
        </xdr:cNvPr>
        <xdr:cNvSpPr txBox="1"/>
      </xdr:nvSpPr>
      <xdr:spPr>
        <a:xfrm>
          <a:off x="13836727" y="576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69415</xdr:rowOff>
    </xdr:from>
    <xdr:ext cx="469744" cy="259045"/>
    <xdr:sp macro="" textlink="">
      <xdr:nvSpPr>
        <xdr:cNvPr id="157" name="n_2mainValue債務償還比率">
          <a:extLst>
            <a:ext uri="{FF2B5EF4-FFF2-40B4-BE49-F238E27FC236}">
              <a16:creationId xmlns:a16="http://schemas.microsoft.com/office/drawing/2014/main" id="{00000000-0008-0000-0D00-00009D000000}"/>
            </a:ext>
          </a:extLst>
        </xdr:cNvPr>
        <xdr:cNvSpPr txBox="1"/>
      </xdr:nvSpPr>
      <xdr:spPr>
        <a:xfrm>
          <a:off x="13087427" y="572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159543</xdr:rowOff>
    </xdr:from>
    <xdr:ext cx="469744" cy="259045"/>
    <xdr:sp macro="" textlink="">
      <xdr:nvSpPr>
        <xdr:cNvPr id="158" name="n_3mainValue債務償還比率">
          <a:extLst>
            <a:ext uri="{FF2B5EF4-FFF2-40B4-BE49-F238E27FC236}">
              <a16:creationId xmlns:a16="http://schemas.microsoft.com/office/drawing/2014/main" id="{00000000-0008-0000-0D00-00009E000000}"/>
            </a:ext>
          </a:extLst>
        </xdr:cNvPr>
        <xdr:cNvSpPr txBox="1"/>
      </xdr:nvSpPr>
      <xdr:spPr>
        <a:xfrm>
          <a:off x="12325427" y="5645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74573</xdr:rowOff>
    </xdr:from>
    <xdr:ext cx="469744" cy="259045"/>
    <xdr:sp macro="" textlink="">
      <xdr:nvSpPr>
        <xdr:cNvPr id="159" name="n_4mainValue債務償還比率">
          <a:extLst>
            <a:ext uri="{FF2B5EF4-FFF2-40B4-BE49-F238E27FC236}">
              <a16:creationId xmlns:a16="http://schemas.microsoft.com/office/drawing/2014/main" id="{00000000-0008-0000-0D00-00009F000000}"/>
            </a:ext>
          </a:extLst>
        </xdr:cNvPr>
        <xdr:cNvSpPr txBox="1"/>
      </xdr:nvSpPr>
      <xdr:spPr>
        <a:xfrm>
          <a:off x="11563427" y="573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56,790
56,632
864.12
37,767,085
37,514,329
181,353
16,871,737
37,115,941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41728</xdr:rowOff>
    </xdr:from>
    <xdr:to>
      <xdr:col>24</xdr:col>
      <xdr:colOff>114300</xdr:colOff>
      <xdr:row>40</xdr:row>
      <xdr:rowOff>143328</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20155</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36830</xdr:rowOff>
    </xdr:from>
    <xdr:to>
      <xdr:col>20</xdr:col>
      <xdr:colOff>38100</xdr:colOff>
      <xdr:row>40</xdr:row>
      <xdr:rowOff>138430</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87630</xdr:rowOff>
    </xdr:from>
    <xdr:to>
      <xdr:col>24</xdr:col>
      <xdr:colOff>63500</xdr:colOff>
      <xdr:row>40</xdr:row>
      <xdr:rowOff>92528</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945630"/>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48260</xdr:rowOff>
    </xdr:from>
    <xdr:to>
      <xdr:col>15</xdr:col>
      <xdr:colOff>101600</xdr:colOff>
      <xdr:row>40</xdr:row>
      <xdr:rowOff>149860</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87630</xdr:rowOff>
    </xdr:from>
    <xdr:to>
      <xdr:col>19</xdr:col>
      <xdr:colOff>177800</xdr:colOff>
      <xdr:row>40</xdr:row>
      <xdr:rowOff>99060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flipV="1">
          <a:off x="2908300" y="69456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33565</xdr:rowOff>
    </xdr:from>
    <xdr:to>
      <xdr:col>10</xdr:col>
      <xdr:colOff>165100</xdr:colOff>
      <xdr:row>40</xdr:row>
      <xdr:rowOff>135165</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84365</xdr:rowOff>
    </xdr:from>
    <xdr:to>
      <xdr:col>15</xdr:col>
      <xdr:colOff>50800</xdr:colOff>
      <xdr:row>40</xdr:row>
      <xdr:rowOff>99060</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94236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2" name="n_1aveValue【道路】&#10;有形固定資産減価償却率">
          <a:extLst>
            <a:ext uri="{FF2B5EF4-FFF2-40B4-BE49-F238E27FC236}">
              <a16:creationId xmlns:a16="http://schemas.microsoft.com/office/drawing/2014/main" id="{00000000-0008-0000-0E00-000052000000}"/>
            </a:ext>
          </a:extLst>
        </xdr:cNvPr>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3" name="n_2aveValue【道路】&#10;有形固定資産減価償却率">
          <a:extLst>
            <a:ext uri="{FF2B5EF4-FFF2-40B4-BE49-F238E27FC236}">
              <a16:creationId xmlns:a16="http://schemas.microsoft.com/office/drawing/2014/main" id="{00000000-0008-0000-0E00-000053000000}"/>
            </a:ext>
          </a:extLst>
        </xdr:cNvPr>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4" name="n_3aveValue【道路】&#10;有形固定資産減価償却率">
          <a:extLst>
            <a:ext uri="{FF2B5EF4-FFF2-40B4-BE49-F238E27FC236}">
              <a16:creationId xmlns:a16="http://schemas.microsoft.com/office/drawing/2014/main" id="{00000000-0008-0000-0E00-000054000000}"/>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5" name="n_4aveValue【道路】&#10;有形固定資産減価償却率">
          <a:extLst>
            <a:ext uri="{FF2B5EF4-FFF2-40B4-BE49-F238E27FC236}">
              <a16:creationId xmlns:a16="http://schemas.microsoft.com/office/drawing/2014/main" id="{00000000-0008-0000-0E00-000055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129557</xdr:rowOff>
    </xdr:from>
    <xdr:ext cx="405111" cy="259045"/>
    <xdr:sp macro="" textlink="">
      <xdr:nvSpPr>
        <xdr:cNvPr id="86" name="n_1mainValue【道路】&#10;有形固定資産減価償却率">
          <a:extLst>
            <a:ext uri="{FF2B5EF4-FFF2-40B4-BE49-F238E27FC236}">
              <a16:creationId xmlns:a16="http://schemas.microsoft.com/office/drawing/2014/main" id="{00000000-0008-0000-0E00-000056000000}"/>
            </a:ext>
          </a:extLst>
        </xdr:cNvPr>
        <xdr:cNvSpPr txBox="1"/>
      </xdr:nvSpPr>
      <xdr:spPr>
        <a:xfrm>
          <a:off x="35820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140987</xdr:rowOff>
    </xdr:from>
    <xdr:ext cx="405111" cy="259045"/>
    <xdr:sp macro="" textlink="">
      <xdr:nvSpPr>
        <xdr:cNvPr id="87" name="n_2mainValue【道路】&#10;有形固定資産減価償却率">
          <a:extLst>
            <a:ext uri="{FF2B5EF4-FFF2-40B4-BE49-F238E27FC236}">
              <a16:creationId xmlns:a16="http://schemas.microsoft.com/office/drawing/2014/main" id="{00000000-0008-0000-0E00-000057000000}"/>
            </a:ext>
          </a:extLst>
        </xdr:cNvPr>
        <xdr:cNvSpPr txBox="1"/>
      </xdr:nvSpPr>
      <xdr:spPr>
        <a:xfrm>
          <a:off x="2705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126292</xdr:rowOff>
    </xdr:from>
    <xdr:ext cx="405111" cy="259045"/>
    <xdr:sp macro="" textlink="">
      <xdr:nvSpPr>
        <xdr:cNvPr id="88" name="n_3mainValue【道路】&#10;有形固定資産減価償却率">
          <a:extLst>
            <a:ext uri="{FF2B5EF4-FFF2-40B4-BE49-F238E27FC236}">
              <a16:creationId xmlns:a16="http://schemas.microsoft.com/office/drawing/2014/main" id="{00000000-0008-0000-0E00-000058000000}"/>
            </a:ext>
          </a:extLst>
        </xdr:cNvPr>
        <xdr:cNvSpPr txBox="1"/>
      </xdr:nvSpPr>
      <xdr:spPr>
        <a:xfrm>
          <a:off x="18167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12933</xdr:rowOff>
    </xdr:from>
    <xdr:ext cx="469744" cy="259045"/>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7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18314</xdr:rowOff>
    </xdr:from>
    <xdr:to>
      <xdr:col>55</xdr:col>
      <xdr:colOff>50800</xdr:colOff>
      <xdr:row>39</xdr:row>
      <xdr:rowOff>119914</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7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41191</xdr:rowOff>
    </xdr:from>
    <xdr:ext cx="534377" cy="259045"/>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55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28334</xdr:rowOff>
    </xdr:from>
    <xdr:to>
      <xdr:col>50</xdr:col>
      <xdr:colOff>165100</xdr:colOff>
      <xdr:row>39</xdr:row>
      <xdr:rowOff>129934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71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69114</xdr:rowOff>
    </xdr:from>
    <xdr:to>
      <xdr:col>55</xdr:col>
      <xdr:colOff>0</xdr:colOff>
      <xdr:row>39</xdr:row>
      <xdr:rowOff>79134</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755664"/>
          <a:ext cx="8382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37287</xdr:rowOff>
    </xdr:from>
    <xdr:to>
      <xdr:col>46</xdr:col>
      <xdr:colOff>38100</xdr:colOff>
      <xdr:row>39</xdr:row>
      <xdr:rowOff>138887</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2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79134</xdr:rowOff>
    </xdr:from>
    <xdr:to>
      <xdr:col>50</xdr:col>
      <xdr:colOff>114300</xdr:colOff>
      <xdr:row>39</xdr:row>
      <xdr:rowOff>88087</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765684"/>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45517</xdr:rowOff>
    </xdr:from>
    <xdr:to>
      <xdr:col>41</xdr:col>
      <xdr:colOff>101600</xdr:colOff>
      <xdr:row>39</xdr:row>
      <xdr:rowOff>147117</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73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88087</xdr:rowOff>
    </xdr:from>
    <xdr:to>
      <xdr:col>45</xdr:col>
      <xdr:colOff>177800</xdr:colOff>
      <xdr:row>39</xdr:row>
      <xdr:rowOff>96317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774637"/>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146588</xdr:rowOff>
    </xdr:from>
    <xdr:ext cx="469744" cy="259045"/>
    <xdr:sp macro="" textlink="">
      <xdr:nvSpPr>
        <xdr:cNvPr id="136" name="n_1aveValue【道路】&#10;一人当たり延長">
          <a:extLst>
            <a:ext uri="{FF2B5EF4-FFF2-40B4-BE49-F238E27FC236}">
              <a16:creationId xmlns:a16="http://schemas.microsoft.com/office/drawing/2014/main" id="{00000000-0008-0000-0E00-000088000000}"/>
            </a:ext>
          </a:extLst>
        </xdr:cNvPr>
        <xdr:cNvSpPr txBox="1"/>
      </xdr:nvSpPr>
      <xdr:spPr>
        <a:xfrm>
          <a:off x="9391727" y="7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96486</xdr:rowOff>
    </xdr:from>
    <xdr:ext cx="469744" cy="259045"/>
    <xdr:sp macro="" textlink="">
      <xdr:nvSpPr>
        <xdr:cNvPr id="137" name="n_2aveValue【道路】&#10;一人当たり延長">
          <a:extLst>
            <a:ext uri="{FF2B5EF4-FFF2-40B4-BE49-F238E27FC236}">
              <a16:creationId xmlns:a16="http://schemas.microsoft.com/office/drawing/2014/main" id="{00000000-0008-0000-0E00-000089000000}"/>
            </a:ext>
          </a:extLst>
        </xdr:cNvPr>
        <xdr:cNvSpPr txBox="1"/>
      </xdr:nvSpPr>
      <xdr:spPr>
        <a:xfrm>
          <a:off x="8515427" y="695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102964</xdr:rowOff>
    </xdr:from>
    <xdr:ext cx="469744" cy="259045"/>
    <xdr:sp macro="" textlink="">
      <xdr:nvSpPr>
        <xdr:cNvPr id="138" name="n_3aveValue【道路】&#10;一人当たり延長">
          <a:extLst>
            <a:ext uri="{FF2B5EF4-FFF2-40B4-BE49-F238E27FC236}">
              <a16:creationId xmlns:a16="http://schemas.microsoft.com/office/drawing/2014/main" id="{00000000-0008-0000-0E00-00008A000000}"/>
            </a:ext>
          </a:extLst>
        </xdr:cNvPr>
        <xdr:cNvSpPr txBox="1"/>
      </xdr:nvSpPr>
      <xdr:spPr>
        <a:xfrm>
          <a:off x="7626427" y="696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11663</xdr:rowOff>
    </xdr:from>
    <xdr:ext cx="469744" cy="259045"/>
    <xdr:sp macro="" textlink="">
      <xdr:nvSpPr>
        <xdr:cNvPr id="139" name="n_4aveValue【道路】&#10;一人当たり延長">
          <a:extLst>
            <a:ext uri="{FF2B5EF4-FFF2-40B4-BE49-F238E27FC236}">
              <a16:creationId xmlns:a16="http://schemas.microsoft.com/office/drawing/2014/main" id="{00000000-0008-0000-0E00-00008B000000}"/>
            </a:ext>
          </a:extLst>
        </xdr:cNvPr>
        <xdr:cNvSpPr txBox="1"/>
      </xdr:nvSpPr>
      <xdr:spPr>
        <a:xfrm>
          <a:off x="6737427" y="669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146461</xdr:rowOff>
    </xdr:from>
    <xdr:ext cx="534377" cy="259045"/>
    <xdr:sp macro="" textlink="">
      <xdr:nvSpPr>
        <xdr:cNvPr id="140" name="n_1mainValue【道路】&#10;一人当たり延長">
          <a:extLst>
            <a:ext uri="{FF2B5EF4-FFF2-40B4-BE49-F238E27FC236}">
              <a16:creationId xmlns:a16="http://schemas.microsoft.com/office/drawing/2014/main" id="{00000000-0008-0000-0E00-00008C000000}"/>
            </a:ext>
          </a:extLst>
        </xdr:cNvPr>
        <xdr:cNvSpPr txBox="1"/>
      </xdr:nvSpPr>
      <xdr:spPr>
        <a:xfrm>
          <a:off x="9359411" y="649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155414</xdr:rowOff>
    </xdr:from>
    <xdr:ext cx="534377" cy="259045"/>
    <xdr:sp macro="" textlink="">
      <xdr:nvSpPr>
        <xdr:cNvPr id="141" name="n_2mainValue【道路】&#10;一人当たり延長">
          <a:extLst>
            <a:ext uri="{FF2B5EF4-FFF2-40B4-BE49-F238E27FC236}">
              <a16:creationId xmlns:a16="http://schemas.microsoft.com/office/drawing/2014/main" id="{00000000-0008-0000-0E00-00008D000000}"/>
            </a:ext>
          </a:extLst>
        </xdr:cNvPr>
        <xdr:cNvSpPr txBox="1"/>
      </xdr:nvSpPr>
      <xdr:spPr>
        <a:xfrm>
          <a:off x="8483111" y="649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163644</xdr:rowOff>
    </xdr:from>
    <xdr:ext cx="534377" cy="259045"/>
    <xdr:sp macro="" textlink="">
      <xdr:nvSpPr>
        <xdr:cNvPr id="142" name="n_3mainValue【道路】&#10;一人当たり延長">
          <a:extLst>
            <a:ext uri="{FF2B5EF4-FFF2-40B4-BE49-F238E27FC236}">
              <a16:creationId xmlns:a16="http://schemas.microsoft.com/office/drawing/2014/main" id="{00000000-0008-0000-0E00-00008E000000}"/>
            </a:ext>
          </a:extLst>
        </xdr:cNvPr>
        <xdr:cNvSpPr txBox="1"/>
      </xdr:nvSpPr>
      <xdr:spPr>
        <a:xfrm>
          <a:off x="7594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E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E00-0000A9000000}"/>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00000000-0008-0000-0E00-0000AB000000}"/>
            </a:ext>
          </a:extLst>
        </xdr:cNvPr>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69686</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E00-0000AD000000}"/>
            </a:ext>
          </a:extLst>
        </xdr:cNvPr>
        <xdr:cNvSpPr txBox="1"/>
      </xdr:nvSpPr>
      <xdr:spPr>
        <a:xfrm>
          <a:off x="4673600" y="10356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42273</xdr:rowOff>
    </xdr:from>
    <xdr:to>
      <xdr:col>24</xdr:col>
      <xdr:colOff>114300</xdr:colOff>
      <xdr:row>59</xdr:row>
      <xdr:rowOff>143873</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45847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65150</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E00-0000B9000000}"/>
            </a:ext>
          </a:extLst>
        </xdr:cNvPr>
        <xdr:cNvSpPr txBox="1"/>
      </xdr:nvSpPr>
      <xdr:spPr>
        <a:xfrm>
          <a:off x="4673600" y="10009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60234</xdr:rowOff>
    </xdr:from>
    <xdr:to>
      <xdr:col>20</xdr:col>
      <xdr:colOff>38100</xdr:colOff>
      <xdr:row>59</xdr:row>
      <xdr:rowOff>161834</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3746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93073</xdr:rowOff>
    </xdr:from>
    <xdr:to>
      <xdr:col>24</xdr:col>
      <xdr:colOff>63500</xdr:colOff>
      <xdr:row>59</xdr:row>
      <xdr:rowOff>111034</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flipV="1">
          <a:off x="3797300" y="10208623"/>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30843</xdr:rowOff>
    </xdr:from>
    <xdr:to>
      <xdr:col>15</xdr:col>
      <xdr:colOff>101600</xdr:colOff>
      <xdr:row>59</xdr:row>
      <xdr:rowOff>132443</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2857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81643</xdr:rowOff>
    </xdr:from>
    <xdr:to>
      <xdr:col>19</xdr:col>
      <xdr:colOff>177800</xdr:colOff>
      <xdr:row>59</xdr:row>
      <xdr:rowOff>111034</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2908300" y="1019719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16147</xdr:rowOff>
    </xdr:from>
    <xdr:to>
      <xdr:col>10</xdr:col>
      <xdr:colOff>165100</xdr:colOff>
      <xdr:row>59</xdr:row>
      <xdr:rowOff>117747</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1968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66947</xdr:rowOff>
    </xdr:from>
    <xdr:to>
      <xdr:col>15</xdr:col>
      <xdr:colOff>50800</xdr:colOff>
      <xdr:row>59</xdr:row>
      <xdr:rowOff>81643</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019300" y="1018249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156227</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3582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128468</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2705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6911</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148970</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134274</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a:extLst>
            <a:ext uri="{FF2B5EF4-FFF2-40B4-BE49-F238E27FC236}">
              <a16:creationId xmlns:a16="http://schemas.microsoft.com/office/drawing/2014/main" id="{00000000-0008-0000-0E00-0000D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23" name="【橋りょう・トンネル】&#10;一人当たり有形固定資産（償却資産）額最小値テキスト">
          <a:extLst>
            <a:ext uri="{FF2B5EF4-FFF2-40B4-BE49-F238E27FC236}">
              <a16:creationId xmlns:a16="http://schemas.microsoft.com/office/drawing/2014/main" id="{00000000-0008-0000-0E00-0000DF000000}"/>
            </a:ext>
          </a:extLst>
        </xdr:cNvPr>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25" name="【橋りょう・トンネル】&#10;一人当たり有形固定資産（償却資産）額最大値テキスト">
          <a:extLst>
            <a:ext uri="{FF2B5EF4-FFF2-40B4-BE49-F238E27FC236}">
              <a16:creationId xmlns:a16="http://schemas.microsoft.com/office/drawing/2014/main" id="{00000000-0008-0000-0E00-0000E1000000}"/>
            </a:ext>
          </a:extLst>
        </xdr:cNvPr>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75915</xdr:rowOff>
    </xdr:from>
    <xdr:ext cx="599010" cy="259045"/>
    <xdr:sp macro="" textlink="">
      <xdr:nvSpPr>
        <xdr:cNvPr id="227" name="【橋りょう・トンネル】&#10;一人当たり有形固定資産（償却資産）額平均値テキスト">
          <a:extLst>
            <a:ext uri="{FF2B5EF4-FFF2-40B4-BE49-F238E27FC236}">
              <a16:creationId xmlns:a16="http://schemas.microsoft.com/office/drawing/2014/main" id="{00000000-0008-0000-0E00-0000E3000000}"/>
            </a:ext>
          </a:extLst>
        </xdr:cNvPr>
        <xdr:cNvSpPr txBox="1"/>
      </xdr:nvSpPr>
      <xdr:spPr>
        <a:xfrm>
          <a:off x="10515600" y="10705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147520</xdr:rowOff>
    </xdr:from>
    <xdr:to>
      <xdr:col>55</xdr:col>
      <xdr:colOff>50800</xdr:colOff>
      <xdr:row>64</xdr:row>
      <xdr:rowOff>77670</xdr:rowOff>
    </xdr:to>
    <xdr:sp macro="" textlink="">
      <xdr:nvSpPr>
        <xdr:cNvPr id="238" name="楕円 237">
          <a:extLst>
            <a:ext uri="{FF2B5EF4-FFF2-40B4-BE49-F238E27FC236}">
              <a16:creationId xmlns:a16="http://schemas.microsoft.com/office/drawing/2014/main" id="{00000000-0008-0000-0E00-0000EE000000}"/>
            </a:ext>
          </a:extLst>
        </xdr:cNvPr>
        <xdr:cNvSpPr/>
      </xdr:nvSpPr>
      <xdr:spPr>
        <a:xfrm>
          <a:off x="10426700" y="1094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62447</xdr:rowOff>
    </xdr:from>
    <xdr:ext cx="534377" cy="259045"/>
    <xdr:sp macro="" textlink="">
      <xdr:nvSpPr>
        <xdr:cNvPr id="239" name="【橋りょう・トンネル】&#10;一人当たり有形固定資産（償却資産）額該当値テキスト">
          <a:extLst>
            <a:ext uri="{FF2B5EF4-FFF2-40B4-BE49-F238E27FC236}">
              <a16:creationId xmlns:a16="http://schemas.microsoft.com/office/drawing/2014/main" id="{00000000-0008-0000-0E00-0000EF000000}"/>
            </a:ext>
          </a:extLst>
        </xdr:cNvPr>
        <xdr:cNvSpPr txBox="1"/>
      </xdr:nvSpPr>
      <xdr:spPr>
        <a:xfrm>
          <a:off x="10515600" y="1086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153839</xdr:rowOff>
    </xdr:from>
    <xdr:to>
      <xdr:col>50</xdr:col>
      <xdr:colOff>165100</xdr:colOff>
      <xdr:row>64</xdr:row>
      <xdr:rowOff>83989</xdr:rowOff>
    </xdr:to>
    <xdr:sp macro="" textlink="">
      <xdr:nvSpPr>
        <xdr:cNvPr id="240" name="楕円 239">
          <a:extLst>
            <a:ext uri="{FF2B5EF4-FFF2-40B4-BE49-F238E27FC236}">
              <a16:creationId xmlns:a16="http://schemas.microsoft.com/office/drawing/2014/main" id="{00000000-0008-0000-0E00-0000F0000000}"/>
            </a:ext>
          </a:extLst>
        </xdr:cNvPr>
        <xdr:cNvSpPr/>
      </xdr:nvSpPr>
      <xdr:spPr>
        <a:xfrm>
          <a:off x="9588500" y="1095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26870</xdr:rowOff>
    </xdr:from>
    <xdr:to>
      <xdr:col>55</xdr:col>
      <xdr:colOff>0</xdr:colOff>
      <xdr:row>64</xdr:row>
      <xdr:rowOff>33189</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flipV="1">
          <a:off x="9639300" y="10999670"/>
          <a:ext cx="838200" cy="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154188</xdr:rowOff>
    </xdr:from>
    <xdr:to>
      <xdr:col>46</xdr:col>
      <xdr:colOff>38100</xdr:colOff>
      <xdr:row>64</xdr:row>
      <xdr:rowOff>84338</xdr:rowOff>
    </xdr:to>
    <xdr:sp macro="" textlink="">
      <xdr:nvSpPr>
        <xdr:cNvPr id="242" name="楕円 241">
          <a:extLst>
            <a:ext uri="{FF2B5EF4-FFF2-40B4-BE49-F238E27FC236}">
              <a16:creationId xmlns:a16="http://schemas.microsoft.com/office/drawing/2014/main" id="{00000000-0008-0000-0E00-0000F2000000}"/>
            </a:ext>
          </a:extLst>
        </xdr:cNvPr>
        <xdr:cNvSpPr/>
      </xdr:nvSpPr>
      <xdr:spPr>
        <a:xfrm>
          <a:off x="8699500" y="109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33189</xdr:rowOff>
    </xdr:from>
    <xdr:to>
      <xdr:col>50</xdr:col>
      <xdr:colOff>114300</xdr:colOff>
      <xdr:row>64</xdr:row>
      <xdr:rowOff>33538</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8750300" y="11005989"/>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155315</xdr:rowOff>
    </xdr:from>
    <xdr:to>
      <xdr:col>41</xdr:col>
      <xdr:colOff>101600</xdr:colOff>
      <xdr:row>64</xdr:row>
      <xdr:rowOff>85465</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7810500" y="1095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33538</xdr:rowOff>
    </xdr:from>
    <xdr:to>
      <xdr:col>45</xdr:col>
      <xdr:colOff>177800</xdr:colOff>
      <xdr:row>64</xdr:row>
      <xdr:rowOff>34665</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flipV="1">
          <a:off x="7861300" y="11006338"/>
          <a:ext cx="889000" cy="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7469</xdr:rowOff>
    </xdr:from>
    <xdr:ext cx="599010" cy="259045"/>
    <xdr:sp macro="" textlink="">
      <xdr:nvSpPr>
        <xdr:cNvPr id="246" name="n_1ave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9327095" y="1063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8908</xdr:rowOff>
    </xdr:from>
    <xdr:ext cx="599010" cy="259045"/>
    <xdr:sp macro="" textlink="">
      <xdr:nvSpPr>
        <xdr:cNvPr id="247" name="n_2ave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8450795" y="1063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9481</xdr:rowOff>
    </xdr:from>
    <xdr:ext cx="599010" cy="259045"/>
    <xdr:sp macro="" textlink="">
      <xdr:nvSpPr>
        <xdr:cNvPr id="248" name="n_3ave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7561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49" name="n_4ave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75116</xdr:rowOff>
    </xdr:from>
    <xdr:ext cx="534377" cy="259045"/>
    <xdr:sp macro="" textlink="">
      <xdr:nvSpPr>
        <xdr:cNvPr id="250" name="n_1main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9359411" y="11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75465</xdr:rowOff>
    </xdr:from>
    <xdr:ext cx="534377" cy="259045"/>
    <xdr:sp macro="" textlink="">
      <xdr:nvSpPr>
        <xdr:cNvPr id="251" name="n_2main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8483111" y="1104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76592</xdr:rowOff>
    </xdr:from>
    <xdr:ext cx="534377" cy="259045"/>
    <xdr:sp macro="" textlink="">
      <xdr:nvSpPr>
        <xdr:cNvPr id="252" name="n_3main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7594111" y="1104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a:extLst>
            <a:ext uri="{FF2B5EF4-FFF2-40B4-BE49-F238E27FC236}">
              <a16:creationId xmlns:a16="http://schemas.microsoft.com/office/drawing/2014/main" id="{00000000-0008-0000-0E00-000007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a:extLst>
            <a:ext uri="{FF2B5EF4-FFF2-40B4-BE49-F238E27FC236}">
              <a16:creationId xmlns:a16="http://schemas.microsoft.com/office/drawing/2014/main" id="{00000000-0008-0000-0E00-000008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a:extLst>
            <a:ext uri="{FF2B5EF4-FFF2-40B4-BE49-F238E27FC236}">
              <a16:creationId xmlns:a16="http://schemas.microsoft.com/office/drawing/2014/main" id="{00000000-0008-0000-0E00-00001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8" name="【公営住宅】&#10;有形固定資産減価償却率最小値テキスト">
          <a:extLst>
            <a:ext uri="{FF2B5EF4-FFF2-40B4-BE49-F238E27FC236}">
              <a16:creationId xmlns:a16="http://schemas.microsoft.com/office/drawing/2014/main" id="{00000000-0008-0000-0E00-000016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80" name="【公営住宅】&#10;有形固定資産減価償却率最大値テキスト">
          <a:extLst>
            <a:ext uri="{FF2B5EF4-FFF2-40B4-BE49-F238E27FC236}">
              <a16:creationId xmlns:a16="http://schemas.microsoft.com/office/drawing/2014/main" id="{00000000-0008-0000-0E00-000018010000}"/>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82" name="【公営住宅】&#10;有形固定資産減価償却率平均値テキスト">
          <a:extLst>
            <a:ext uri="{FF2B5EF4-FFF2-40B4-BE49-F238E27FC236}">
              <a16:creationId xmlns:a16="http://schemas.microsoft.com/office/drawing/2014/main" id="{00000000-0008-0000-0E00-00001A010000}"/>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83" name="フローチャート: 判断 282">
          <a:extLst>
            <a:ext uri="{FF2B5EF4-FFF2-40B4-BE49-F238E27FC236}">
              <a16:creationId xmlns:a16="http://schemas.microsoft.com/office/drawing/2014/main" id="{00000000-0008-0000-0E00-00001B010000}"/>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84" name="フローチャート: 判断 283">
          <a:extLst>
            <a:ext uri="{FF2B5EF4-FFF2-40B4-BE49-F238E27FC236}">
              <a16:creationId xmlns:a16="http://schemas.microsoft.com/office/drawing/2014/main" id="{00000000-0008-0000-0E00-00001C010000}"/>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3" name="楕円 292">
          <a:extLst>
            <a:ext uri="{FF2B5EF4-FFF2-40B4-BE49-F238E27FC236}">
              <a16:creationId xmlns:a16="http://schemas.microsoft.com/office/drawing/2014/main" id="{00000000-0008-0000-0E00-000025010000}"/>
            </a:ext>
          </a:extLst>
        </xdr:cNvPr>
        <xdr:cNvSpPr/>
      </xdr:nvSpPr>
      <xdr:spPr>
        <a:xfrm>
          <a:off x="4584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127652</xdr:rowOff>
    </xdr:from>
    <xdr:ext cx="405111" cy="259045"/>
    <xdr:sp macro="" textlink="">
      <xdr:nvSpPr>
        <xdr:cNvPr id="294" name="【公営住宅】&#10;有形固定資産減価償却率該当値テキスト">
          <a:extLst>
            <a:ext uri="{FF2B5EF4-FFF2-40B4-BE49-F238E27FC236}">
              <a16:creationId xmlns:a16="http://schemas.microsoft.com/office/drawing/2014/main" id="{00000000-0008-0000-0E00-000026010000}"/>
            </a:ext>
          </a:extLst>
        </xdr:cNvPr>
        <xdr:cNvSpPr txBox="1"/>
      </xdr:nvSpPr>
      <xdr:spPr>
        <a:xfrm>
          <a:off x="4673600"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170180</xdr:rowOff>
    </xdr:from>
    <xdr:to>
      <xdr:col>20</xdr:col>
      <xdr:colOff>38100</xdr:colOff>
      <xdr:row>79</xdr:row>
      <xdr:rowOff>100330</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3746500" y="135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49530</xdr:rowOff>
    </xdr:from>
    <xdr:to>
      <xdr:col>24</xdr:col>
      <xdr:colOff>63500</xdr:colOff>
      <xdr:row>82</xdr:row>
      <xdr:rowOff>28575</xdr:rowOff>
    </xdr:to>
    <xdr:cxnSp macro="">
      <xdr:nvCxnSpPr>
        <xdr:cNvPr id="296" name="直線コネクタ 295">
          <a:extLst>
            <a:ext uri="{FF2B5EF4-FFF2-40B4-BE49-F238E27FC236}">
              <a16:creationId xmlns:a16="http://schemas.microsoft.com/office/drawing/2014/main" id="{00000000-0008-0000-0E00-000028010000}"/>
            </a:ext>
          </a:extLst>
        </xdr:cNvPr>
        <xdr:cNvCxnSpPr/>
      </xdr:nvCxnSpPr>
      <xdr:spPr>
        <a:xfrm>
          <a:off x="3797300" y="13594080"/>
          <a:ext cx="838200" cy="49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101600</xdr:rowOff>
    </xdr:from>
    <xdr:to>
      <xdr:col>15</xdr:col>
      <xdr:colOff>101600</xdr:colOff>
      <xdr:row>80</xdr:row>
      <xdr:rowOff>31750</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2857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49530</xdr:rowOff>
    </xdr:from>
    <xdr:to>
      <xdr:col>19</xdr:col>
      <xdr:colOff>177800</xdr:colOff>
      <xdr:row>79</xdr:row>
      <xdr:rowOff>152400</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flipV="1">
          <a:off x="2908300" y="1359408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65405</xdr:rowOff>
    </xdr:from>
    <xdr:to>
      <xdr:col>10</xdr:col>
      <xdr:colOff>165100</xdr:colOff>
      <xdr:row>79</xdr:row>
      <xdr:rowOff>167005</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1968500" y="136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116205</xdr:rowOff>
    </xdr:from>
    <xdr:to>
      <xdr:col>15</xdr:col>
      <xdr:colOff>50800</xdr:colOff>
      <xdr:row>79</xdr:row>
      <xdr:rowOff>152400</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2019300" y="136607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01" name="n_1aveValue【公営住宅】&#10;有形固定資産減価償却率">
          <a:extLst>
            <a:ext uri="{FF2B5EF4-FFF2-40B4-BE49-F238E27FC236}">
              <a16:creationId xmlns:a16="http://schemas.microsoft.com/office/drawing/2014/main" id="{00000000-0008-0000-0E00-00002D010000}"/>
            </a:ext>
          </a:extLst>
        </xdr:cNvPr>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100982</xdr:rowOff>
    </xdr:from>
    <xdr:ext cx="405111" cy="259045"/>
    <xdr:sp macro="" textlink="">
      <xdr:nvSpPr>
        <xdr:cNvPr id="302" name="n_2aveValue【公営住宅】&#10;有形固定資産減価償却率">
          <a:extLst>
            <a:ext uri="{FF2B5EF4-FFF2-40B4-BE49-F238E27FC236}">
              <a16:creationId xmlns:a16="http://schemas.microsoft.com/office/drawing/2014/main" id="{00000000-0008-0000-0E00-00002E010000}"/>
            </a:ext>
          </a:extLst>
        </xdr:cNvPr>
        <xdr:cNvSpPr txBox="1"/>
      </xdr:nvSpPr>
      <xdr:spPr>
        <a:xfrm>
          <a:off x="27057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78122</xdr:rowOff>
    </xdr:from>
    <xdr:ext cx="405111" cy="259045"/>
    <xdr:sp macro="" textlink="">
      <xdr:nvSpPr>
        <xdr:cNvPr id="303" name="n_3aveValue【公営住宅】&#10;有形固定資産減価償却率">
          <a:extLst>
            <a:ext uri="{FF2B5EF4-FFF2-40B4-BE49-F238E27FC236}">
              <a16:creationId xmlns:a16="http://schemas.microsoft.com/office/drawing/2014/main" id="{00000000-0008-0000-0E00-00002F010000}"/>
            </a:ext>
          </a:extLst>
        </xdr:cNvPr>
        <xdr:cNvSpPr txBox="1"/>
      </xdr:nvSpPr>
      <xdr:spPr>
        <a:xfrm>
          <a:off x="1816744"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04" name="n_4aveValue【公営住宅】&#10;有形固定資産減価償却率">
          <a:extLst>
            <a:ext uri="{FF2B5EF4-FFF2-40B4-BE49-F238E27FC236}">
              <a16:creationId xmlns:a16="http://schemas.microsoft.com/office/drawing/2014/main" id="{00000000-0008-0000-0E00-000030010000}"/>
            </a:ext>
          </a:extLst>
        </xdr:cNvPr>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116857</xdr:rowOff>
    </xdr:from>
    <xdr:ext cx="405111" cy="259045"/>
    <xdr:sp macro="" textlink="">
      <xdr:nvSpPr>
        <xdr:cNvPr id="305" name="n_1mainValue【公営住宅】&#10;有形固定資産減価償却率">
          <a:extLst>
            <a:ext uri="{FF2B5EF4-FFF2-40B4-BE49-F238E27FC236}">
              <a16:creationId xmlns:a16="http://schemas.microsoft.com/office/drawing/2014/main" id="{00000000-0008-0000-0E00-000031010000}"/>
            </a:ext>
          </a:extLst>
        </xdr:cNvPr>
        <xdr:cNvSpPr txBox="1"/>
      </xdr:nvSpPr>
      <xdr:spPr>
        <a:xfrm>
          <a:off x="3582044"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48277</xdr:rowOff>
    </xdr:from>
    <xdr:ext cx="405111" cy="259045"/>
    <xdr:sp macro="" textlink="">
      <xdr:nvSpPr>
        <xdr:cNvPr id="306" name="n_2mainValue【公営住宅】&#10;有形固定資産減価償却率">
          <a:extLst>
            <a:ext uri="{FF2B5EF4-FFF2-40B4-BE49-F238E27FC236}">
              <a16:creationId xmlns:a16="http://schemas.microsoft.com/office/drawing/2014/main" id="{00000000-0008-0000-0E00-000032010000}"/>
            </a:ext>
          </a:extLst>
        </xdr:cNvPr>
        <xdr:cNvSpPr txBox="1"/>
      </xdr:nvSpPr>
      <xdr:spPr>
        <a:xfrm>
          <a:off x="2705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12082</xdr:rowOff>
    </xdr:from>
    <xdr:ext cx="405111" cy="259045"/>
    <xdr:sp macro="" textlink="">
      <xdr:nvSpPr>
        <xdr:cNvPr id="307" name="n_3mainValue【公営住宅】&#10;有形固定資産減価償却率">
          <a:extLst>
            <a:ext uri="{FF2B5EF4-FFF2-40B4-BE49-F238E27FC236}">
              <a16:creationId xmlns:a16="http://schemas.microsoft.com/office/drawing/2014/main" id="{00000000-0008-0000-0E00-000033010000}"/>
            </a:ext>
          </a:extLst>
        </xdr:cNvPr>
        <xdr:cNvSpPr txBox="1"/>
      </xdr:nvSpPr>
      <xdr:spPr>
        <a:xfrm>
          <a:off x="18167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a:extLst>
            <a:ext uri="{FF2B5EF4-FFF2-40B4-BE49-F238E27FC236}">
              <a16:creationId xmlns:a16="http://schemas.microsoft.com/office/drawing/2014/main" id="{00000000-0008-0000-0E00-00003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a:extLst>
            <a:ext uri="{FF2B5EF4-FFF2-40B4-BE49-F238E27FC236}">
              <a16:creationId xmlns:a16="http://schemas.microsoft.com/office/drawing/2014/main" id="{00000000-0008-0000-0E00-00003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32" name="【公営住宅】&#10;一人当たり面積最小値テキスト">
          <a:extLst>
            <a:ext uri="{FF2B5EF4-FFF2-40B4-BE49-F238E27FC236}">
              <a16:creationId xmlns:a16="http://schemas.microsoft.com/office/drawing/2014/main" id="{00000000-0008-0000-0E00-00004C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34" name="【公営住宅】&#10;一人当たり面積最大値テキスト">
          <a:extLst>
            <a:ext uri="{FF2B5EF4-FFF2-40B4-BE49-F238E27FC236}">
              <a16:creationId xmlns:a16="http://schemas.microsoft.com/office/drawing/2014/main" id="{00000000-0008-0000-0E00-00004E010000}"/>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6114</xdr:rowOff>
    </xdr:from>
    <xdr:ext cx="469744" cy="259045"/>
    <xdr:sp macro="" textlink="">
      <xdr:nvSpPr>
        <xdr:cNvPr id="336" name="【公営住宅】&#10;一人当たり面積平均値テキスト">
          <a:extLst>
            <a:ext uri="{FF2B5EF4-FFF2-40B4-BE49-F238E27FC236}">
              <a16:creationId xmlns:a16="http://schemas.microsoft.com/office/drawing/2014/main" id="{00000000-0008-0000-0E00-000050010000}"/>
            </a:ext>
          </a:extLst>
        </xdr:cNvPr>
        <xdr:cNvSpPr txBox="1"/>
      </xdr:nvSpPr>
      <xdr:spPr>
        <a:xfrm>
          <a:off x="10515600" y="14407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37" name="フローチャート: 判断 336">
          <a:extLst>
            <a:ext uri="{FF2B5EF4-FFF2-40B4-BE49-F238E27FC236}">
              <a16:creationId xmlns:a16="http://schemas.microsoft.com/office/drawing/2014/main" id="{00000000-0008-0000-0E00-000051010000}"/>
            </a:ext>
          </a:extLst>
        </xdr:cNvPr>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38" name="フローチャート: 判断 337">
          <a:extLst>
            <a:ext uri="{FF2B5EF4-FFF2-40B4-BE49-F238E27FC236}">
              <a16:creationId xmlns:a16="http://schemas.microsoft.com/office/drawing/2014/main" id="{00000000-0008-0000-0E00-000052010000}"/>
            </a:ext>
          </a:extLst>
        </xdr:cNvPr>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39" name="フローチャート: 判断 338">
          <a:extLst>
            <a:ext uri="{FF2B5EF4-FFF2-40B4-BE49-F238E27FC236}">
              <a16:creationId xmlns:a16="http://schemas.microsoft.com/office/drawing/2014/main" id="{00000000-0008-0000-0E00-000053010000}"/>
            </a:ext>
          </a:extLst>
        </xdr:cNvPr>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347" name="楕円 346">
          <a:extLst>
            <a:ext uri="{FF2B5EF4-FFF2-40B4-BE49-F238E27FC236}">
              <a16:creationId xmlns:a16="http://schemas.microsoft.com/office/drawing/2014/main" id="{00000000-0008-0000-0E00-00005B010000}"/>
            </a:ext>
          </a:extLst>
        </xdr:cNvPr>
        <xdr:cNvSpPr/>
      </xdr:nvSpPr>
      <xdr:spPr>
        <a:xfrm>
          <a:off x="104267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19321</xdr:rowOff>
    </xdr:from>
    <xdr:ext cx="469744" cy="259045"/>
    <xdr:sp macro="" textlink="">
      <xdr:nvSpPr>
        <xdr:cNvPr id="348" name="【公営住宅】&#10;一人当たり面積該当値テキスト">
          <a:extLst>
            <a:ext uri="{FF2B5EF4-FFF2-40B4-BE49-F238E27FC236}">
              <a16:creationId xmlns:a16="http://schemas.microsoft.com/office/drawing/2014/main" id="{00000000-0008-0000-0E00-00005C010000}"/>
            </a:ext>
          </a:extLst>
        </xdr:cNvPr>
        <xdr:cNvSpPr txBox="1"/>
      </xdr:nvSpPr>
      <xdr:spPr>
        <a:xfrm>
          <a:off x="10515600" y="14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163322</xdr:rowOff>
    </xdr:from>
    <xdr:to>
      <xdr:col>50</xdr:col>
      <xdr:colOff>165100</xdr:colOff>
      <xdr:row>84</xdr:row>
      <xdr:rowOff>93472</xdr:rowOff>
    </xdr:to>
    <xdr:sp macro="" textlink="">
      <xdr:nvSpPr>
        <xdr:cNvPr id="349" name="楕円 348">
          <a:extLst>
            <a:ext uri="{FF2B5EF4-FFF2-40B4-BE49-F238E27FC236}">
              <a16:creationId xmlns:a16="http://schemas.microsoft.com/office/drawing/2014/main" id="{00000000-0008-0000-0E00-00005D010000}"/>
            </a:ext>
          </a:extLst>
        </xdr:cNvPr>
        <xdr:cNvSpPr/>
      </xdr:nvSpPr>
      <xdr:spPr>
        <a:xfrm>
          <a:off x="9588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42672</xdr:rowOff>
    </xdr:from>
    <xdr:to>
      <xdr:col>55</xdr:col>
      <xdr:colOff>0</xdr:colOff>
      <xdr:row>84</xdr:row>
      <xdr:rowOff>47244</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9639300" y="14444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8699500" y="1441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42672</xdr:rowOff>
    </xdr:from>
    <xdr:to>
      <xdr:col>50</xdr:col>
      <xdr:colOff>114300</xdr:colOff>
      <xdr:row>84</xdr:row>
      <xdr:rowOff>64008</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flipV="1">
          <a:off x="8750300" y="1444447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25400</xdr:rowOff>
    </xdr:from>
    <xdr:to>
      <xdr:col>41</xdr:col>
      <xdr:colOff>101600</xdr:colOff>
      <xdr:row>84</xdr:row>
      <xdr:rowOff>127000</xdr:rowOff>
    </xdr:to>
    <xdr:sp macro="" textlink="">
      <xdr:nvSpPr>
        <xdr:cNvPr id="353" name="楕円 352">
          <a:extLst>
            <a:ext uri="{FF2B5EF4-FFF2-40B4-BE49-F238E27FC236}">
              <a16:creationId xmlns:a16="http://schemas.microsoft.com/office/drawing/2014/main" id="{00000000-0008-0000-0E00-000061010000}"/>
            </a:ext>
          </a:extLst>
        </xdr:cNvPr>
        <xdr:cNvSpPr/>
      </xdr:nvSpPr>
      <xdr:spPr>
        <a:xfrm>
          <a:off x="7810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64008</xdr:rowOff>
    </xdr:from>
    <xdr:to>
      <xdr:col>45</xdr:col>
      <xdr:colOff>177800</xdr:colOff>
      <xdr:row>84</xdr:row>
      <xdr:rowOff>76200</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flipV="1">
          <a:off x="7861300" y="1446580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108983</xdr:rowOff>
    </xdr:from>
    <xdr:ext cx="469744" cy="259045"/>
    <xdr:sp macro="" textlink="">
      <xdr:nvSpPr>
        <xdr:cNvPr id="355" name="n_1aveValue【公営住宅】&#10;一人当たり面積">
          <a:extLst>
            <a:ext uri="{FF2B5EF4-FFF2-40B4-BE49-F238E27FC236}">
              <a16:creationId xmlns:a16="http://schemas.microsoft.com/office/drawing/2014/main" id="{00000000-0008-0000-0E00-000063010000}"/>
            </a:ext>
          </a:extLst>
        </xdr:cNvPr>
        <xdr:cNvSpPr txBox="1"/>
      </xdr:nvSpPr>
      <xdr:spPr>
        <a:xfrm>
          <a:off x="9391727" y="1451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123462</xdr:rowOff>
    </xdr:from>
    <xdr:ext cx="469744" cy="259045"/>
    <xdr:sp macro="" textlink="">
      <xdr:nvSpPr>
        <xdr:cNvPr id="356" name="n_2aveValue【公営住宅】&#10;一人当たり面積">
          <a:extLst>
            <a:ext uri="{FF2B5EF4-FFF2-40B4-BE49-F238E27FC236}">
              <a16:creationId xmlns:a16="http://schemas.microsoft.com/office/drawing/2014/main" id="{00000000-0008-0000-0E00-000064010000}"/>
            </a:ext>
          </a:extLst>
        </xdr:cNvPr>
        <xdr:cNvSpPr txBox="1"/>
      </xdr:nvSpPr>
      <xdr:spPr>
        <a:xfrm>
          <a:off x="8515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140479</xdr:rowOff>
    </xdr:from>
    <xdr:ext cx="469744" cy="259045"/>
    <xdr:sp macro="" textlink="">
      <xdr:nvSpPr>
        <xdr:cNvPr id="357" name="n_3aveValue【公営住宅】&#10;一人当たり面積">
          <a:extLst>
            <a:ext uri="{FF2B5EF4-FFF2-40B4-BE49-F238E27FC236}">
              <a16:creationId xmlns:a16="http://schemas.microsoft.com/office/drawing/2014/main" id="{00000000-0008-0000-0E00-000065010000}"/>
            </a:ext>
          </a:extLst>
        </xdr:cNvPr>
        <xdr:cNvSpPr txBox="1"/>
      </xdr:nvSpPr>
      <xdr:spPr>
        <a:xfrm>
          <a:off x="7626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58" name="n_4aveValue【公営住宅】&#10;一人当たり面積">
          <a:extLst>
            <a:ext uri="{FF2B5EF4-FFF2-40B4-BE49-F238E27FC236}">
              <a16:creationId xmlns:a16="http://schemas.microsoft.com/office/drawing/2014/main" id="{00000000-0008-0000-0E00-000066010000}"/>
            </a:ext>
          </a:extLst>
        </xdr:cNvPr>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109999</xdr:rowOff>
    </xdr:from>
    <xdr:ext cx="469744" cy="259045"/>
    <xdr:sp macro="" textlink="">
      <xdr:nvSpPr>
        <xdr:cNvPr id="359" name="n_1mainValue【公営住宅】&#10;一人当たり面積">
          <a:extLst>
            <a:ext uri="{FF2B5EF4-FFF2-40B4-BE49-F238E27FC236}">
              <a16:creationId xmlns:a16="http://schemas.microsoft.com/office/drawing/2014/main" id="{00000000-0008-0000-0E00-000067010000}"/>
            </a:ext>
          </a:extLst>
        </xdr:cNvPr>
        <xdr:cNvSpPr txBox="1"/>
      </xdr:nvSpPr>
      <xdr:spPr>
        <a:xfrm>
          <a:off x="93917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60" name="n_2mainValue【公営住宅】&#10;一人当たり面積">
          <a:extLst>
            <a:ext uri="{FF2B5EF4-FFF2-40B4-BE49-F238E27FC236}">
              <a16:creationId xmlns:a16="http://schemas.microsoft.com/office/drawing/2014/main" id="{00000000-0008-0000-0E00-000068010000}"/>
            </a:ext>
          </a:extLst>
        </xdr:cNvPr>
        <xdr:cNvSpPr txBox="1"/>
      </xdr:nvSpPr>
      <xdr:spPr>
        <a:xfrm>
          <a:off x="8515427" y="1419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118127</xdr:rowOff>
    </xdr:from>
    <xdr:ext cx="469744" cy="259045"/>
    <xdr:sp macro="" textlink="">
      <xdr:nvSpPr>
        <xdr:cNvPr id="361" name="n_3mainValue【公営住宅】&#10;一人当たり面積">
          <a:extLst>
            <a:ext uri="{FF2B5EF4-FFF2-40B4-BE49-F238E27FC236}">
              <a16:creationId xmlns:a16="http://schemas.microsoft.com/office/drawing/2014/main" id="{00000000-0008-0000-0E00-000069010000}"/>
            </a:ext>
          </a:extLst>
        </xdr:cNvPr>
        <xdr:cNvSpPr txBox="1"/>
      </xdr:nvSpPr>
      <xdr:spPr>
        <a:xfrm>
          <a:off x="76264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a:extLst>
            <a:ext uri="{FF2B5EF4-FFF2-40B4-BE49-F238E27FC236}">
              <a16:creationId xmlns:a16="http://schemas.microsoft.com/office/drawing/2014/main" id="{00000000-0008-0000-0E00-00006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a:extLst>
            <a:ext uri="{FF2B5EF4-FFF2-40B4-BE49-F238E27FC236}">
              <a16:creationId xmlns:a16="http://schemas.microsoft.com/office/drawing/2014/main" id="{00000000-0008-0000-0E00-00006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a:extLst>
            <a:ext uri="{FF2B5EF4-FFF2-40B4-BE49-F238E27FC236}">
              <a16:creationId xmlns:a16="http://schemas.microsoft.com/office/drawing/2014/main" id="{00000000-0008-0000-0E00-00006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9" name="直線コネクタ 378">
          <a:extLst>
            <a:ext uri="{FF2B5EF4-FFF2-40B4-BE49-F238E27FC236}">
              <a16:creationId xmlns:a16="http://schemas.microsoft.com/office/drawing/2014/main" id="{00000000-0008-0000-0E00-00007B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1" name="直線コネクタ 380">
          <a:extLst>
            <a:ext uri="{FF2B5EF4-FFF2-40B4-BE49-F238E27FC236}">
              <a16:creationId xmlns:a16="http://schemas.microsoft.com/office/drawing/2014/main" id="{00000000-0008-0000-0E00-00007D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00000000-0008-0000-0E00-00007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5" name="【港湾・漁港】&#10;有形固定資産減価償却率グラフ枠">
          <a:extLst>
            <a:ext uri="{FF2B5EF4-FFF2-40B4-BE49-F238E27FC236}">
              <a16:creationId xmlns:a16="http://schemas.microsoft.com/office/drawing/2014/main" id="{00000000-0008-0000-0E00-00008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78105</xdr:rowOff>
    </xdr:from>
    <xdr:to>
      <xdr:col>24</xdr:col>
      <xdr:colOff>62865</xdr:colOff>
      <xdr:row>108</xdr:row>
      <xdr:rowOff>142875</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flipV="1">
          <a:off x="4634865" y="1739455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387" name="【港湾・漁港】&#10;有形固定資産減価償却率最小値テキスト">
          <a:extLst>
            <a:ext uri="{FF2B5EF4-FFF2-40B4-BE49-F238E27FC236}">
              <a16:creationId xmlns:a16="http://schemas.microsoft.com/office/drawing/2014/main" id="{00000000-0008-0000-0E00-000083010000}"/>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24782</xdr:rowOff>
    </xdr:from>
    <xdr:ext cx="405111" cy="259045"/>
    <xdr:sp macro="" textlink="">
      <xdr:nvSpPr>
        <xdr:cNvPr id="389" name="【港湾・漁港】&#10;有形固定資産減価償却率最大値テキスト">
          <a:extLst>
            <a:ext uri="{FF2B5EF4-FFF2-40B4-BE49-F238E27FC236}">
              <a16:creationId xmlns:a16="http://schemas.microsoft.com/office/drawing/2014/main" id="{00000000-0008-0000-0E00-000085010000}"/>
            </a:ext>
          </a:extLst>
        </xdr:cNvPr>
        <xdr:cNvSpPr txBox="1"/>
      </xdr:nvSpPr>
      <xdr:spPr>
        <a:xfrm>
          <a:off x="4673600" y="1716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78105</xdr:rowOff>
    </xdr:from>
    <xdr:to>
      <xdr:col>24</xdr:col>
      <xdr:colOff>152400</xdr:colOff>
      <xdr:row>101</xdr:row>
      <xdr:rowOff>78105</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4546600" y="173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57802</xdr:rowOff>
    </xdr:from>
    <xdr:ext cx="405111" cy="259045"/>
    <xdr:sp macro="" textlink="">
      <xdr:nvSpPr>
        <xdr:cNvPr id="391" name="【港湾・漁港】&#10;有形固定資産減価償却率平均値テキスト">
          <a:extLst>
            <a:ext uri="{FF2B5EF4-FFF2-40B4-BE49-F238E27FC236}">
              <a16:creationId xmlns:a16="http://schemas.microsoft.com/office/drawing/2014/main" id="{00000000-0008-0000-0E00-000087010000}"/>
            </a:ext>
          </a:extLst>
        </xdr:cNvPr>
        <xdr:cNvSpPr txBox="1"/>
      </xdr:nvSpPr>
      <xdr:spPr>
        <a:xfrm>
          <a:off x="4673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34925</xdr:rowOff>
    </xdr:from>
    <xdr:to>
      <xdr:col>24</xdr:col>
      <xdr:colOff>114300</xdr:colOff>
      <xdr:row>104</xdr:row>
      <xdr:rowOff>136525</xdr:rowOff>
    </xdr:to>
    <xdr:sp macro="" textlink="">
      <xdr:nvSpPr>
        <xdr:cNvPr id="392" name="フローチャート: 判断 391">
          <a:extLst>
            <a:ext uri="{FF2B5EF4-FFF2-40B4-BE49-F238E27FC236}">
              <a16:creationId xmlns:a16="http://schemas.microsoft.com/office/drawing/2014/main" id="{00000000-0008-0000-0E00-000088010000}"/>
            </a:ext>
          </a:extLst>
        </xdr:cNvPr>
        <xdr:cNvSpPr/>
      </xdr:nvSpPr>
      <xdr:spPr>
        <a:xfrm>
          <a:off x="4584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xdr:rowOff>
    </xdr:from>
    <xdr:to>
      <xdr:col>20</xdr:col>
      <xdr:colOff>38100</xdr:colOff>
      <xdr:row>104</xdr:row>
      <xdr:rowOff>107950</xdr:rowOff>
    </xdr:to>
    <xdr:sp macro="" textlink="">
      <xdr:nvSpPr>
        <xdr:cNvPr id="393" name="フローチャート: 判断 392">
          <a:extLst>
            <a:ext uri="{FF2B5EF4-FFF2-40B4-BE49-F238E27FC236}">
              <a16:creationId xmlns:a16="http://schemas.microsoft.com/office/drawing/2014/main" id="{00000000-0008-0000-0E00-000089010000}"/>
            </a:ext>
          </a:extLst>
        </xdr:cNvPr>
        <xdr:cNvSpPr/>
      </xdr:nvSpPr>
      <xdr:spPr>
        <a:xfrm>
          <a:off x="3746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xdr:rowOff>
    </xdr:from>
    <xdr:to>
      <xdr:col>15</xdr:col>
      <xdr:colOff>101600</xdr:colOff>
      <xdr:row>104</xdr:row>
      <xdr:rowOff>109855</xdr:rowOff>
    </xdr:to>
    <xdr:sp macro="" textlink="">
      <xdr:nvSpPr>
        <xdr:cNvPr id="394" name="フローチャート: 判断 393">
          <a:extLst>
            <a:ext uri="{FF2B5EF4-FFF2-40B4-BE49-F238E27FC236}">
              <a16:creationId xmlns:a16="http://schemas.microsoft.com/office/drawing/2014/main" id="{00000000-0008-0000-0E00-00008A010000}"/>
            </a:ext>
          </a:extLst>
        </xdr:cNvPr>
        <xdr:cNvSpPr/>
      </xdr:nvSpPr>
      <xdr:spPr>
        <a:xfrm>
          <a:off x="2857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114936</xdr:rowOff>
    </xdr:from>
    <xdr:to>
      <xdr:col>10</xdr:col>
      <xdr:colOff>165100</xdr:colOff>
      <xdr:row>104</xdr:row>
      <xdr:rowOff>45086</xdr:rowOff>
    </xdr:to>
    <xdr:sp macro="" textlink="">
      <xdr:nvSpPr>
        <xdr:cNvPr id="395" name="フローチャート: 判断 394">
          <a:extLst>
            <a:ext uri="{FF2B5EF4-FFF2-40B4-BE49-F238E27FC236}">
              <a16:creationId xmlns:a16="http://schemas.microsoft.com/office/drawing/2014/main" id="{00000000-0008-0000-0E00-00008B010000}"/>
            </a:ext>
          </a:extLst>
        </xdr:cNvPr>
        <xdr:cNvSpPr/>
      </xdr:nvSpPr>
      <xdr:spPr>
        <a:xfrm>
          <a:off x="1968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53975</xdr:rowOff>
    </xdr:from>
    <xdr:to>
      <xdr:col>6</xdr:col>
      <xdr:colOff>38100</xdr:colOff>
      <xdr:row>104</xdr:row>
      <xdr:rowOff>155575</xdr:rowOff>
    </xdr:to>
    <xdr:sp macro="" textlink="">
      <xdr:nvSpPr>
        <xdr:cNvPr id="396" name="フローチャート: 判断 395">
          <a:extLst>
            <a:ext uri="{FF2B5EF4-FFF2-40B4-BE49-F238E27FC236}">
              <a16:creationId xmlns:a16="http://schemas.microsoft.com/office/drawing/2014/main" id="{00000000-0008-0000-0E00-00008C010000}"/>
            </a:ext>
          </a:extLst>
        </xdr:cNvPr>
        <xdr:cNvSpPr/>
      </xdr:nvSpPr>
      <xdr:spPr>
        <a:xfrm>
          <a:off x="1079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59689</xdr:rowOff>
    </xdr:from>
    <xdr:to>
      <xdr:col>24</xdr:col>
      <xdr:colOff>114300</xdr:colOff>
      <xdr:row>104</xdr:row>
      <xdr:rowOff>161289</xdr:rowOff>
    </xdr:to>
    <xdr:sp macro="" textlink="">
      <xdr:nvSpPr>
        <xdr:cNvPr id="402" name="楕円 401">
          <a:extLst>
            <a:ext uri="{FF2B5EF4-FFF2-40B4-BE49-F238E27FC236}">
              <a16:creationId xmlns:a16="http://schemas.microsoft.com/office/drawing/2014/main" id="{00000000-0008-0000-0E00-000092010000}"/>
            </a:ext>
          </a:extLst>
        </xdr:cNvPr>
        <xdr:cNvSpPr/>
      </xdr:nvSpPr>
      <xdr:spPr>
        <a:xfrm>
          <a:off x="45847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38116</xdr:rowOff>
    </xdr:from>
    <xdr:ext cx="405111" cy="259045"/>
    <xdr:sp macro="" textlink="">
      <xdr:nvSpPr>
        <xdr:cNvPr id="403" name="【港湾・漁港】&#10;有形固定資産減価償却率該当値テキスト">
          <a:extLst>
            <a:ext uri="{FF2B5EF4-FFF2-40B4-BE49-F238E27FC236}">
              <a16:creationId xmlns:a16="http://schemas.microsoft.com/office/drawing/2014/main" id="{00000000-0008-0000-0E00-000093010000}"/>
            </a:ext>
          </a:extLst>
        </xdr:cNvPr>
        <xdr:cNvSpPr txBox="1"/>
      </xdr:nvSpPr>
      <xdr:spPr>
        <a:xfrm>
          <a:off x="4673600"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120650</xdr:rowOff>
    </xdr:from>
    <xdr:to>
      <xdr:col>20</xdr:col>
      <xdr:colOff>38100</xdr:colOff>
      <xdr:row>105</xdr:row>
      <xdr:rowOff>50800</xdr:rowOff>
    </xdr:to>
    <xdr:sp macro="" textlink="">
      <xdr:nvSpPr>
        <xdr:cNvPr id="404" name="楕円 403">
          <a:extLst>
            <a:ext uri="{FF2B5EF4-FFF2-40B4-BE49-F238E27FC236}">
              <a16:creationId xmlns:a16="http://schemas.microsoft.com/office/drawing/2014/main" id="{00000000-0008-0000-0E00-000094010000}"/>
            </a:ext>
          </a:extLst>
        </xdr:cNvPr>
        <xdr:cNvSpPr/>
      </xdr:nvSpPr>
      <xdr:spPr>
        <a:xfrm>
          <a:off x="37465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110489</xdr:rowOff>
    </xdr:from>
    <xdr:to>
      <xdr:col>24</xdr:col>
      <xdr:colOff>63500</xdr:colOff>
      <xdr:row>105</xdr:row>
      <xdr:rowOff>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3797300" y="17941289"/>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118745</xdr:rowOff>
    </xdr:from>
    <xdr:to>
      <xdr:col>15</xdr:col>
      <xdr:colOff>101600</xdr:colOff>
      <xdr:row>105</xdr:row>
      <xdr:rowOff>48895</xdr:rowOff>
    </xdr:to>
    <xdr:sp macro="" textlink="">
      <xdr:nvSpPr>
        <xdr:cNvPr id="406" name="楕円 405">
          <a:extLst>
            <a:ext uri="{FF2B5EF4-FFF2-40B4-BE49-F238E27FC236}">
              <a16:creationId xmlns:a16="http://schemas.microsoft.com/office/drawing/2014/main" id="{00000000-0008-0000-0E00-000096010000}"/>
            </a:ext>
          </a:extLst>
        </xdr:cNvPr>
        <xdr:cNvSpPr/>
      </xdr:nvSpPr>
      <xdr:spPr>
        <a:xfrm>
          <a:off x="2857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169545</xdr:rowOff>
    </xdr:from>
    <xdr:to>
      <xdr:col>19</xdr:col>
      <xdr:colOff>177800</xdr:colOff>
      <xdr:row>105</xdr:row>
      <xdr:rowOff>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2908300" y="180003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86361</xdr:rowOff>
    </xdr:from>
    <xdr:to>
      <xdr:col>10</xdr:col>
      <xdr:colOff>165100</xdr:colOff>
      <xdr:row>105</xdr:row>
      <xdr:rowOff>16511</xdr:rowOff>
    </xdr:to>
    <xdr:sp macro="" textlink="">
      <xdr:nvSpPr>
        <xdr:cNvPr id="408" name="楕円 407">
          <a:extLst>
            <a:ext uri="{FF2B5EF4-FFF2-40B4-BE49-F238E27FC236}">
              <a16:creationId xmlns:a16="http://schemas.microsoft.com/office/drawing/2014/main" id="{00000000-0008-0000-0E00-000098010000}"/>
            </a:ext>
          </a:extLst>
        </xdr:cNvPr>
        <xdr:cNvSpPr/>
      </xdr:nvSpPr>
      <xdr:spPr>
        <a:xfrm>
          <a:off x="1968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137161</xdr:rowOff>
    </xdr:from>
    <xdr:to>
      <xdr:col>15</xdr:col>
      <xdr:colOff>50800</xdr:colOff>
      <xdr:row>104</xdr:row>
      <xdr:rowOff>169545</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2019300" y="179679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124477</xdr:rowOff>
    </xdr:from>
    <xdr:ext cx="405111" cy="259045"/>
    <xdr:sp macro="" textlink="">
      <xdr:nvSpPr>
        <xdr:cNvPr id="410" name="n_1aveValue【港湾・漁港】&#10;有形固定資産減価償却率">
          <a:extLst>
            <a:ext uri="{FF2B5EF4-FFF2-40B4-BE49-F238E27FC236}">
              <a16:creationId xmlns:a16="http://schemas.microsoft.com/office/drawing/2014/main" id="{00000000-0008-0000-0E00-00009A010000}"/>
            </a:ext>
          </a:extLst>
        </xdr:cNvPr>
        <xdr:cNvSpPr txBox="1"/>
      </xdr:nvSpPr>
      <xdr:spPr>
        <a:xfrm>
          <a:off x="35820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126382</xdr:rowOff>
    </xdr:from>
    <xdr:ext cx="405111" cy="259045"/>
    <xdr:sp macro="" textlink="">
      <xdr:nvSpPr>
        <xdr:cNvPr id="411" name="n_2aveValue【港湾・漁港】&#10;有形固定資産減価償却率">
          <a:extLst>
            <a:ext uri="{FF2B5EF4-FFF2-40B4-BE49-F238E27FC236}">
              <a16:creationId xmlns:a16="http://schemas.microsoft.com/office/drawing/2014/main" id="{00000000-0008-0000-0E00-00009B010000}"/>
            </a:ext>
          </a:extLst>
        </xdr:cNvPr>
        <xdr:cNvSpPr txBox="1"/>
      </xdr:nvSpPr>
      <xdr:spPr>
        <a:xfrm>
          <a:off x="2705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61613</xdr:rowOff>
    </xdr:from>
    <xdr:ext cx="405111" cy="259045"/>
    <xdr:sp macro="" textlink="">
      <xdr:nvSpPr>
        <xdr:cNvPr id="412" name="n_3aveValue【港湾・漁港】&#10;有形固定資産減価償却率">
          <a:extLst>
            <a:ext uri="{FF2B5EF4-FFF2-40B4-BE49-F238E27FC236}">
              <a16:creationId xmlns:a16="http://schemas.microsoft.com/office/drawing/2014/main" id="{00000000-0008-0000-0E00-00009C010000}"/>
            </a:ext>
          </a:extLst>
        </xdr:cNvPr>
        <xdr:cNvSpPr txBox="1"/>
      </xdr:nvSpPr>
      <xdr:spPr>
        <a:xfrm>
          <a:off x="1816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652</xdr:rowOff>
    </xdr:from>
    <xdr:ext cx="405111" cy="259045"/>
    <xdr:sp macro="" textlink="">
      <xdr:nvSpPr>
        <xdr:cNvPr id="413" name="n_4aveValue【港湾・漁港】&#10;有形固定資産減価償却率">
          <a:extLst>
            <a:ext uri="{FF2B5EF4-FFF2-40B4-BE49-F238E27FC236}">
              <a16:creationId xmlns:a16="http://schemas.microsoft.com/office/drawing/2014/main" id="{00000000-0008-0000-0E00-00009D010000}"/>
            </a:ext>
          </a:extLst>
        </xdr:cNvPr>
        <xdr:cNvSpPr txBox="1"/>
      </xdr:nvSpPr>
      <xdr:spPr>
        <a:xfrm>
          <a:off x="927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41927</xdr:rowOff>
    </xdr:from>
    <xdr:ext cx="405111" cy="259045"/>
    <xdr:sp macro="" textlink="">
      <xdr:nvSpPr>
        <xdr:cNvPr id="414" name="n_1mainValue【港湾・漁港】&#10;有形固定資産減価償却率">
          <a:extLst>
            <a:ext uri="{FF2B5EF4-FFF2-40B4-BE49-F238E27FC236}">
              <a16:creationId xmlns:a16="http://schemas.microsoft.com/office/drawing/2014/main" id="{00000000-0008-0000-0E00-00009E010000}"/>
            </a:ext>
          </a:extLst>
        </xdr:cNvPr>
        <xdr:cNvSpPr txBox="1"/>
      </xdr:nvSpPr>
      <xdr:spPr>
        <a:xfrm>
          <a:off x="35820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40022</xdr:rowOff>
    </xdr:from>
    <xdr:ext cx="405111" cy="259045"/>
    <xdr:sp macro="" textlink="">
      <xdr:nvSpPr>
        <xdr:cNvPr id="415" name="n_2mainValue【港湾・漁港】&#10;有形固定資産減価償却率">
          <a:extLst>
            <a:ext uri="{FF2B5EF4-FFF2-40B4-BE49-F238E27FC236}">
              <a16:creationId xmlns:a16="http://schemas.microsoft.com/office/drawing/2014/main" id="{00000000-0008-0000-0E00-00009F010000}"/>
            </a:ext>
          </a:extLst>
        </xdr:cNvPr>
        <xdr:cNvSpPr txBox="1"/>
      </xdr:nvSpPr>
      <xdr:spPr>
        <a:xfrm>
          <a:off x="2705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7638</xdr:rowOff>
    </xdr:from>
    <xdr:ext cx="405111" cy="259045"/>
    <xdr:sp macro="" textlink="">
      <xdr:nvSpPr>
        <xdr:cNvPr id="416" name="n_3mainValue【港湾・漁港】&#10;有形固定資産減価償却率">
          <a:extLst>
            <a:ext uri="{FF2B5EF4-FFF2-40B4-BE49-F238E27FC236}">
              <a16:creationId xmlns:a16="http://schemas.microsoft.com/office/drawing/2014/main" id="{00000000-0008-0000-0E00-0000A0010000}"/>
            </a:ext>
          </a:extLst>
        </xdr:cNvPr>
        <xdr:cNvSpPr txBox="1"/>
      </xdr:nvSpPr>
      <xdr:spPr>
        <a:xfrm>
          <a:off x="18167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a:extLst>
            <a:ext uri="{FF2B5EF4-FFF2-40B4-BE49-F238E27FC236}">
              <a16:creationId xmlns:a16="http://schemas.microsoft.com/office/drawing/2014/main" id="{00000000-0008-0000-0E00-0000A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a:extLst>
            <a:ext uri="{FF2B5EF4-FFF2-40B4-BE49-F238E27FC236}">
              <a16:creationId xmlns:a16="http://schemas.microsoft.com/office/drawing/2014/main" id="{00000000-0008-0000-0E00-0000A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a:extLst>
            <a:ext uri="{FF2B5EF4-FFF2-40B4-BE49-F238E27FC236}">
              <a16:creationId xmlns:a16="http://schemas.microsoft.com/office/drawing/2014/main" id="{00000000-0008-0000-0E00-0000A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a:extLst>
            <a:ext uri="{FF2B5EF4-FFF2-40B4-BE49-F238E27FC236}">
              <a16:creationId xmlns:a16="http://schemas.microsoft.com/office/drawing/2014/main" id="{00000000-0008-0000-0E00-0000A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a:extLst>
            <a:ext uri="{FF2B5EF4-FFF2-40B4-BE49-F238E27FC236}">
              <a16:creationId xmlns:a16="http://schemas.microsoft.com/office/drawing/2014/main" id="{00000000-0008-0000-0E00-0000A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a:extLst>
            <a:ext uri="{FF2B5EF4-FFF2-40B4-BE49-F238E27FC236}">
              <a16:creationId xmlns:a16="http://schemas.microsoft.com/office/drawing/2014/main" id="{00000000-0008-0000-0E00-0000A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a:extLst>
            <a:ext uri="{FF2B5EF4-FFF2-40B4-BE49-F238E27FC236}">
              <a16:creationId xmlns:a16="http://schemas.microsoft.com/office/drawing/2014/main" id="{00000000-0008-0000-0E00-0000A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a:extLst>
            <a:ext uri="{FF2B5EF4-FFF2-40B4-BE49-F238E27FC236}">
              <a16:creationId xmlns:a16="http://schemas.microsoft.com/office/drawing/2014/main" id="{00000000-0008-0000-0E00-0000A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a:extLst>
            <a:ext uri="{FF2B5EF4-FFF2-40B4-BE49-F238E27FC236}">
              <a16:creationId xmlns:a16="http://schemas.microsoft.com/office/drawing/2014/main" id="{00000000-0008-0000-0E00-0000B7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35601</xdr:rowOff>
    </xdr:from>
    <xdr:to>
      <xdr:col>54</xdr:col>
      <xdr:colOff>189865</xdr:colOff>
      <xdr:row>108</xdr:row>
      <xdr:rowOff>128153</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flipV="1">
          <a:off x="10476865" y="17180601"/>
          <a:ext cx="0" cy="146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131980</xdr:rowOff>
    </xdr:from>
    <xdr:ext cx="469744" cy="259045"/>
    <xdr:sp macro="" textlink="">
      <xdr:nvSpPr>
        <xdr:cNvPr id="441" name="【港湾・漁港】&#10;一人当たり有形固定資産（償却資産）額最小値テキスト">
          <a:extLst>
            <a:ext uri="{FF2B5EF4-FFF2-40B4-BE49-F238E27FC236}">
              <a16:creationId xmlns:a16="http://schemas.microsoft.com/office/drawing/2014/main" id="{00000000-0008-0000-0E00-0000B9010000}"/>
            </a:ext>
          </a:extLst>
        </xdr:cNvPr>
        <xdr:cNvSpPr txBox="1"/>
      </xdr:nvSpPr>
      <xdr:spPr>
        <a:xfrm>
          <a:off x="10515600" y="1864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128153</xdr:rowOff>
    </xdr:from>
    <xdr:to>
      <xdr:col>55</xdr:col>
      <xdr:colOff>88900</xdr:colOff>
      <xdr:row>108</xdr:row>
      <xdr:rowOff>128153</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a:off x="10388600" y="186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153728</xdr:rowOff>
    </xdr:from>
    <xdr:ext cx="599010" cy="259045"/>
    <xdr:sp macro="" textlink="">
      <xdr:nvSpPr>
        <xdr:cNvPr id="443" name="【港湾・漁港】&#10;一人当たり有形固定資産（償却資産）額最大値テキスト">
          <a:extLst>
            <a:ext uri="{FF2B5EF4-FFF2-40B4-BE49-F238E27FC236}">
              <a16:creationId xmlns:a16="http://schemas.microsoft.com/office/drawing/2014/main" id="{00000000-0008-0000-0E00-0000BB010000}"/>
            </a:ext>
          </a:extLst>
        </xdr:cNvPr>
        <xdr:cNvSpPr txBox="1"/>
      </xdr:nvSpPr>
      <xdr:spPr>
        <a:xfrm>
          <a:off x="10515600" y="169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35601</xdr:rowOff>
    </xdr:from>
    <xdr:to>
      <xdr:col>55</xdr:col>
      <xdr:colOff>88900</xdr:colOff>
      <xdr:row>100</xdr:row>
      <xdr:rowOff>35601</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10388600" y="1718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94662</xdr:rowOff>
    </xdr:from>
    <xdr:ext cx="534377" cy="259045"/>
    <xdr:sp macro="" textlink="">
      <xdr:nvSpPr>
        <xdr:cNvPr id="445" name="【港湾・漁港】&#10;一人当たり有形固定資産（償却資産）額平均値テキスト">
          <a:extLst>
            <a:ext uri="{FF2B5EF4-FFF2-40B4-BE49-F238E27FC236}">
              <a16:creationId xmlns:a16="http://schemas.microsoft.com/office/drawing/2014/main" id="{00000000-0008-0000-0E00-0000BD010000}"/>
            </a:ext>
          </a:extLst>
        </xdr:cNvPr>
        <xdr:cNvSpPr txBox="1"/>
      </xdr:nvSpPr>
      <xdr:spPr>
        <a:xfrm>
          <a:off x="10515600" y="18268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116235</xdr:rowOff>
    </xdr:from>
    <xdr:to>
      <xdr:col>55</xdr:col>
      <xdr:colOff>50800</xdr:colOff>
      <xdr:row>107</xdr:row>
      <xdr:rowOff>46385</xdr:rowOff>
    </xdr:to>
    <xdr:sp macro="" textlink="">
      <xdr:nvSpPr>
        <xdr:cNvPr id="446" name="フローチャート: 判断 445">
          <a:extLst>
            <a:ext uri="{FF2B5EF4-FFF2-40B4-BE49-F238E27FC236}">
              <a16:creationId xmlns:a16="http://schemas.microsoft.com/office/drawing/2014/main" id="{00000000-0008-0000-0E00-0000BE010000}"/>
            </a:ext>
          </a:extLst>
        </xdr:cNvPr>
        <xdr:cNvSpPr/>
      </xdr:nvSpPr>
      <xdr:spPr>
        <a:xfrm>
          <a:off x="10426700" y="1828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36650</xdr:rowOff>
    </xdr:from>
    <xdr:to>
      <xdr:col>50</xdr:col>
      <xdr:colOff>165100</xdr:colOff>
      <xdr:row>106</xdr:row>
      <xdr:rowOff>138250</xdr:rowOff>
    </xdr:to>
    <xdr:sp macro="" textlink="">
      <xdr:nvSpPr>
        <xdr:cNvPr id="447" name="フローチャート: 判断 446">
          <a:extLst>
            <a:ext uri="{FF2B5EF4-FFF2-40B4-BE49-F238E27FC236}">
              <a16:creationId xmlns:a16="http://schemas.microsoft.com/office/drawing/2014/main" id="{00000000-0008-0000-0E00-0000BF010000}"/>
            </a:ext>
          </a:extLst>
        </xdr:cNvPr>
        <xdr:cNvSpPr/>
      </xdr:nvSpPr>
      <xdr:spPr>
        <a:xfrm>
          <a:off x="9588500" y="18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128654</xdr:rowOff>
    </xdr:from>
    <xdr:to>
      <xdr:col>46</xdr:col>
      <xdr:colOff>38100</xdr:colOff>
      <xdr:row>107</xdr:row>
      <xdr:rowOff>58804</xdr:rowOff>
    </xdr:to>
    <xdr:sp macro="" textlink="">
      <xdr:nvSpPr>
        <xdr:cNvPr id="448" name="フローチャート: 判断 447">
          <a:extLst>
            <a:ext uri="{FF2B5EF4-FFF2-40B4-BE49-F238E27FC236}">
              <a16:creationId xmlns:a16="http://schemas.microsoft.com/office/drawing/2014/main" id="{00000000-0008-0000-0E00-0000C0010000}"/>
            </a:ext>
          </a:extLst>
        </xdr:cNvPr>
        <xdr:cNvSpPr/>
      </xdr:nvSpPr>
      <xdr:spPr>
        <a:xfrm>
          <a:off x="8699500" y="183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85903</xdr:rowOff>
    </xdr:from>
    <xdr:to>
      <xdr:col>41</xdr:col>
      <xdr:colOff>101600</xdr:colOff>
      <xdr:row>107</xdr:row>
      <xdr:rowOff>16053</xdr:rowOff>
    </xdr:to>
    <xdr:sp macro="" textlink="">
      <xdr:nvSpPr>
        <xdr:cNvPr id="449" name="フローチャート: 判断 448">
          <a:extLst>
            <a:ext uri="{FF2B5EF4-FFF2-40B4-BE49-F238E27FC236}">
              <a16:creationId xmlns:a16="http://schemas.microsoft.com/office/drawing/2014/main" id="{00000000-0008-0000-0E00-0000C1010000}"/>
            </a:ext>
          </a:extLst>
        </xdr:cNvPr>
        <xdr:cNvSpPr/>
      </xdr:nvSpPr>
      <xdr:spPr>
        <a:xfrm>
          <a:off x="7810500" y="1825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78470</xdr:rowOff>
    </xdr:from>
    <xdr:to>
      <xdr:col>36</xdr:col>
      <xdr:colOff>165100</xdr:colOff>
      <xdr:row>106</xdr:row>
      <xdr:rowOff>8620</xdr:rowOff>
    </xdr:to>
    <xdr:sp macro="" textlink="">
      <xdr:nvSpPr>
        <xdr:cNvPr id="450" name="フローチャート: 判断 449">
          <a:extLst>
            <a:ext uri="{FF2B5EF4-FFF2-40B4-BE49-F238E27FC236}">
              <a16:creationId xmlns:a16="http://schemas.microsoft.com/office/drawing/2014/main" id="{00000000-0008-0000-0E00-0000C2010000}"/>
            </a:ext>
          </a:extLst>
        </xdr:cNvPr>
        <xdr:cNvSpPr/>
      </xdr:nvSpPr>
      <xdr:spPr>
        <a:xfrm>
          <a:off x="6921500" y="180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61012</xdr:rowOff>
    </xdr:from>
    <xdr:to>
      <xdr:col>55</xdr:col>
      <xdr:colOff>50800</xdr:colOff>
      <xdr:row>103</xdr:row>
      <xdr:rowOff>162612</xdr:rowOff>
    </xdr:to>
    <xdr:sp macro="" textlink="">
      <xdr:nvSpPr>
        <xdr:cNvPr id="456" name="楕円 455">
          <a:extLst>
            <a:ext uri="{FF2B5EF4-FFF2-40B4-BE49-F238E27FC236}">
              <a16:creationId xmlns:a16="http://schemas.microsoft.com/office/drawing/2014/main" id="{00000000-0008-0000-0E00-0000C8010000}"/>
            </a:ext>
          </a:extLst>
        </xdr:cNvPr>
        <xdr:cNvSpPr/>
      </xdr:nvSpPr>
      <xdr:spPr>
        <a:xfrm>
          <a:off x="10426700" y="177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83889</xdr:rowOff>
    </xdr:from>
    <xdr:ext cx="599010" cy="259045"/>
    <xdr:sp macro="" textlink="">
      <xdr:nvSpPr>
        <xdr:cNvPr id="457" name="【港湾・漁港】&#10;一人当たり有形固定資産（償却資産）額該当値テキスト">
          <a:extLst>
            <a:ext uri="{FF2B5EF4-FFF2-40B4-BE49-F238E27FC236}">
              <a16:creationId xmlns:a16="http://schemas.microsoft.com/office/drawing/2014/main" id="{00000000-0008-0000-0E00-0000C9010000}"/>
            </a:ext>
          </a:extLst>
        </xdr:cNvPr>
        <xdr:cNvSpPr txBox="1"/>
      </xdr:nvSpPr>
      <xdr:spPr>
        <a:xfrm>
          <a:off x="10515600" y="1757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86703</xdr:rowOff>
    </xdr:from>
    <xdr:to>
      <xdr:col>50</xdr:col>
      <xdr:colOff>165100</xdr:colOff>
      <xdr:row>103</xdr:row>
      <xdr:rowOff>16853</xdr:rowOff>
    </xdr:to>
    <xdr:sp macro="" textlink="">
      <xdr:nvSpPr>
        <xdr:cNvPr id="458" name="楕円 457">
          <a:extLst>
            <a:ext uri="{FF2B5EF4-FFF2-40B4-BE49-F238E27FC236}">
              <a16:creationId xmlns:a16="http://schemas.microsoft.com/office/drawing/2014/main" id="{00000000-0008-0000-0E00-0000CA010000}"/>
            </a:ext>
          </a:extLst>
        </xdr:cNvPr>
        <xdr:cNvSpPr/>
      </xdr:nvSpPr>
      <xdr:spPr>
        <a:xfrm>
          <a:off x="9588500" y="1757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137503</xdr:rowOff>
    </xdr:from>
    <xdr:to>
      <xdr:col>55</xdr:col>
      <xdr:colOff>0</xdr:colOff>
      <xdr:row>103</xdr:row>
      <xdr:rowOff>111812</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9639300" y="17625403"/>
          <a:ext cx="838200" cy="14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164770</xdr:rowOff>
    </xdr:from>
    <xdr:to>
      <xdr:col>46</xdr:col>
      <xdr:colOff>38100</xdr:colOff>
      <xdr:row>103</xdr:row>
      <xdr:rowOff>94920</xdr:rowOff>
    </xdr:to>
    <xdr:sp macro="" textlink="">
      <xdr:nvSpPr>
        <xdr:cNvPr id="460" name="楕円 459">
          <a:extLst>
            <a:ext uri="{FF2B5EF4-FFF2-40B4-BE49-F238E27FC236}">
              <a16:creationId xmlns:a16="http://schemas.microsoft.com/office/drawing/2014/main" id="{00000000-0008-0000-0E00-0000CC010000}"/>
            </a:ext>
          </a:extLst>
        </xdr:cNvPr>
        <xdr:cNvSpPr/>
      </xdr:nvSpPr>
      <xdr:spPr>
        <a:xfrm>
          <a:off x="8699500" y="176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137503</xdr:rowOff>
    </xdr:from>
    <xdr:to>
      <xdr:col>50</xdr:col>
      <xdr:colOff>114300</xdr:colOff>
      <xdr:row>103</xdr:row>
      <xdr:rowOff>44120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8750300" y="17625403"/>
          <a:ext cx="889000" cy="7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10072</xdr:rowOff>
    </xdr:from>
    <xdr:to>
      <xdr:col>41</xdr:col>
      <xdr:colOff>101600</xdr:colOff>
      <xdr:row>103</xdr:row>
      <xdr:rowOff>111672</xdr:rowOff>
    </xdr:to>
    <xdr:sp macro="" textlink="">
      <xdr:nvSpPr>
        <xdr:cNvPr id="462" name="楕円 461">
          <a:extLst>
            <a:ext uri="{FF2B5EF4-FFF2-40B4-BE49-F238E27FC236}">
              <a16:creationId xmlns:a16="http://schemas.microsoft.com/office/drawing/2014/main" id="{00000000-0008-0000-0E00-0000CE010000}"/>
            </a:ext>
          </a:extLst>
        </xdr:cNvPr>
        <xdr:cNvSpPr/>
      </xdr:nvSpPr>
      <xdr:spPr>
        <a:xfrm>
          <a:off x="7810500" y="176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44120</xdr:rowOff>
    </xdr:from>
    <xdr:to>
      <xdr:col>45</xdr:col>
      <xdr:colOff>177800</xdr:colOff>
      <xdr:row>103</xdr:row>
      <xdr:rowOff>60872</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7861300" y="17703470"/>
          <a:ext cx="889000" cy="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129377</xdr:rowOff>
    </xdr:from>
    <xdr:ext cx="599010" cy="259045"/>
    <xdr:sp macro="" textlink="">
      <xdr:nvSpPr>
        <xdr:cNvPr id="464" name="n_1aveValue【港湾・漁港】&#10;一人当たり有形固定資産（償却資産）額">
          <a:extLst>
            <a:ext uri="{FF2B5EF4-FFF2-40B4-BE49-F238E27FC236}">
              <a16:creationId xmlns:a16="http://schemas.microsoft.com/office/drawing/2014/main" id="{00000000-0008-0000-0E00-0000D0010000}"/>
            </a:ext>
          </a:extLst>
        </xdr:cNvPr>
        <xdr:cNvSpPr txBox="1"/>
      </xdr:nvSpPr>
      <xdr:spPr>
        <a:xfrm>
          <a:off x="9327095" y="1830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49931</xdr:rowOff>
    </xdr:from>
    <xdr:ext cx="534377" cy="259045"/>
    <xdr:sp macro="" textlink="">
      <xdr:nvSpPr>
        <xdr:cNvPr id="465" name="n_2aveValue【港湾・漁港】&#10;一人当たり有形固定資産（償却資産）額">
          <a:extLst>
            <a:ext uri="{FF2B5EF4-FFF2-40B4-BE49-F238E27FC236}">
              <a16:creationId xmlns:a16="http://schemas.microsoft.com/office/drawing/2014/main" id="{00000000-0008-0000-0E00-0000D1010000}"/>
            </a:ext>
          </a:extLst>
        </xdr:cNvPr>
        <xdr:cNvSpPr txBox="1"/>
      </xdr:nvSpPr>
      <xdr:spPr>
        <a:xfrm>
          <a:off x="8483111" y="1839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7180</xdr:rowOff>
    </xdr:from>
    <xdr:ext cx="534377" cy="259045"/>
    <xdr:sp macro="" textlink="">
      <xdr:nvSpPr>
        <xdr:cNvPr id="466" name="n_3aveValue【港湾・漁港】&#10;一人当たり有形固定資産（償却資産）額">
          <a:extLst>
            <a:ext uri="{FF2B5EF4-FFF2-40B4-BE49-F238E27FC236}">
              <a16:creationId xmlns:a16="http://schemas.microsoft.com/office/drawing/2014/main" id="{00000000-0008-0000-0E00-0000D2010000}"/>
            </a:ext>
          </a:extLst>
        </xdr:cNvPr>
        <xdr:cNvSpPr txBox="1"/>
      </xdr:nvSpPr>
      <xdr:spPr>
        <a:xfrm>
          <a:off x="7594111" y="183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25147</xdr:rowOff>
    </xdr:from>
    <xdr:ext cx="599010" cy="259045"/>
    <xdr:sp macro="" textlink="">
      <xdr:nvSpPr>
        <xdr:cNvPr id="467" name="n_4aveValue【港湾・漁港】&#10;一人当たり有形固定資産（償却資産）額">
          <a:extLst>
            <a:ext uri="{FF2B5EF4-FFF2-40B4-BE49-F238E27FC236}">
              <a16:creationId xmlns:a16="http://schemas.microsoft.com/office/drawing/2014/main" id="{00000000-0008-0000-0E00-0000D3010000}"/>
            </a:ext>
          </a:extLst>
        </xdr:cNvPr>
        <xdr:cNvSpPr txBox="1"/>
      </xdr:nvSpPr>
      <xdr:spPr>
        <a:xfrm>
          <a:off x="6672795" y="1785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101</xdr:row>
      <xdr:rowOff>33380</xdr:rowOff>
    </xdr:from>
    <xdr:ext cx="599010" cy="259045"/>
    <xdr:sp macro="" textlink="">
      <xdr:nvSpPr>
        <xdr:cNvPr id="468" name="n_1mainValue【港湾・漁港】&#10;一人当たり有形固定資産（償却資産）額">
          <a:extLst>
            <a:ext uri="{FF2B5EF4-FFF2-40B4-BE49-F238E27FC236}">
              <a16:creationId xmlns:a16="http://schemas.microsoft.com/office/drawing/2014/main" id="{00000000-0008-0000-0E00-0000D4010000}"/>
            </a:ext>
          </a:extLst>
        </xdr:cNvPr>
        <xdr:cNvSpPr txBox="1"/>
      </xdr:nvSpPr>
      <xdr:spPr>
        <a:xfrm>
          <a:off x="9327095" y="17349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101</xdr:row>
      <xdr:rowOff>111447</xdr:rowOff>
    </xdr:from>
    <xdr:ext cx="599010" cy="259045"/>
    <xdr:sp macro="" textlink="">
      <xdr:nvSpPr>
        <xdr:cNvPr id="469" name="n_2mainValue【港湾・漁港】&#10;一人当たり有形固定資産（償却資産）額">
          <a:extLst>
            <a:ext uri="{FF2B5EF4-FFF2-40B4-BE49-F238E27FC236}">
              <a16:creationId xmlns:a16="http://schemas.microsoft.com/office/drawing/2014/main" id="{00000000-0008-0000-0E00-0000D5010000}"/>
            </a:ext>
          </a:extLst>
        </xdr:cNvPr>
        <xdr:cNvSpPr txBox="1"/>
      </xdr:nvSpPr>
      <xdr:spPr>
        <a:xfrm>
          <a:off x="8450795" y="1742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101</xdr:row>
      <xdr:rowOff>128199</xdr:rowOff>
    </xdr:from>
    <xdr:ext cx="599010" cy="259045"/>
    <xdr:sp macro="" textlink="">
      <xdr:nvSpPr>
        <xdr:cNvPr id="470" name="n_3mainValue【港湾・漁港】&#10;一人当たり有形固定資産（償却資産）額">
          <a:extLst>
            <a:ext uri="{FF2B5EF4-FFF2-40B4-BE49-F238E27FC236}">
              <a16:creationId xmlns:a16="http://schemas.microsoft.com/office/drawing/2014/main" id="{00000000-0008-0000-0E00-0000D6010000}"/>
            </a:ext>
          </a:extLst>
        </xdr:cNvPr>
        <xdr:cNvSpPr txBox="1"/>
      </xdr:nvSpPr>
      <xdr:spPr>
        <a:xfrm>
          <a:off x="7561795" y="1744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a:extLst>
            <a:ext uri="{FF2B5EF4-FFF2-40B4-BE49-F238E27FC236}">
              <a16:creationId xmlns:a16="http://schemas.microsoft.com/office/drawing/2014/main" id="{00000000-0008-0000-0E00-0000DE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9" name="正方形/長方形 478">
          <a:extLst>
            <a:ext uri="{FF2B5EF4-FFF2-40B4-BE49-F238E27FC236}">
              <a16:creationId xmlns:a16="http://schemas.microsoft.com/office/drawing/2014/main" id="{00000000-0008-0000-0E00-0000D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00000000-0008-0000-0E00-0000E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00000000-0008-0000-0E00-0000E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8" name="直線コネクタ 497">
          <a:extLst>
            <a:ext uri="{FF2B5EF4-FFF2-40B4-BE49-F238E27FC236}">
              <a16:creationId xmlns:a16="http://schemas.microsoft.com/office/drawing/2014/main" id="{00000000-0008-0000-0E00-0000F2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9" name="テキスト ボックス 498">
          <a:extLst>
            <a:ext uri="{FF2B5EF4-FFF2-40B4-BE49-F238E27FC236}">
              <a16:creationId xmlns:a16="http://schemas.microsoft.com/office/drawing/2014/main" id="{00000000-0008-0000-0E00-0000F3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0" name="直線コネクタ 499">
          <a:extLst>
            <a:ext uri="{FF2B5EF4-FFF2-40B4-BE49-F238E27FC236}">
              <a16:creationId xmlns:a16="http://schemas.microsoft.com/office/drawing/2014/main" id="{00000000-0008-0000-0E00-0000F4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1" name="テキスト ボックス 500">
          <a:extLst>
            <a:ext uri="{FF2B5EF4-FFF2-40B4-BE49-F238E27FC236}">
              <a16:creationId xmlns:a16="http://schemas.microsoft.com/office/drawing/2014/main" id="{00000000-0008-0000-0E00-0000F5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2" name="直線コネクタ 501">
          <a:extLst>
            <a:ext uri="{FF2B5EF4-FFF2-40B4-BE49-F238E27FC236}">
              <a16:creationId xmlns:a16="http://schemas.microsoft.com/office/drawing/2014/main" id="{00000000-0008-0000-0E00-0000F6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00000000-0008-0000-0E00-0000F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510" name="【学校施設】&#10;有形固定資産減価償却率最小値テキスト">
          <a:extLst>
            <a:ext uri="{FF2B5EF4-FFF2-40B4-BE49-F238E27FC236}">
              <a16:creationId xmlns:a16="http://schemas.microsoft.com/office/drawing/2014/main" id="{00000000-0008-0000-0E00-0000FE010000}"/>
            </a:ext>
          </a:extLst>
        </xdr:cNvPr>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12" name="【学校施設】&#10;有形固定資産減価償却率最大値テキスト">
          <a:extLst>
            <a:ext uri="{FF2B5EF4-FFF2-40B4-BE49-F238E27FC236}">
              <a16:creationId xmlns:a16="http://schemas.microsoft.com/office/drawing/2014/main" id="{00000000-0008-0000-0E00-00000002000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514" name="【学校施設】&#10;有形固定資産減価償却率平均値テキスト">
          <a:extLst>
            <a:ext uri="{FF2B5EF4-FFF2-40B4-BE49-F238E27FC236}">
              <a16:creationId xmlns:a16="http://schemas.microsoft.com/office/drawing/2014/main" id="{00000000-0008-0000-0E00-000002020000}"/>
            </a:ext>
          </a:extLst>
        </xdr:cNvPr>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15" name="フローチャート: 判断 514">
          <a:extLst>
            <a:ext uri="{FF2B5EF4-FFF2-40B4-BE49-F238E27FC236}">
              <a16:creationId xmlns:a16="http://schemas.microsoft.com/office/drawing/2014/main" id="{00000000-0008-0000-0E00-000003020000}"/>
            </a:ext>
          </a:extLst>
        </xdr:cNvPr>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516" name="フローチャート: 判断 515">
          <a:extLst>
            <a:ext uri="{FF2B5EF4-FFF2-40B4-BE49-F238E27FC236}">
              <a16:creationId xmlns:a16="http://schemas.microsoft.com/office/drawing/2014/main" id="{00000000-0008-0000-0E00-000004020000}"/>
            </a:ext>
          </a:extLst>
        </xdr:cNvPr>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517" name="フローチャート: 判断 516">
          <a:extLst>
            <a:ext uri="{FF2B5EF4-FFF2-40B4-BE49-F238E27FC236}">
              <a16:creationId xmlns:a16="http://schemas.microsoft.com/office/drawing/2014/main" id="{00000000-0008-0000-0E00-00000502000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518" name="フローチャート: 判断 517">
          <a:extLst>
            <a:ext uri="{FF2B5EF4-FFF2-40B4-BE49-F238E27FC236}">
              <a16:creationId xmlns:a16="http://schemas.microsoft.com/office/drawing/2014/main" id="{00000000-0008-0000-0E00-000006020000}"/>
            </a:ext>
          </a:extLst>
        </xdr:cNvPr>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19" name="フローチャート: 判断 518">
          <a:extLst>
            <a:ext uri="{FF2B5EF4-FFF2-40B4-BE49-F238E27FC236}">
              <a16:creationId xmlns:a16="http://schemas.microsoft.com/office/drawing/2014/main" id="{00000000-0008-0000-0E00-00000702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68072</xdr:rowOff>
    </xdr:from>
    <xdr:to>
      <xdr:col>85</xdr:col>
      <xdr:colOff>177800</xdr:colOff>
      <xdr:row>59</xdr:row>
      <xdr:rowOff>169672</xdr:rowOff>
    </xdr:to>
    <xdr:sp macro="" textlink="">
      <xdr:nvSpPr>
        <xdr:cNvPr id="525" name="楕円 524">
          <a:extLst>
            <a:ext uri="{FF2B5EF4-FFF2-40B4-BE49-F238E27FC236}">
              <a16:creationId xmlns:a16="http://schemas.microsoft.com/office/drawing/2014/main" id="{00000000-0008-0000-0E00-00000D020000}"/>
            </a:ext>
          </a:extLst>
        </xdr:cNvPr>
        <xdr:cNvSpPr/>
      </xdr:nvSpPr>
      <xdr:spPr>
        <a:xfrm>
          <a:off x="16268700" y="1018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46499</xdr:rowOff>
    </xdr:from>
    <xdr:ext cx="405111" cy="259045"/>
    <xdr:sp macro="" textlink="">
      <xdr:nvSpPr>
        <xdr:cNvPr id="526" name="【学校施設】&#10;有形固定資産減価償却率該当値テキスト">
          <a:extLst>
            <a:ext uri="{FF2B5EF4-FFF2-40B4-BE49-F238E27FC236}">
              <a16:creationId xmlns:a16="http://schemas.microsoft.com/office/drawing/2014/main" id="{00000000-0008-0000-0E00-00000E020000}"/>
            </a:ext>
          </a:extLst>
        </xdr:cNvPr>
        <xdr:cNvSpPr txBox="1"/>
      </xdr:nvSpPr>
      <xdr:spPr>
        <a:xfrm>
          <a:off x="16357600" y="1016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47498</xdr:rowOff>
    </xdr:from>
    <xdr:to>
      <xdr:col>81</xdr:col>
      <xdr:colOff>101600</xdr:colOff>
      <xdr:row>59</xdr:row>
      <xdr:rowOff>149098</xdr:rowOff>
    </xdr:to>
    <xdr:sp macro="" textlink="">
      <xdr:nvSpPr>
        <xdr:cNvPr id="527" name="楕円 526">
          <a:extLst>
            <a:ext uri="{FF2B5EF4-FFF2-40B4-BE49-F238E27FC236}">
              <a16:creationId xmlns:a16="http://schemas.microsoft.com/office/drawing/2014/main" id="{00000000-0008-0000-0E00-00000F020000}"/>
            </a:ext>
          </a:extLst>
        </xdr:cNvPr>
        <xdr:cNvSpPr/>
      </xdr:nvSpPr>
      <xdr:spPr>
        <a:xfrm>
          <a:off x="154305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98298</xdr:rowOff>
    </xdr:from>
    <xdr:to>
      <xdr:col>85</xdr:col>
      <xdr:colOff>127000</xdr:colOff>
      <xdr:row>59</xdr:row>
      <xdr:rowOff>118872</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5481300" y="1021384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58928</xdr:rowOff>
    </xdr:from>
    <xdr:to>
      <xdr:col>76</xdr:col>
      <xdr:colOff>165100</xdr:colOff>
      <xdr:row>58</xdr:row>
      <xdr:rowOff>160528</xdr:rowOff>
    </xdr:to>
    <xdr:sp macro="" textlink="">
      <xdr:nvSpPr>
        <xdr:cNvPr id="529" name="楕円 528">
          <a:extLst>
            <a:ext uri="{FF2B5EF4-FFF2-40B4-BE49-F238E27FC236}">
              <a16:creationId xmlns:a16="http://schemas.microsoft.com/office/drawing/2014/main" id="{00000000-0008-0000-0E00-000011020000}"/>
            </a:ext>
          </a:extLst>
        </xdr:cNvPr>
        <xdr:cNvSpPr/>
      </xdr:nvSpPr>
      <xdr:spPr>
        <a:xfrm>
          <a:off x="14541500" y="100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109728</xdr:rowOff>
    </xdr:from>
    <xdr:to>
      <xdr:col>81</xdr:col>
      <xdr:colOff>50800</xdr:colOff>
      <xdr:row>59</xdr:row>
      <xdr:rowOff>98298</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a:off x="14592300" y="10053828"/>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13208</xdr:rowOff>
    </xdr:from>
    <xdr:to>
      <xdr:col>72</xdr:col>
      <xdr:colOff>38100</xdr:colOff>
      <xdr:row>58</xdr:row>
      <xdr:rowOff>114808</xdr:rowOff>
    </xdr:to>
    <xdr:sp macro="" textlink="">
      <xdr:nvSpPr>
        <xdr:cNvPr id="531" name="楕円 530">
          <a:extLst>
            <a:ext uri="{FF2B5EF4-FFF2-40B4-BE49-F238E27FC236}">
              <a16:creationId xmlns:a16="http://schemas.microsoft.com/office/drawing/2014/main" id="{00000000-0008-0000-0E00-000013020000}"/>
            </a:ext>
          </a:extLst>
        </xdr:cNvPr>
        <xdr:cNvSpPr/>
      </xdr:nvSpPr>
      <xdr:spPr>
        <a:xfrm>
          <a:off x="13652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64008</xdr:rowOff>
    </xdr:from>
    <xdr:to>
      <xdr:col>76</xdr:col>
      <xdr:colOff>114300</xdr:colOff>
      <xdr:row>58</xdr:row>
      <xdr:rowOff>109728</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3703300" y="100081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533" name="n_1aveValue【学校施設】&#10;有形固定資産減価償却率">
          <a:extLst>
            <a:ext uri="{FF2B5EF4-FFF2-40B4-BE49-F238E27FC236}">
              <a16:creationId xmlns:a16="http://schemas.microsoft.com/office/drawing/2014/main" id="{00000000-0008-0000-0E00-000015020000}"/>
            </a:ext>
          </a:extLst>
        </xdr:cNvPr>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534" name="n_2aveValue【学校施設】&#10;有形固定資産減価償却率">
          <a:extLst>
            <a:ext uri="{FF2B5EF4-FFF2-40B4-BE49-F238E27FC236}">
              <a16:creationId xmlns:a16="http://schemas.microsoft.com/office/drawing/2014/main" id="{00000000-0008-0000-0E00-000016020000}"/>
            </a:ext>
          </a:extLst>
        </xdr:cNvPr>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67073</xdr:rowOff>
    </xdr:from>
    <xdr:ext cx="405111" cy="259045"/>
    <xdr:sp macro="" textlink="">
      <xdr:nvSpPr>
        <xdr:cNvPr id="535" name="n_3aveValue【学校施設】&#10;有形固定資産減価償却率">
          <a:extLst>
            <a:ext uri="{FF2B5EF4-FFF2-40B4-BE49-F238E27FC236}">
              <a16:creationId xmlns:a16="http://schemas.microsoft.com/office/drawing/2014/main" id="{00000000-0008-0000-0E00-000017020000}"/>
            </a:ext>
          </a:extLst>
        </xdr:cNvPr>
        <xdr:cNvSpPr txBox="1"/>
      </xdr:nvSpPr>
      <xdr:spPr>
        <a:xfrm>
          <a:off x="13500744" y="1018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36" name="n_4aveValue【学校施設】&#10;有形固定資産減価償却率">
          <a:extLst>
            <a:ext uri="{FF2B5EF4-FFF2-40B4-BE49-F238E27FC236}">
              <a16:creationId xmlns:a16="http://schemas.microsoft.com/office/drawing/2014/main" id="{00000000-0008-0000-0E00-00001802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140225</xdr:rowOff>
    </xdr:from>
    <xdr:ext cx="405111" cy="259045"/>
    <xdr:sp macro="" textlink="">
      <xdr:nvSpPr>
        <xdr:cNvPr id="537" name="n_1mainValue【学校施設】&#10;有形固定資産減価償却率">
          <a:extLst>
            <a:ext uri="{FF2B5EF4-FFF2-40B4-BE49-F238E27FC236}">
              <a16:creationId xmlns:a16="http://schemas.microsoft.com/office/drawing/2014/main" id="{00000000-0008-0000-0E00-000019020000}"/>
            </a:ext>
          </a:extLst>
        </xdr:cNvPr>
        <xdr:cNvSpPr txBox="1"/>
      </xdr:nvSpPr>
      <xdr:spPr>
        <a:xfrm>
          <a:off x="15266044" y="1025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5605</xdr:rowOff>
    </xdr:from>
    <xdr:ext cx="405111" cy="259045"/>
    <xdr:sp macro="" textlink="">
      <xdr:nvSpPr>
        <xdr:cNvPr id="538" name="n_2mainValue【学校施設】&#10;有形固定資産減価償却率">
          <a:extLst>
            <a:ext uri="{FF2B5EF4-FFF2-40B4-BE49-F238E27FC236}">
              <a16:creationId xmlns:a16="http://schemas.microsoft.com/office/drawing/2014/main" id="{00000000-0008-0000-0E00-00001A020000}"/>
            </a:ext>
          </a:extLst>
        </xdr:cNvPr>
        <xdr:cNvSpPr txBox="1"/>
      </xdr:nvSpPr>
      <xdr:spPr>
        <a:xfrm>
          <a:off x="14389744" y="977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131335</xdr:rowOff>
    </xdr:from>
    <xdr:ext cx="405111" cy="259045"/>
    <xdr:sp macro="" textlink="">
      <xdr:nvSpPr>
        <xdr:cNvPr id="539" name="n_3mainValue【学校施設】&#10;有形固定資産減価償却率">
          <a:extLst>
            <a:ext uri="{FF2B5EF4-FFF2-40B4-BE49-F238E27FC236}">
              <a16:creationId xmlns:a16="http://schemas.microsoft.com/office/drawing/2014/main" id="{00000000-0008-0000-0E00-00001B020000}"/>
            </a:ext>
          </a:extLst>
        </xdr:cNvPr>
        <xdr:cNvSpPr txBox="1"/>
      </xdr:nvSpPr>
      <xdr:spPr>
        <a:xfrm>
          <a:off x="135007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00000000-0008-0000-0E00-000027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00000000-0008-0000-0E00-00003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564" name="【学校施設】&#10;一人当たり面積最小値テキスト">
          <a:extLst>
            <a:ext uri="{FF2B5EF4-FFF2-40B4-BE49-F238E27FC236}">
              <a16:creationId xmlns:a16="http://schemas.microsoft.com/office/drawing/2014/main" id="{00000000-0008-0000-0E00-000034020000}"/>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566" name="【学校施設】&#10;一人当たり面積最大値テキスト">
          <a:extLst>
            <a:ext uri="{FF2B5EF4-FFF2-40B4-BE49-F238E27FC236}">
              <a16:creationId xmlns:a16="http://schemas.microsoft.com/office/drawing/2014/main" id="{00000000-0008-0000-0E00-000036020000}"/>
            </a:ext>
          </a:extLst>
        </xdr:cNvPr>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56786</xdr:rowOff>
    </xdr:from>
    <xdr:ext cx="469744" cy="259045"/>
    <xdr:sp macro="" textlink="">
      <xdr:nvSpPr>
        <xdr:cNvPr id="568" name="【学校施設】&#10;一人当たり面積平均値テキスト">
          <a:extLst>
            <a:ext uri="{FF2B5EF4-FFF2-40B4-BE49-F238E27FC236}">
              <a16:creationId xmlns:a16="http://schemas.microsoft.com/office/drawing/2014/main" id="{00000000-0008-0000-0E00-000038020000}"/>
            </a:ext>
          </a:extLst>
        </xdr:cNvPr>
        <xdr:cNvSpPr txBox="1"/>
      </xdr:nvSpPr>
      <xdr:spPr>
        <a:xfrm>
          <a:off x="22199600" y="10686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569" name="フローチャート: 判断 568">
          <a:extLst>
            <a:ext uri="{FF2B5EF4-FFF2-40B4-BE49-F238E27FC236}">
              <a16:creationId xmlns:a16="http://schemas.microsoft.com/office/drawing/2014/main" id="{00000000-0008-0000-0E00-000039020000}"/>
            </a:ext>
          </a:extLst>
        </xdr:cNvPr>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570" name="フローチャート: 判断 569">
          <a:extLst>
            <a:ext uri="{FF2B5EF4-FFF2-40B4-BE49-F238E27FC236}">
              <a16:creationId xmlns:a16="http://schemas.microsoft.com/office/drawing/2014/main" id="{00000000-0008-0000-0E00-00003A020000}"/>
            </a:ext>
          </a:extLst>
        </xdr:cNvPr>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71" name="フローチャート: 判断 570">
          <a:extLst>
            <a:ext uri="{FF2B5EF4-FFF2-40B4-BE49-F238E27FC236}">
              <a16:creationId xmlns:a16="http://schemas.microsoft.com/office/drawing/2014/main" id="{00000000-0008-0000-0E00-00003B020000}"/>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572" name="フローチャート: 判断 571">
          <a:extLst>
            <a:ext uri="{FF2B5EF4-FFF2-40B4-BE49-F238E27FC236}">
              <a16:creationId xmlns:a16="http://schemas.microsoft.com/office/drawing/2014/main" id="{00000000-0008-0000-0E00-00003C020000}"/>
            </a:ext>
          </a:extLst>
        </xdr:cNvPr>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573" name="フローチャート: 判断 572">
          <a:extLst>
            <a:ext uri="{FF2B5EF4-FFF2-40B4-BE49-F238E27FC236}">
              <a16:creationId xmlns:a16="http://schemas.microsoft.com/office/drawing/2014/main" id="{00000000-0008-0000-0E00-00003D020000}"/>
            </a:ext>
          </a:extLst>
        </xdr:cNvPr>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145796</xdr:rowOff>
    </xdr:from>
    <xdr:to>
      <xdr:col>116</xdr:col>
      <xdr:colOff>114300</xdr:colOff>
      <xdr:row>62</xdr:row>
      <xdr:rowOff>75946</xdr:rowOff>
    </xdr:to>
    <xdr:sp macro="" textlink="">
      <xdr:nvSpPr>
        <xdr:cNvPr id="579" name="楕円 578">
          <a:extLst>
            <a:ext uri="{FF2B5EF4-FFF2-40B4-BE49-F238E27FC236}">
              <a16:creationId xmlns:a16="http://schemas.microsoft.com/office/drawing/2014/main" id="{00000000-0008-0000-0E00-000043020000}"/>
            </a:ext>
          </a:extLst>
        </xdr:cNvPr>
        <xdr:cNvSpPr/>
      </xdr:nvSpPr>
      <xdr:spPr>
        <a:xfrm>
          <a:off x="221107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168673</xdr:rowOff>
    </xdr:from>
    <xdr:ext cx="469744" cy="259045"/>
    <xdr:sp macro="" textlink="">
      <xdr:nvSpPr>
        <xdr:cNvPr id="580" name="【学校施設】&#10;一人当たり面積該当値テキスト">
          <a:extLst>
            <a:ext uri="{FF2B5EF4-FFF2-40B4-BE49-F238E27FC236}">
              <a16:creationId xmlns:a16="http://schemas.microsoft.com/office/drawing/2014/main" id="{00000000-0008-0000-0E00-000044020000}"/>
            </a:ext>
          </a:extLst>
        </xdr:cNvPr>
        <xdr:cNvSpPr txBox="1"/>
      </xdr:nvSpPr>
      <xdr:spPr>
        <a:xfrm>
          <a:off x="22199600" y="1045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140843</xdr:rowOff>
    </xdr:from>
    <xdr:to>
      <xdr:col>112</xdr:col>
      <xdr:colOff>38100</xdr:colOff>
      <xdr:row>62</xdr:row>
      <xdr:rowOff>70993</xdr:rowOff>
    </xdr:to>
    <xdr:sp macro="" textlink="">
      <xdr:nvSpPr>
        <xdr:cNvPr id="581" name="楕円 580">
          <a:extLst>
            <a:ext uri="{FF2B5EF4-FFF2-40B4-BE49-F238E27FC236}">
              <a16:creationId xmlns:a16="http://schemas.microsoft.com/office/drawing/2014/main" id="{00000000-0008-0000-0E00-000045020000}"/>
            </a:ext>
          </a:extLst>
        </xdr:cNvPr>
        <xdr:cNvSpPr/>
      </xdr:nvSpPr>
      <xdr:spPr>
        <a:xfrm>
          <a:off x="21272500" y="105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20193</xdr:rowOff>
    </xdr:from>
    <xdr:to>
      <xdr:col>116</xdr:col>
      <xdr:colOff>63500</xdr:colOff>
      <xdr:row>62</xdr:row>
      <xdr:rowOff>25146</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21323300" y="10650093"/>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67691</xdr:rowOff>
    </xdr:from>
    <xdr:to>
      <xdr:col>107</xdr:col>
      <xdr:colOff>101600</xdr:colOff>
      <xdr:row>61</xdr:row>
      <xdr:rowOff>169291</xdr:rowOff>
    </xdr:to>
    <xdr:sp macro="" textlink="">
      <xdr:nvSpPr>
        <xdr:cNvPr id="583" name="楕円 582">
          <a:extLst>
            <a:ext uri="{FF2B5EF4-FFF2-40B4-BE49-F238E27FC236}">
              <a16:creationId xmlns:a16="http://schemas.microsoft.com/office/drawing/2014/main" id="{00000000-0008-0000-0E00-000047020000}"/>
            </a:ext>
          </a:extLst>
        </xdr:cNvPr>
        <xdr:cNvSpPr/>
      </xdr:nvSpPr>
      <xdr:spPr>
        <a:xfrm>
          <a:off x="20383500" y="1052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118491</xdr:rowOff>
    </xdr:from>
    <xdr:to>
      <xdr:col>111</xdr:col>
      <xdr:colOff>177800</xdr:colOff>
      <xdr:row>62</xdr:row>
      <xdr:rowOff>20193</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20434300" y="1057694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73406</xdr:rowOff>
    </xdr:from>
    <xdr:to>
      <xdr:col>102</xdr:col>
      <xdr:colOff>165100</xdr:colOff>
      <xdr:row>62</xdr:row>
      <xdr:rowOff>3556</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194945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118491</xdr:rowOff>
    </xdr:from>
    <xdr:to>
      <xdr:col>107</xdr:col>
      <xdr:colOff>50800</xdr:colOff>
      <xdr:row>61</xdr:row>
      <xdr:rowOff>124206</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flipV="1">
          <a:off x="19545300" y="1057694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9351</xdr:rowOff>
    </xdr:from>
    <xdr:ext cx="469744" cy="259045"/>
    <xdr:sp macro="" textlink="">
      <xdr:nvSpPr>
        <xdr:cNvPr id="587" name="n_1aveValue【学校施設】&#10;一人当たり面積">
          <a:extLst>
            <a:ext uri="{FF2B5EF4-FFF2-40B4-BE49-F238E27FC236}">
              <a16:creationId xmlns:a16="http://schemas.microsoft.com/office/drawing/2014/main" id="{00000000-0008-0000-0E00-00004B020000}"/>
            </a:ext>
          </a:extLst>
        </xdr:cNvPr>
        <xdr:cNvSpPr txBox="1"/>
      </xdr:nvSpPr>
      <xdr:spPr>
        <a:xfrm>
          <a:off x="21075727" y="1081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9733</xdr:rowOff>
    </xdr:from>
    <xdr:ext cx="469744" cy="259045"/>
    <xdr:sp macro="" textlink="">
      <xdr:nvSpPr>
        <xdr:cNvPr id="588" name="n_2aveValue【学校施設】&#10;一人当たり面積">
          <a:extLst>
            <a:ext uri="{FF2B5EF4-FFF2-40B4-BE49-F238E27FC236}">
              <a16:creationId xmlns:a16="http://schemas.microsoft.com/office/drawing/2014/main" id="{00000000-0008-0000-0E00-00004C020000}"/>
            </a:ext>
          </a:extLst>
        </xdr:cNvPr>
        <xdr:cNvSpPr txBox="1"/>
      </xdr:nvSpPr>
      <xdr:spPr>
        <a:xfrm>
          <a:off x="20199427" y="108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12590</xdr:rowOff>
    </xdr:from>
    <xdr:ext cx="469744" cy="259045"/>
    <xdr:sp macro="" textlink="">
      <xdr:nvSpPr>
        <xdr:cNvPr id="589" name="n_3aveValue【学校施設】&#10;一人当たり面積">
          <a:extLst>
            <a:ext uri="{FF2B5EF4-FFF2-40B4-BE49-F238E27FC236}">
              <a16:creationId xmlns:a16="http://schemas.microsoft.com/office/drawing/2014/main" id="{00000000-0008-0000-0E00-00004D020000}"/>
            </a:ext>
          </a:extLst>
        </xdr:cNvPr>
        <xdr:cNvSpPr txBox="1"/>
      </xdr:nvSpPr>
      <xdr:spPr>
        <a:xfrm>
          <a:off x="19310427" y="1081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590" name="n_4aveValue【学校施設】&#10;一人当たり面積">
          <a:extLst>
            <a:ext uri="{FF2B5EF4-FFF2-40B4-BE49-F238E27FC236}">
              <a16:creationId xmlns:a16="http://schemas.microsoft.com/office/drawing/2014/main" id="{00000000-0008-0000-0E00-00004E020000}"/>
            </a:ext>
          </a:extLst>
        </xdr:cNvPr>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87520</xdr:rowOff>
    </xdr:from>
    <xdr:ext cx="469744" cy="259045"/>
    <xdr:sp macro="" textlink="">
      <xdr:nvSpPr>
        <xdr:cNvPr id="591" name="n_1mainValue【学校施設】&#10;一人当たり面積">
          <a:extLst>
            <a:ext uri="{FF2B5EF4-FFF2-40B4-BE49-F238E27FC236}">
              <a16:creationId xmlns:a16="http://schemas.microsoft.com/office/drawing/2014/main" id="{00000000-0008-0000-0E00-00004F020000}"/>
            </a:ext>
          </a:extLst>
        </xdr:cNvPr>
        <xdr:cNvSpPr txBox="1"/>
      </xdr:nvSpPr>
      <xdr:spPr>
        <a:xfrm>
          <a:off x="21075727" y="103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14368</xdr:rowOff>
    </xdr:from>
    <xdr:ext cx="469744" cy="259045"/>
    <xdr:sp macro="" textlink="">
      <xdr:nvSpPr>
        <xdr:cNvPr id="592" name="n_2mainValue【学校施設】&#10;一人当たり面積">
          <a:extLst>
            <a:ext uri="{FF2B5EF4-FFF2-40B4-BE49-F238E27FC236}">
              <a16:creationId xmlns:a16="http://schemas.microsoft.com/office/drawing/2014/main" id="{00000000-0008-0000-0E00-000050020000}"/>
            </a:ext>
          </a:extLst>
        </xdr:cNvPr>
        <xdr:cNvSpPr txBox="1"/>
      </xdr:nvSpPr>
      <xdr:spPr>
        <a:xfrm>
          <a:off x="20199427" y="1030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20083</xdr:rowOff>
    </xdr:from>
    <xdr:ext cx="469744" cy="259045"/>
    <xdr:sp macro="" textlink="">
      <xdr:nvSpPr>
        <xdr:cNvPr id="593" name="n_3mainValue【学校施設】&#10;一人当たり面積">
          <a:extLst>
            <a:ext uri="{FF2B5EF4-FFF2-40B4-BE49-F238E27FC236}">
              <a16:creationId xmlns:a16="http://schemas.microsoft.com/office/drawing/2014/main" id="{00000000-0008-0000-0E00-000051020000}"/>
            </a:ext>
          </a:extLst>
        </xdr:cNvPr>
        <xdr:cNvSpPr txBox="1"/>
      </xdr:nvSpPr>
      <xdr:spPr>
        <a:xfrm>
          <a:off x="19310427" y="1030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00000000-0008-0000-0E00-00005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a:extLst>
            <a:ext uri="{FF2B5EF4-FFF2-40B4-BE49-F238E27FC236}">
              <a16:creationId xmlns:a16="http://schemas.microsoft.com/office/drawing/2014/main" id="{00000000-0008-0000-0E00-00005C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a:extLst>
            <a:ext uri="{FF2B5EF4-FFF2-40B4-BE49-F238E27FC236}">
              <a16:creationId xmlns:a16="http://schemas.microsoft.com/office/drawing/2014/main" id="{00000000-0008-0000-0E00-00005E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a:extLst>
            <a:ext uri="{FF2B5EF4-FFF2-40B4-BE49-F238E27FC236}">
              <a16:creationId xmlns:a16="http://schemas.microsoft.com/office/drawing/2014/main" id="{00000000-0008-0000-0E00-00006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147501</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16318864" y="13344252"/>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151328</xdr:rowOff>
    </xdr:from>
    <xdr:ext cx="405111" cy="259045"/>
    <xdr:sp macro="" textlink="">
      <xdr:nvSpPr>
        <xdr:cNvPr id="620" name="【児童館】&#10;有形固定資産減価償却率最小値テキスト">
          <a:extLst>
            <a:ext uri="{FF2B5EF4-FFF2-40B4-BE49-F238E27FC236}">
              <a16:creationId xmlns:a16="http://schemas.microsoft.com/office/drawing/2014/main" id="{00000000-0008-0000-0E00-00006C020000}"/>
            </a:ext>
          </a:extLst>
        </xdr:cNvPr>
        <xdr:cNvSpPr txBox="1"/>
      </xdr:nvSpPr>
      <xdr:spPr>
        <a:xfrm>
          <a:off x="16357600" y="1489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147501</xdr:rowOff>
    </xdr:from>
    <xdr:to>
      <xdr:col>86</xdr:col>
      <xdr:colOff>25400</xdr:colOff>
      <xdr:row>86</xdr:row>
      <xdr:rowOff>147501</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6230600" y="1489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22" name="【児童館】&#10;有形固定資産減価償却率最大値テキスト">
          <a:extLst>
            <a:ext uri="{FF2B5EF4-FFF2-40B4-BE49-F238E27FC236}">
              <a16:creationId xmlns:a16="http://schemas.microsoft.com/office/drawing/2014/main" id="{00000000-0008-0000-0E00-00006E020000}"/>
            </a:ext>
          </a:extLst>
        </xdr:cNvPr>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71863</xdr:rowOff>
    </xdr:from>
    <xdr:ext cx="405111" cy="259045"/>
    <xdr:sp macro="" textlink="">
      <xdr:nvSpPr>
        <xdr:cNvPr id="624" name="【児童館】&#10;有形固定資産減価償却率平均値テキスト">
          <a:extLst>
            <a:ext uri="{FF2B5EF4-FFF2-40B4-BE49-F238E27FC236}">
              <a16:creationId xmlns:a16="http://schemas.microsoft.com/office/drawing/2014/main" id="{00000000-0008-0000-0E00-000070020000}"/>
            </a:ext>
          </a:extLst>
        </xdr:cNvPr>
        <xdr:cNvSpPr txBox="1"/>
      </xdr:nvSpPr>
      <xdr:spPr>
        <a:xfrm>
          <a:off x="16357600" y="14130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93436</xdr:rowOff>
    </xdr:from>
    <xdr:to>
      <xdr:col>85</xdr:col>
      <xdr:colOff>177800</xdr:colOff>
      <xdr:row>83</xdr:row>
      <xdr:rowOff>23586</xdr:rowOff>
    </xdr:to>
    <xdr:sp macro="" textlink="">
      <xdr:nvSpPr>
        <xdr:cNvPr id="625" name="フローチャート: 判断 624">
          <a:extLst>
            <a:ext uri="{FF2B5EF4-FFF2-40B4-BE49-F238E27FC236}">
              <a16:creationId xmlns:a16="http://schemas.microsoft.com/office/drawing/2014/main" id="{00000000-0008-0000-0E00-000071020000}"/>
            </a:ext>
          </a:extLst>
        </xdr:cNvPr>
        <xdr:cNvSpPr/>
      </xdr:nvSpPr>
      <xdr:spPr>
        <a:xfrm>
          <a:off x="162687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68943</xdr:rowOff>
    </xdr:from>
    <xdr:to>
      <xdr:col>81</xdr:col>
      <xdr:colOff>101600</xdr:colOff>
      <xdr:row>82</xdr:row>
      <xdr:rowOff>170543</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15430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67311</xdr:rowOff>
    </xdr:from>
    <xdr:to>
      <xdr:col>76</xdr:col>
      <xdr:colOff>165100</xdr:colOff>
      <xdr:row>82</xdr:row>
      <xdr:rowOff>168911</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14541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54248</xdr:rowOff>
    </xdr:from>
    <xdr:to>
      <xdr:col>72</xdr:col>
      <xdr:colOff>38100</xdr:colOff>
      <xdr:row>82</xdr:row>
      <xdr:rowOff>155848</xdr:rowOff>
    </xdr:to>
    <xdr:sp macro="" textlink="">
      <xdr:nvSpPr>
        <xdr:cNvPr id="628" name="フローチャート: 判断 627">
          <a:extLst>
            <a:ext uri="{FF2B5EF4-FFF2-40B4-BE49-F238E27FC236}">
              <a16:creationId xmlns:a16="http://schemas.microsoft.com/office/drawing/2014/main" id="{00000000-0008-0000-0E00-000074020000}"/>
            </a:ext>
          </a:extLst>
        </xdr:cNvPr>
        <xdr:cNvSpPr/>
      </xdr:nvSpPr>
      <xdr:spPr>
        <a:xfrm>
          <a:off x="13652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73842</xdr:rowOff>
    </xdr:from>
    <xdr:to>
      <xdr:col>67</xdr:col>
      <xdr:colOff>101600</xdr:colOff>
      <xdr:row>82</xdr:row>
      <xdr:rowOff>3992</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2763500" y="1396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635" name="楕円 634">
          <a:extLst>
            <a:ext uri="{FF2B5EF4-FFF2-40B4-BE49-F238E27FC236}">
              <a16:creationId xmlns:a16="http://schemas.microsoft.com/office/drawing/2014/main" id="{00000000-0008-0000-0E00-00007B020000}"/>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109764</xdr:rowOff>
    </xdr:from>
    <xdr:to>
      <xdr:col>76</xdr:col>
      <xdr:colOff>165100</xdr:colOff>
      <xdr:row>87</xdr:row>
      <xdr:rowOff>39914</xdr:rowOff>
    </xdr:to>
    <xdr:sp macro="" textlink="">
      <xdr:nvSpPr>
        <xdr:cNvPr id="636" name="楕円 635">
          <a:extLst>
            <a:ext uri="{FF2B5EF4-FFF2-40B4-BE49-F238E27FC236}">
              <a16:creationId xmlns:a16="http://schemas.microsoft.com/office/drawing/2014/main" id="{00000000-0008-0000-0E00-00007C020000}"/>
            </a:ext>
          </a:extLst>
        </xdr:cNvPr>
        <xdr:cNvSpPr/>
      </xdr:nvSpPr>
      <xdr:spPr>
        <a:xfrm>
          <a:off x="14541500" y="148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160564</xdr:rowOff>
    </xdr:from>
    <xdr:to>
      <xdr:col>81</xdr:col>
      <xdr:colOff>50800</xdr:colOff>
      <xdr:row>86</xdr:row>
      <xdr:rowOff>168729</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4592300" y="1490526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88537</xdr:rowOff>
    </xdr:from>
    <xdr:to>
      <xdr:col>72</xdr:col>
      <xdr:colOff>38100</xdr:colOff>
      <xdr:row>87</xdr:row>
      <xdr:rowOff>18687</xdr:rowOff>
    </xdr:to>
    <xdr:sp macro="" textlink="">
      <xdr:nvSpPr>
        <xdr:cNvPr id="638" name="楕円 637">
          <a:extLst>
            <a:ext uri="{FF2B5EF4-FFF2-40B4-BE49-F238E27FC236}">
              <a16:creationId xmlns:a16="http://schemas.microsoft.com/office/drawing/2014/main" id="{00000000-0008-0000-0E00-00007E020000}"/>
            </a:ext>
          </a:extLst>
        </xdr:cNvPr>
        <xdr:cNvSpPr/>
      </xdr:nvSpPr>
      <xdr:spPr>
        <a:xfrm>
          <a:off x="13652500" y="148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139337</xdr:rowOff>
    </xdr:from>
    <xdr:to>
      <xdr:col>76</xdr:col>
      <xdr:colOff>114300</xdr:colOff>
      <xdr:row>86</xdr:row>
      <xdr:rowOff>160564</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3703300" y="1488403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15620</xdr:rowOff>
    </xdr:from>
    <xdr:ext cx="405111" cy="259045"/>
    <xdr:sp macro="" textlink="">
      <xdr:nvSpPr>
        <xdr:cNvPr id="640" name="n_1aveValue【児童館】&#10;有形固定資産減価償却率">
          <a:extLst>
            <a:ext uri="{FF2B5EF4-FFF2-40B4-BE49-F238E27FC236}">
              <a16:creationId xmlns:a16="http://schemas.microsoft.com/office/drawing/2014/main" id="{00000000-0008-0000-0E00-000080020000}"/>
            </a:ext>
          </a:extLst>
        </xdr:cNvPr>
        <xdr:cNvSpPr txBox="1"/>
      </xdr:nvSpPr>
      <xdr:spPr>
        <a:xfrm>
          <a:off x="152660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13988</xdr:rowOff>
    </xdr:from>
    <xdr:ext cx="405111" cy="259045"/>
    <xdr:sp macro="" textlink="">
      <xdr:nvSpPr>
        <xdr:cNvPr id="641" name="n_2aveValue【児童館】&#10;有形固定資産減価償却率">
          <a:extLst>
            <a:ext uri="{FF2B5EF4-FFF2-40B4-BE49-F238E27FC236}">
              <a16:creationId xmlns:a16="http://schemas.microsoft.com/office/drawing/2014/main" id="{00000000-0008-0000-0E00-000081020000}"/>
            </a:ext>
          </a:extLst>
        </xdr:cNvPr>
        <xdr:cNvSpPr txBox="1"/>
      </xdr:nvSpPr>
      <xdr:spPr>
        <a:xfrm>
          <a:off x="14389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925</xdr:rowOff>
    </xdr:from>
    <xdr:ext cx="405111" cy="259045"/>
    <xdr:sp macro="" textlink="">
      <xdr:nvSpPr>
        <xdr:cNvPr id="642" name="n_3aveValue【児童館】&#10;有形固定資産減価償却率">
          <a:extLst>
            <a:ext uri="{FF2B5EF4-FFF2-40B4-BE49-F238E27FC236}">
              <a16:creationId xmlns:a16="http://schemas.microsoft.com/office/drawing/2014/main" id="{00000000-0008-0000-0E00-000082020000}"/>
            </a:ext>
          </a:extLst>
        </xdr:cNvPr>
        <xdr:cNvSpPr txBox="1"/>
      </xdr:nvSpPr>
      <xdr:spPr>
        <a:xfrm>
          <a:off x="13500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20519</xdr:rowOff>
    </xdr:from>
    <xdr:ext cx="405111" cy="259045"/>
    <xdr:sp macro="" textlink="">
      <xdr:nvSpPr>
        <xdr:cNvPr id="643" name="n_4aveValue【児童館】&#10;有形固定資産減価償却率">
          <a:extLst>
            <a:ext uri="{FF2B5EF4-FFF2-40B4-BE49-F238E27FC236}">
              <a16:creationId xmlns:a16="http://schemas.microsoft.com/office/drawing/2014/main" id="{00000000-0008-0000-0E00-000083020000}"/>
            </a:ext>
          </a:extLst>
        </xdr:cNvPr>
        <xdr:cNvSpPr txBox="1"/>
      </xdr:nvSpPr>
      <xdr:spPr>
        <a:xfrm>
          <a:off x="12611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644" name="n_1mainValue【児童館】&#10;有形固定資産減価償却率">
          <a:extLst>
            <a:ext uri="{FF2B5EF4-FFF2-40B4-BE49-F238E27FC236}">
              <a16:creationId xmlns:a16="http://schemas.microsoft.com/office/drawing/2014/main" id="{00000000-0008-0000-0E00-000084020000}"/>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87</xdr:row>
      <xdr:rowOff>31041</xdr:rowOff>
    </xdr:from>
    <xdr:ext cx="405111" cy="259045"/>
    <xdr:sp macro="" textlink="">
      <xdr:nvSpPr>
        <xdr:cNvPr id="645" name="n_2mainValue【児童館】&#10;有形固定資産減価償却率">
          <a:extLst>
            <a:ext uri="{FF2B5EF4-FFF2-40B4-BE49-F238E27FC236}">
              <a16:creationId xmlns:a16="http://schemas.microsoft.com/office/drawing/2014/main" id="{00000000-0008-0000-0E00-000085020000}"/>
            </a:ext>
          </a:extLst>
        </xdr:cNvPr>
        <xdr:cNvSpPr txBox="1"/>
      </xdr:nvSpPr>
      <xdr:spPr>
        <a:xfrm>
          <a:off x="14389744" y="1494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87</xdr:row>
      <xdr:rowOff>9814</xdr:rowOff>
    </xdr:from>
    <xdr:ext cx="405111" cy="259045"/>
    <xdr:sp macro="" textlink="">
      <xdr:nvSpPr>
        <xdr:cNvPr id="646" name="n_3mainValue【児童館】&#10;有形固定資産減価償却率">
          <a:extLst>
            <a:ext uri="{FF2B5EF4-FFF2-40B4-BE49-F238E27FC236}">
              <a16:creationId xmlns:a16="http://schemas.microsoft.com/office/drawing/2014/main" id="{00000000-0008-0000-0E00-000086020000}"/>
            </a:ext>
          </a:extLst>
        </xdr:cNvPr>
        <xdr:cNvSpPr txBox="1"/>
      </xdr:nvSpPr>
      <xdr:spPr>
        <a:xfrm>
          <a:off x="13500744" y="14925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a:extLst>
            <a:ext uri="{FF2B5EF4-FFF2-40B4-BE49-F238E27FC236}">
              <a16:creationId xmlns:a16="http://schemas.microsoft.com/office/drawing/2014/main" id="{00000000-0008-0000-0E00-00008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a:extLst>
            <a:ext uri="{FF2B5EF4-FFF2-40B4-BE49-F238E27FC236}">
              <a16:creationId xmlns:a16="http://schemas.microsoft.com/office/drawing/2014/main" id="{00000000-0008-0000-0E00-00008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a:extLst>
            <a:ext uri="{FF2B5EF4-FFF2-40B4-BE49-F238E27FC236}">
              <a16:creationId xmlns:a16="http://schemas.microsoft.com/office/drawing/2014/main" id="{00000000-0008-0000-0E00-00008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a:extLst>
            <a:ext uri="{FF2B5EF4-FFF2-40B4-BE49-F238E27FC236}">
              <a16:creationId xmlns:a16="http://schemas.microsoft.com/office/drawing/2014/main" id="{00000000-0008-0000-0E00-00008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a:extLst>
            <a:ext uri="{FF2B5EF4-FFF2-40B4-BE49-F238E27FC236}">
              <a16:creationId xmlns:a16="http://schemas.microsoft.com/office/drawing/2014/main" id="{00000000-0008-0000-0E00-00009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児童館】&#10;一人当たり面積グラフ枠">
          <a:extLst>
            <a:ext uri="{FF2B5EF4-FFF2-40B4-BE49-F238E27FC236}">
              <a16:creationId xmlns:a16="http://schemas.microsoft.com/office/drawing/2014/main" id="{00000000-0008-0000-0E00-00009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140970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flipV="1">
          <a:off x="22160864" y="133654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69" name="【児童館】&#10;一人当たり面積最小値テキスト">
          <a:extLst>
            <a:ext uri="{FF2B5EF4-FFF2-40B4-BE49-F238E27FC236}">
              <a16:creationId xmlns:a16="http://schemas.microsoft.com/office/drawing/2014/main" id="{00000000-0008-0000-0E00-00009D020000}"/>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71" name="【児童館】&#10;一人当たり面積最大値テキスト">
          <a:extLst>
            <a:ext uri="{FF2B5EF4-FFF2-40B4-BE49-F238E27FC236}">
              <a16:creationId xmlns:a16="http://schemas.microsoft.com/office/drawing/2014/main" id="{00000000-0008-0000-0E00-00009F020000}"/>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72" name="直線コネクタ 671">
          <a:extLst>
            <a:ext uri="{FF2B5EF4-FFF2-40B4-BE49-F238E27FC236}">
              <a16:creationId xmlns:a16="http://schemas.microsoft.com/office/drawing/2014/main" id="{00000000-0008-0000-0E00-0000A0020000}"/>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73" name="【児童館】&#10;一人当たり面積平均値テキスト">
          <a:extLst>
            <a:ext uri="{FF2B5EF4-FFF2-40B4-BE49-F238E27FC236}">
              <a16:creationId xmlns:a16="http://schemas.microsoft.com/office/drawing/2014/main" id="{00000000-0008-0000-0E00-0000A1020000}"/>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124461</xdr:rowOff>
    </xdr:from>
    <xdr:to>
      <xdr:col>112</xdr:col>
      <xdr:colOff>38100</xdr:colOff>
      <xdr:row>83</xdr:row>
      <xdr:rowOff>54611</xdr:rowOff>
    </xdr:to>
    <xdr:sp macro="" textlink="">
      <xdr:nvSpPr>
        <xdr:cNvPr id="675" name="フローチャート: 判断 674">
          <a:extLst>
            <a:ext uri="{FF2B5EF4-FFF2-40B4-BE49-F238E27FC236}">
              <a16:creationId xmlns:a16="http://schemas.microsoft.com/office/drawing/2014/main" id="{00000000-0008-0000-0E00-0000A3020000}"/>
            </a:ext>
          </a:extLst>
        </xdr:cNvPr>
        <xdr:cNvSpPr/>
      </xdr:nvSpPr>
      <xdr:spPr>
        <a:xfrm>
          <a:off x="2127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78739</xdr:rowOff>
    </xdr:from>
    <xdr:to>
      <xdr:col>107</xdr:col>
      <xdr:colOff>101600</xdr:colOff>
      <xdr:row>83</xdr:row>
      <xdr:rowOff>8889</xdr:rowOff>
    </xdr:to>
    <xdr:sp macro="" textlink="">
      <xdr:nvSpPr>
        <xdr:cNvPr id="676" name="フローチャート: 判断 675">
          <a:extLst>
            <a:ext uri="{FF2B5EF4-FFF2-40B4-BE49-F238E27FC236}">
              <a16:creationId xmlns:a16="http://schemas.microsoft.com/office/drawing/2014/main" id="{00000000-0008-0000-0E00-0000A4020000}"/>
            </a:ext>
          </a:extLst>
        </xdr:cNvPr>
        <xdr:cNvSpPr/>
      </xdr:nvSpPr>
      <xdr:spPr>
        <a:xfrm>
          <a:off x="20383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677" name="フローチャート: 判断 676">
          <a:extLst>
            <a:ext uri="{FF2B5EF4-FFF2-40B4-BE49-F238E27FC236}">
              <a16:creationId xmlns:a16="http://schemas.microsoft.com/office/drawing/2014/main" id="{00000000-0008-0000-0E00-0000A5020000}"/>
            </a:ext>
          </a:extLst>
        </xdr:cNvPr>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124461</xdr:rowOff>
    </xdr:from>
    <xdr:to>
      <xdr:col>98</xdr:col>
      <xdr:colOff>38100</xdr:colOff>
      <xdr:row>83</xdr:row>
      <xdr:rowOff>54611</xdr:rowOff>
    </xdr:to>
    <xdr:sp macro="" textlink="">
      <xdr:nvSpPr>
        <xdr:cNvPr id="678" name="フローチャート: 判断 677">
          <a:extLst>
            <a:ext uri="{FF2B5EF4-FFF2-40B4-BE49-F238E27FC236}">
              <a16:creationId xmlns:a16="http://schemas.microsoft.com/office/drawing/2014/main" id="{00000000-0008-0000-0E00-0000A6020000}"/>
            </a:ext>
          </a:extLst>
        </xdr:cNvPr>
        <xdr:cNvSpPr/>
      </xdr:nvSpPr>
      <xdr:spPr>
        <a:xfrm>
          <a:off x="18605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21589</xdr:rowOff>
    </xdr:from>
    <xdr:to>
      <xdr:col>107</xdr:col>
      <xdr:colOff>101600</xdr:colOff>
      <xdr:row>83</xdr:row>
      <xdr:rowOff>123189</xdr:rowOff>
    </xdr:to>
    <xdr:sp macro="" textlink="">
      <xdr:nvSpPr>
        <xdr:cNvPr id="685" name="楕円 684">
          <a:extLst>
            <a:ext uri="{FF2B5EF4-FFF2-40B4-BE49-F238E27FC236}">
              <a16:creationId xmlns:a16="http://schemas.microsoft.com/office/drawing/2014/main" id="{00000000-0008-0000-0E00-0000AD020000}"/>
            </a:ext>
          </a:extLst>
        </xdr:cNvPr>
        <xdr:cNvSpPr/>
      </xdr:nvSpPr>
      <xdr:spPr>
        <a:xfrm>
          <a:off x="2038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72389</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20434300" y="1430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21589</xdr:rowOff>
    </xdr:from>
    <xdr:to>
      <xdr:col>102</xdr:col>
      <xdr:colOff>165100</xdr:colOff>
      <xdr:row>83</xdr:row>
      <xdr:rowOff>123189</xdr:rowOff>
    </xdr:to>
    <xdr:sp macro="" textlink="">
      <xdr:nvSpPr>
        <xdr:cNvPr id="687" name="楕円 686">
          <a:extLst>
            <a:ext uri="{FF2B5EF4-FFF2-40B4-BE49-F238E27FC236}">
              <a16:creationId xmlns:a16="http://schemas.microsoft.com/office/drawing/2014/main" id="{00000000-0008-0000-0E00-0000AF020000}"/>
            </a:ext>
          </a:extLst>
        </xdr:cNvPr>
        <xdr:cNvSpPr/>
      </xdr:nvSpPr>
      <xdr:spPr>
        <a:xfrm>
          <a:off x="19494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72389</xdr:rowOff>
    </xdr:from>
    <xdr:to>
      <xdr:col>107</xdr:col>
      <xdr:colOff>50800</xdr:colOff>
      <xdr:row>83</xdr:row>
      <xdr:rowOff>72389</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9545300" y="1430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71138</xdr:rowOff>
    </xdr:from>
    <xdr:ext cx="469744" cy="259045"/>
    <xdr:sp macro="" textlink="">
      <xdr:nvSpPr>
        <xdr:cNvPr id="689" name="n_1aveValue【児童館】&#10;一人当たり面積">
          <a:extLst>
            <a:ext uri="{FF2B5EF4-FFF2-40B4-BE49-F238E27FC236}">
              <a16:creationId xmlns:a16="http://schemas.microsoft.com/office/drawing/2014/main" id="{00000000-0008-0000-0E00-0000B1020000}"/>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25416</xdr:rowOff>
    </xdr:from>
    <xdr:ext cx="469744" cy="259045"/>
    <xdr:sp macro="" textlink="">
      <xdr:nvSpPr>
        <xdr:cNvPr id="690" name="n_2aveValue【児童館】&#10;一人当たり面積">
          <a:extLst>
            <a:ext uri="{FF2B5EF4-FFF2-40B4-BE49-F238E27FC236}">
              <a16:creationId xmlns:a16="http://schemas.microsoft.com/office/drawing/2014/main" id="{00000000-0008-0000-0E00-0000B2020000}"/>
            </a:ext>
          </a:extLst>
        </xdr:cNvPr>
        <xdr:cNvSpPr txBox="1"/>
      </xdr:nvSpPr>
      <xdr:spPr>
        <a:xfrm>
          <a:off x="20199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691" name="n_3aveValue【児童館】&#10;一人当たり面積">
          <a:extLst>
            <a:ext uri="{FF2B5EF4-FFF2-40B4-BE49-F238E27FC236}">
              <a16:creationId xmlns:a16="http://schemas.microsoft.com/office/drawing/2014/main" id="{00000000-0008-0000-0E00-0000B3020000}"/>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71138</xdr:rowOff>
    </xdr:from>
    <xdr:ext cx="469744" cy="259045"/>
    <xdr:sp macro="" textlink="">
      <xdr:nvSpPr>
        <xdr:cNvPr id="692" name="n_4aveValue【児童館】&#10;一人当たり面積">
          <a:extLst>
            <a:ext uri="{FF2B5EF4-FFF2-40B4-BE49-F238E27FC236}">
              <a16:creationId xmlns:a16="http://schemas.microsoft.com/office/drawing/2014/main" id="{00000000-0008-0000-0E00-0000B4020000}"/>
            </a:ext>
          </a:extLst>
        </xdr:cNvPr>
        <xdr:cNvSpPr txBox="1"/>
      </xdr:nvSpPr>
      <xdr:spPr>
        <a:xfrm>
          <a:off x="18421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114316</xdr:rowOff>
    </xdr:from>
    <xdr:ext cx="469744" cy="259045"/>
    <xdr:sp macro="" textlink="">
      <xdr:nvSpPr>
        <xdr:cNvPr id="693" name="n_1mainValue【児童館】&#10;一人当たり面積">
          <a:extLst>
            <a:ext uri="{FF2B5EF4-FFF2-40B4-BE49-F238E27FC236}">
              <a16:creationId xmlns:a16="http://schemas.microsoft.com/office/drawing/2014/main" id="{00000000-0008-0000-0E00-0000B5020000}"/>
            </a:ext>
          </a:extLst>
        </xdr:cNvPr>
        <xdr:cNvSpPr txBox="1"/>
      </xdr:nvSpPr>
      <xdr:spPr>
        <a:xfrm>
          <a:off x="210757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114316</xdr:rowOff>
    </xdr:from>
    <xdr:ext cx="469744" cy="259045"/>
    <xdr:sp macro="" textlink="">
      <xdr:nvSpPr>
        <xdr:cNvPr id="694" name="n_2mainValue【児童館】&#10;一人当たり面積">
          <a:extLst>
            <a:ext uri="{FF2B5EF4-FFF2-40B4-BE49-F238E27FC236}">
              <a16:creationId xmlns:a16="http://schemas.microsoft.com/office/drawing/2014/main" id="{00000000-0008-0000-0E00-0000B6020000}"/>
            </a:ext>
          </a:extLst>
        </xdr:cNvPr>
        <xdr:cNvSpPr txBox="1"/>
      </xdr:nvSpPr>
      <xdr:spPr>
        <a:xfrm>
          <a:off x="20199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114316</xdr:rowOff>
    </xdr:from>
    <xdr:ext cx="469744" cy="259045"/>
    <xdr:sp macro="" textlink="">
      <xdr:nvSpPr>
        <xdr:cNvPr id="695" name="n_3mainValue【児童館】&#10;一人当たり面積">
          <a:extLst>
            <a:ext uri="{FF2B5EF4-FFF2-40B4-BE49-F238E27FC236}">
              <a16:creationId xmlns:a16="http://schemas.microsoft.com/office/drawing/2014/main" id="{00000000-0008-0000-0E00-0000B7020000}"/>
            </a:ext>
          </a:extLst>
        </xdr:cNvPr>
        <xdr:cNvSpPr txBox="1"/>
      </xdr:nvSpPr>
      <xdr:spPr>
        <a:xfrm>
          <a:off x="19310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0" name="【公民館】&#10;有形固定資産減価償却率グラフ枠">
          <a:extLst>
            <a:ext uri="{FF2B5EF4-FFF2-40B4-BE49-F238E27FC236}">
              <a16:creationId xmlns:a16="http://schemas.microsoft.com/office/drawing/2014/main" id="{00000000-0008-0000-0E00-0000D0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22" name="【公民館】&#10;有形固定資産減価償却率最小値テキスト">
          <a:extLst>
            <a:ext uri="{FF2B5EF4-FFF2-40B4-BE49-F238E27FC236}">
              <a16:creationId xmlns:a16="http://schemas.microsoft.com/office/drawing/2014/main" id="{00000000-0008-0000-0E00-0000D2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24" name="【公民館】&#10;有形固定資産減価償却率最大値テキスト">
          <a:extLst>
            <a:ext uri="{FF2B5EF4-FFF2-40B4-BE49-F238E27FC236}">
              <a16:creationId xmlns:a16="http://schemas.microsoft.com/office/drawing/2014/main" id="{00000000-0008-0000-0E00-0000D4020000}"/>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726" name="【公民館】&#10;有形固定資産減価償却率平均値テキスト">
          <a:extLst>
            <a:ext uri="{FF2B5EF4-FFF2-40B4-BE49-F238E27FC236}">
              <a16:creationId xmlns:a16="http://schemas.microsoft.com/office/drawing/2014/main" id="{00000000-0008-0000-0E00-0000D6020000}"/>
            </a:ext>
          </a:extLst>
        </xdr:cNvPr>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28" name="フローチャート: 判断 727">
          <a:extLst>
            <a:ext uri="{FF2B5EF4-FFF2-40B4-BE49-F238E27FC236}">
              <a16:creationId xmlns:a16="http://schemas.microsoft.com/office/drawing/2014/main" id="{00000000-0008-0000-0E00-0000D8020000}"/>
            </a:ext>
          </a:extLst>
        </xdr:cNvPr>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29" name="フローチャート: 判断 728">
          <a:extLst>
            <a:ext uri="{FF2B5EF4-FFF2-40B4-BE49-F238E27FC236}">
              <a16:creationId xmlns:a16="http://schemas.microsoft.com/office/drawing/2014/main" id="{00000000-0008-0000-0E00-0000D9020000}"/>
            </a:ext>
          </a:extLst>
        </xdr:cNvPr>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30" name="フローチャート: 判断 729">
          <a:extLst>
            <a:ext uri="{FF2B5EF4-FFF2-40B4-BE49-F238E27FC236}">
              <a16:creationId xmlns:a16="http://schemas.microsoft.com/office/drawing/2014/main" id="{00000000-0008-0000-0E00-0000DA02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731" name="フローチャート: 判断 730">
          <a:extLst>
            <a:ext uri="{FF2B5EF4-FFF2-40B4-BE49-F238E27FC236}">
              <a16:creationId xmlns:a16="http://schemas.microsoft.com/office/drawing/2014/main" id="{00000000-0008-0000-0E00-0000DB020000}"/>
            </a:ext>
          </a:extLst>
        </xdr:cNvPr>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E00-0000D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E00-0000D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E00-0000E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25400</xdr:rowOff>
    </xdr:from>
    <xdr:to>
      <xdr:col>85</xdr:col>
      <xdr:colOff>177800</xdr:colOff>
      <xdr:row>106</xdr:row>
      <xdr:rowOff>127000</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16268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3827</xdr:rowOff>
    </xdr:from>
    <xdr:ext cx="405111" cy="259045"/>
    <xdr:sp macro="" textlink="">
      <xdr:nvSpPr>
        <xdr:cNvPr id="738" name="【公民館】&#10;有形固定資産減価償却率該当値テキスト">
          <a:extLst>
            <a:ext uri="{FF2B5EF4-FFF2-40B4-BE49-F238E27FC236}">
              <a16:creationId xmlns:a16="http://schemas.microsoft.com/office/drawing/2014/main" id="{00000000-0008-0000-0E00-0000E2020000}"/>
            </a:ext>
          </a:extLst>
        </xdr:cNvPr>
        <xdr:cNvSpPr txBox="1"/>
      </xdr:nvSpPr>
      <xdr:spPr>
        <a:xfrm>
          <a:off x="16357600"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xdr:rowOff>
    </xdr:from>
    <xdr:to>
      <xdr:col>81</xdr:col>
      <xdr:colOff>101600</xdr:colOff>
      <xdr:row>106</xdr:row>
      <xdr:rowOff>117202</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15430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66402</xdr:rowOff>
    </xdr:from>
    <xdr:to>
      <xdr:col>85</xdr:col>
      <xdr:colOff>127000</xdr:colOff>
      <xdr:row>106</xdr:row>
      <xdr:rowOff>76200</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5481300" y="18240102"/>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4173</xdr:rowOff>
    </xdr:from>
    <xdr:to>
      <xdr:col>76</xdr:col>
      <xdr:colOff>165100</xdr:colOff>
      <xdr:row>106</xdr:row>
      <xdr:rowOff>105773</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4541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54973</xdr:rowOff>
    </xdr:from>
    <xdr:to>
      <xdr:col>81</xdr:col>
      <xdr:colOff>50800</xdr:colOff>
      <xdr:row>106</xdr:row>
      <xdr:rowOff>66402</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4592300" y="18228673"/>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169092</xdr:rowOff>
    </xdr:from>
    <xdr:to>
      <xdr:col>72</xdr:col>
      <xdr:colOff>38100</xdr:colOff>
      <xdr:row>106</xdr:row>
      <xdr:rowOff>99242</xdr:rowOff>
    </xdr:to>
    <xdr:sp macro="" textlink="">
      <xdr:nvSpPr>
        <xdr:cNvPr id="743" name="楕円 742">
          <a:extLst>
            <a:ext uri="{FF2B5EF4-FFF2-40B4-BE49-F238E27FC236}">
              <a16:creationId xmlns:a16="http://schemas.microsoft.com/office/drawing/2014/main" id="{00000000-0008-0000-0E00-0000E7020000}"/>
            </a:ext>
          </a:extLst>
        </xdr:cNvPr>
        <xdr:cNvSpPr/>
      </xdr:nvSpPr>
      <xdr:spPr>
        <a:xfrm>
          <a:off x="13652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48442</xdr:rowOff>
    </xdr:from>
    <xdr:to>
      <xdr:col>76</xdr:col>
      <xdr:colOff>114300</xdr:colOff>
      <xdr:row>106</xdr:row>
      <xdr:rowOff>54973</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3703300" y="1822214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45" name="n_1aveValue【公民館】&#10;有形固定資産減価償却率">
          <a:extLst>
            <a:ext uri="{FF2B5EF4-FFF2-40B4-BE49-F238E27FC236}">
              <a16:creationId xmlns:a16="http://schemas.microsoft.com/office/drawing/2014/main" id="{00000000-0008-0000-0E00-0000E9020000}"/>
            </a:ext>
          </a:extLst>
        </xdr:cNvPr>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746" name="n_2aveValue【公民館】&#10;有形固定資産減価償却率">
          <a:extLst>
            <a:ext uri="{FF2B5EF4-FFF2-40B4-BE49-F238E27FC236}">
              <a16:creationId xmlns:a16="http://schemas.microsoft.com/office/drawing/2014/main" id="{00000000-0008-0000-0E00-0000EA020000}"/>
            </a:ext>
          </a:extLst>
        </xdr:cNvPr>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47" name="n_3aveValue【公民館】&#10;有形固定資産減価償却率">
          <a:extLst>
            <a:ext uri="{FF2B5EF4-FFF2-40B4-BE49-F238E27FC236}">
              <a16:creationId xmlns:a16="http://schemas.microsoft.com/office/drawing/2014/main" id="{00000000-0008-0000-0E00-0000EB020000}"/>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748" name="n_4aveValue【公民館】&#10;有形固定資産減価償却率">
          <a:extLst>
            <a:ext uri="{FF2B5EF4-FFF2-40B4-BE49-F238E27FC236}">
              <a16:creationId xmlns:a16="http://schemas.microsoft.com/office/drawing/2014/main" id="{00000000-0008-0000-0E00-0000EC020000}"/>
            </a:ext>
          </a:extLst>
        </xdr:cNvPr>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108329</xdr:rowOff>
    </xdr:from>
    <xdr:ext cx="405111" cy="259045"/>
    <xdr:sp macro="" textlink="">
      <xdr:nvSpPr>
        <xdr:cNvPr id="749" name="n_1mainValue【公民館】&#10;有形固定資産減価償却率">
          <a:extLst>
            <a:ext uri="{FF2B5EF4-FFF2-40B4-BE49-F238E27FC236}">
              <a16:creationId xmlns:a16="http://schemas.microsoft.com/office/drawing/2014/main" id="{00000000-0008-0000-0E00-0000ED020000}"/>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96900</xdr:rowOff>
    </xdr:from>
    <xdr:ext cx="405111" cy="259045"/>
    <xdr:sp macro="" textlink="">
      <xdr:nvSpPr>
        <xdr:cNvPr id="750" name="n_2mainValue【公民館】&#10;有形固定資産減価償却率">
          <a:extLst>
            <a:ext uri="{FF2B5EF4-FFF2-40B4-BE49-F238E27FC236}">
              <a16:creationId xmlns:a16="http://schemas.microsoft.com/office/drawing/2014/main" id="{00000000-0008-0000-0E00-0000EE020000}"/>
            </a:ext>
          </a:extLst>
        </xdr:cNvPr>
        <xdr:cNvSpPr txBox="1"/>
      </xdr:nvSpPr>
      <xdr:spPr>
        <a:xfrm>
          <a:off x="14389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90369</xdr:rowOff>
    </xdr:from>
    <xdr:ext cx="405111" cy="259045"/>
    <xdr:sp macro="" textlink="">
      <xdr:nvSpPr>
        <xdr:cNvPr id="751" name="n_3mainValue【公民館】&#10;有形固定資産減価償却率">
          <a:extLst>
            <a:ext uri="{FF2B5EF4-FFF2-40B4-BE49-F238E27FC236}">
              <a16:creationId xmlns:a16="http://schemas.microsoft.com/office/drawing/2014/main" id="{00000000-0008-0000-0E00-0000EF020000}"/>
            </a:ext>
          </a:extLst>
        </xdr:cNvPr>
        <xdr:cNvSpPr txBox="1"/>
      </xdr:nvSpPr>
      <xdr:spPr>
        <a:xfrm>
          <a:off x="13500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3" name="正方形/長方形 752">
          <a:extLst>
            <a:ext uri="{FF2B5EF4-FFF2-40B4-BE49-F238E27FC236}">
              <a16:creationId xmlns:a16="http://schemas.microsoft.com/office/drawing/2014/main" id="{00000000-0008-0000-0E00-0000F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4" name="正方形/長方形 753">
          <a:extLst>
            <a:ext uri="{FF2B5EF4-FFF2-40B4-BE49-F238E27FC236}">
              <a16:creationId xmlns:a16="http://schemas.microsoft.com/office/drawing/2014/main" id="{00000000-0008-0000-0E00-0000F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5" name="正方形/長方形 754">
          <a:extLst>
            <a:ext uri="{FF2B5EF4-FFF2-40B4-BE49-F238E27FC236}">
              <a16:creationId xmlns:a16="http://schemas.microsoft.com/office/drawing/2014/main" id="{00000000-0008-0000-0E00-0000F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6" name="正方形/長方形 755">
          <a:extLst>
            <a:ext uri="{FF2B5EF4-FFF2-40B4-BE49-F238E27FC236}">
              <a16:creationId xmlns:a16="http://schemas.microsoft.com/office/drawing/2014/main" id="{00000000-0008-0000-0E00-0000F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7" name="正方形/長方形 756">
          <a:extLst>
            <a:ext uri="{FF2B5EF4-FFF2-40B4-BE49-F238E27FC236}">
              <a16:creationId xmlns:a16="http://schemas.microsoft.com/office/drawing/2014/main" id="{00000000-0008-0000-0E00-0000F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8" name="正方形/長方形 757">
          <a:extLst>
            <a:ext uri="{FF2B5EF4-FFF2-40B4-BE49-F238E27FC236}">
              <a16:creationId xmlns:a16="http://schemas.microsoft.com/office/drawing/2014/main" id="{00000000-0008-0000-0E00-0000F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9" name="正方形/長方形 758">
          <a:extLst>
            <a:ext uri="{FF2B5EF4-FFF2-40B4-BE49-F238E27FC236}">
              <a16:creationId xmlns:a16="http://schemas.microsoft.com/office/drawing/2014/main" id="{00000000-0008-0000-0E00-0000F7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4" name="直線コネクタ 763">
          <a:extLst>
            <a:ext uri="{FF2B5EF4-FFF2-40B4-BE49-F238E27FC236}">
              <a16:creationId xmlns:a16="http://schemas.microsoft.com/office/drawing/2014/main" id="{00000000-0008-0000-0E00-0000FC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2" name="直線コネクタ 771">
          <a:extLst>
            <a:ext uri="{FF2B5EF4-FFF2-40B4-BE49-F238E27FC236}">
              <a16:creationId xmlns:a16="http://schemas.microsoft.com/office/drawing/2014/main" id="{00000000-0008-0000-0E00-00000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6" name="【公民館】&#10;一人当たり面積グラフ枠">
          <a:extLst>
            <a:ext uri="{FF2B5EF4-FFF2-40B4-BE49-F238E27FC236}">
              <a16:creationId xmlns:a16="http://schemas.microsoft.com/office/drawing/2014/main" id="{00000000-0008-0000-0E00-00000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778" name="【公民館】&#10;一人当たり面積最小値テキスト">
          <a:extLst>
            <a:ext uri="{FF2B5EF4-FFF2-40B4-BE49-F238E27FC236}">
              <a16:creationId xmlns:a16="http://schemas.microsoft.com/office/drawing/2014/main" id="{00000000-0008-0000-0E00-00000A030000}"/>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780" name="【公民館】&#10;一人当たり面積最大値テキスト">
          <a:extLst>
            <a:ext uri="{FF2B5EF4-FFF2-40B4-BE49-F238E27FC236}">
              <a16:creationId xmlns:a16="http://schemas.microsoft.com/office/drawing/2014/main" id="{00000000-0008-0000-0E00-00000C030000}"/>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8726</xdr:rowOff>
    </xdr:from>
    <xdr:ext cx="469744" cy="259045"/>
    <xdr:sp macro="" textlink="">
      <xdr:nvSpPr>
        <xdr:cNvPr id="782" name="【公民館】&#10;一人当たり面積平均値テキスト">
          <a:extLst>
            <a:ext uri="{FF2B5EF4-FFF2-40B4-BE49-F238E27FC236}">
              <a16:creationId xmlns:a16="http://schemas.microsoft.com/office/drawing/2014/main" id="{00000000-0008-0000-0E00-00000E030000}"/>
            </a:ext>
          </a:extLst>
        </xdr:cNvPr>
        <xdr:cNvSpPr txBox="1"/>
      </xdr:nvSpPr>
      <xdr:spPr>
        <a:xfrm>
          <a:off x="22199600" y="18353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783" name="フローチャート: 判断 782">
          <a:extLst>
            <a:ext uri="{FF2B5EF4-FFF2-40B4-BE49-F238E27FC236}">
              <a16:creationId xmlns:a16="http://schemas.microsoft.com/office/drawing/2014/main" id="{00000000-0008-0000-0E00-00000F030000}"/>
            </a:ext>
          </a:extLst>
        </xdr:cNvPr>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784" name="フローチャート: 判断 783">
          <a:extLst>
            <a:ext uri="{FF2B5EF4-FFF2-40B4-BE49-F238E27FC236}">
              <a16:creationId xmlns:a16="http://schemas.microsoft.com/office/drawing/2014/main" id="{00000000-0008-0000-0E00-000010030000}"/>
            </a:ext>
          </a:extLst>
        </xdr:cNvPr>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785" name="フローチャート: 判断 784">
          <a:extLst>
            <a:ext uri="{FF2B5EF4-FFF2-40B4-BE49-F238E27FC236}">
              <a16:creationId xmlns:a16="http://schemas.microsoft.com/office/drawing/2014/main" id="{00000000-0008-0000-0E00-000011030000}"/>
            </a:ext>
          </a:extLst>
        </xdr:cNvPr>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786" name="フローチャート: 判断 785">
          <a:extLst>
            <a:ext uri="{FF2B5EF4-FFF2-40B4-BE49-F238E27FC236}">
              <a16:creationId xmlns:a16="http://schemas.microsoft.com/office/drawing/2014/main" id="{00000000-0008-0000-0E00-000012030000}"/>
            </a:ext>
          </a:extLst>
        </xdr:cNvPr>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787" name="フローチャート: 判断 786">
          <a:extLst>
            <a:ext uri="{FF2B5EF4-FFF2-40B4-BE49-F238E27FC236}">
              <a16:creationId xmlns:a16="http://schemas.microsoft.com/office/drawing/2014/main" id="{00000000-0008-0000-0E00-00001303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00000000-0008-0000-0E00-00001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a:extLst>
            <a:ext uri="{FF2B5EF4-FFF2-40B4-BE49-F238E27FC236}">
              <a16:creationId xmlns:a16="http://schemas.microsoft.com/office/drawing/2014/main" id="{00000000-0008-0000-0E00-00001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00000000-0008-0000-0E00-00001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00000000-0008-0000-0E00-00001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146231</xdr:rowOff>
    </xdr:from>
    <xdr:to>
      <xdr:col>116</xdr:col>
      <xdr:colOff>114300</xdr:colOff>
      <xdr:row>105</xdr:row>
      <xdr:rowOff>76381</xdr:rowOff>
    </xdr:to>
    <xdr:sp macro="" textlink="">
      <xdr:nvSpPr>
        <xdr:cNvPr id="793" name="楕円 792">
          <a:extLst>
            <a:ext uri="{FF2B5EF4-FFF2-40B4-BE49-F238E27FC236}">
              <a16:creationId xmlns:a16="http://schemas.microsoft.com/office/drawing/2014/main" id="{00000000-0008-0000-0E00-000019030000}"/>
            </a:ext>
          </a:extLst>
        </xdr:cNvPr>
        <xdr:cNvSpPr/>
      </xdr:nvSpPr>
      <xdr:spPr>
        <a:xfrm>
          <a:off x="221107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169108</xdr:rowOff>
    </xdr:from>
    <xdr:ext cx="469744" cy="259045"/>
    <xdr:sp macro="" textlink="">
      <xdr:nvSpPr>
        <xdr:cNvPr id="794" name="【公民館】&#10;一人当たり面積該当値テキスト">
          <a:extLst>
            <a:ext uri="{FF2B5EF4-FFF2-40B4-BE49-F238E27FC236}">
              <a16:creationId xmlns:a16="http://schemas.microsoft.com/office/drawing/2014/main" id="{00000000-0008-0000-0E00-00001A030000}"/>
            </a:ext>
          </a:extLst>
        </xdr:cNvPr>
        <xdr:cNvSpPr txBox="1"/>
      </xdr:nvSpPr>
      <xdr:spPr>
        <a:xfrm>
          <a:off x="22199600" y="1782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159294</xdr:rowOff>
    </xdr:from>
    <xdr:to>
      <xdr:col>112</xdr:col>
      <xdr:colOff>38100</xdr:colOff>
      <xdr:row>105</xdr:row>
      <xdr:rowOff>89444</xdr:rowOff>
    </xdr:to>
    <xdr:sp macro="" textlink="">
      <xdr:nvSpPr>
        <xdr:cNvPr id="795" name="楕円 794">
          <a:extLst>
            <a:ext uri="{FF2B5EF4-FFF2-40B4-BE49-F238E27FC236}">
              <a16:creationId xmlns:a16="http://schemas.microsoft.com/office/drawing/2014/main" id="{00000000-0008-0000-0E00-00001B030000}"/>
            </a:ext>
          </a:extLst>
        </xdr:cNvPr>
        <xdr:cNvSpPr/>
      </xdr:nvSpPr>
      <xdr:spPr>
        <a:xfrm>
          <a:off x="21272500" y="179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25581</xdr:rowOff>
    </xdr:from>
    <xdr:to>
      <xdr:col>116</xdr:col>
      <xdr:colOff>63500</xdr:colOff>
      <xdr:row>105</xdr:row>
      <xdr:rowOff>38644</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flipV="1">
          <a:off x="21323300" y="180278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4173</xdr:rowOff>
    </xdr:from>
    <xdr:to>
      <xdr:col>107</xdr:col>
      <xdr:colOff>101600</xdr:colOff>
      <xdr:row>105</xdr:row>
      <xdr:rowOff>105773</xdr:rowOff>
    </xdr:to>
    <xdr:sp macro="" textlink="">
      <xdr:nvSpPr>
        <xdr:cNvPr id="797" name="楕円 796">
          <a:extLst>
            <a:ext uri="{FF2B5EF4-FFF2-40B4-BE49-F238E27FC236}">
              <a16:creationId xmlns:a16="http://schemas.microsoft.com/office/drawing/2014/main" id="{00000000-0008-0000-0E00-00001D030000}"/>
            </a:ext>
          </a:extLst>
        </xdr:cNvPr>
        <xdr:cNvSpPr/>
      </xdr:nvSpPr>
      <xdr:spPr>
        <a:xfrm>
          <a:off x="20383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38644</xdr:rowOff>
    </xdr:from>
    <xdr:to>
      <xdr:col>111</xdr:col>
      <xdr:colOff>177800</xdr:colOff>
      <xdr:row>105</xdr:row>
      <xdr:rowOff>54973</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flipV="1">
          <a:off x="20434300" y="180408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17236</xdr:rowOff>
    </xdr:from>
    <xdr:to>
      <xdr:col>102</xdr:col>
      <xdr:colOff>165100</xdr:colOff>
      <xdr:row>105</xdr:row>
      <xdr:rowOff>118836</xdr:rowOff>
    </xdr:to>
    <xdr:sp macro="" textlink="">
      <xdr:nvSpPr>
        <xdr:cNvPr id="799" name="楕円 798">
          <a:extLst>
            <a:ext uri="{FF2B5EF4-FFF2-40B4-BE49-F238E27FC236}">
              <a16:creationId xmlns:a16="http://schemas.microsoft.com/office/drawing/2014/main" id="{00000000-0008-0000-0E00-00001F030000}"/>
            </a:ext>
          </a:extLst>
        </xdr:cNvPr>
        <xdr:cNvSpPr/>
      </xdr:nvSpPr>
      <xdr:spPr>
        <a:xfrm>
          <a:off x="19494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54973</xdr:rowOff>
    </xdr:from>
    <xdr:to>
      <xdr:col>107</xdr:col>
      <xdr:colOff>50800</xdr:colOff>
      <xdr:row>105</xdr:row>
      <xdr:rowOff>68036</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flipV="1">
          <a:off x="19545300" y="1805722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136089</xdr:rowOff>
    </xdr:from>
    <xdr:ext cx="469744" cy="259045"/>
    <xdr:sp macro="" textlink="">
      <xdr:nvSpPr>
        <xdr:cNvPr id="801" name="n_1aveValue【公民館】&#10;一人当たり面積">
          <a:extLst>
            <a:ext uri="{FF2B5EF4-FFF2-40B4-BE49-F238E27FC236}">
              <a16:creationId xmlns:a16="http://schemas.microsoft.com/office/drawing/2014/main" id="{00000000-0008-0000-0E00-000021030000}"/>
            </a:ext>
          </a:extLst>
        </xdr:cNvPr>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802" name="n_2aveValue【公民館】&#10;一人当たり面積">
          <a:extLst>
            <a:ext uri="{FF2B5EF4-FFF2-40B4-BE49-F238E27FC236}">
              <a16:creationId xmlns:a16="http://schemas.microsoft.com/office/drawing/2014/main" id="{00000000-0008-0000-0E00-000022030000}"/>
            </a:ext>
          </a:extLst>
        </xdr:cNvPr>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803" name="n_3aveValue【公民館】&#10;一人当たり面積">
          <a:extLst>
            <a:ext uri="{FF2B5EF4-FFF2-40B4-BE49-F238E27FC236}">
              <a16:creationId xmlns:a16="http://schemas.microsoft.com/office/drawing/2014/main" id="{00000000-0008-0000-0E00-000023030000}"/>
            </a:ext>
          </a:extLst>
        </xdr:cNvPr>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04" name="n_4aveValue【公民館】&#10;一人当たり面積">
          <a:extLst>
            <a:ext uri="{FF2B5EF4-FFF2-40B4-BE49-F238E27FC236}">
              <a16:creationId xmlns:a16="http://schemas.microsoft.com/office/drawing/2014/main" id="{00000000-0008-0000-0E00-000024030000}"/>
            </a:ext>
          </a:extLst>
        </xdr:cNvPr>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105971</xdr:rowOff>
    </xdr:from>
    <xdr:ext cx="469744" cy="259045"/>
    <xdr:sp macro="" textlink="">
      <xdr:nvSpPr>
        <xdr:cNvPr id="805" name="n_1mainValue【公民館】&#10;一人当たり面積">
          <a:extLst>
            <a:ext uri="{FF2B5EF4-FFF2-40B4-BE49-F238E27FC236}">
              <a16:creationId xmlns:a16="http://schemas.microsoft.com/office/drawing/2014/main" id="{00000000-0008-0000-0E00-000025030000}"/>
            </a:ext>
          </a:extLst>
        </xdr:cNvPr>
        <xdr:cNvSpPr txBox="1"/>
      </xdr:nvSpPr>
      <xdr:spPr>
        <a:xfrm>
          <a:off x="21075727" y="1776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122300</xdr:rowOff>
    </xdr:from>
    <xdr:ext cx="469744" cy="259045"/>
    <xdr:sp macro="" textlink="">
      <xdr:nvSpPr>
        <xdr:cNvPr id="806" name="n_2mainValue【公民館】&#10;一人当たり面積">
          <a:extLst>
            <a:ext uri="{FF2B5EF4-FFF2-40B4-BE49-F238E27FC236}">
              <a16:creationId xmlns:a16="http://schemas.microsoft.com/office/drawing/2014/main" id="{00000000-0008-0000-0E00-000026030000}"/>
            </a:ext>
          </a:extLst>
        </xdr:cNvPr>
        <xdr:cNvSpPr txBox="1"/>
      </xdr:nvSpPr>
      <xdr:spPr>
        <a:xfrm>
          <a:off x="20199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135363</xdr:rowOff>
    </xdr:from>
    <xdr:ext cx="469744" cy="259045"/>
    <xdr:sp macro="" textlink="">
      <xdr:nvSpPr>
        <xdr:cNvPr id="807" name="n_3mainValue【公民館】&#10;一人当たり面積">
          <a:extLst>
            <a:ext uri="{FF2B5EF4-FFF2-40B4-BE49-F238E27FC236}">
              <a16:creationId xmlns:a16="http://schemas.microsoft.com/office/drawing/2014/main" id="{00000000-0008-0000-0E00-000027030000}"/>
            </a:ext>
          </a:extLst>
        </xdr:cNvPr>
        <xdr:cNvSpPr txBox="1"/>
      </xdr:nvSpPr>
      <xdr:spPr>
        <a:xfrm>
          <a:off x="193104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a:extLst>
            <a:ext uri="{FF2B5EF4-FFF2-40B4-BE49-F238E27FC236}">
              <a16:creationId xmlns:a16="http://schemas.microsoft.com/office/drawing/2014/main" id="{00000000-0008-0000-0E00-00002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a:extLst>
            <a:ext uri="{FF2B5EF4-FFF2-40B4-BE49-F238E27FC236}">
              <a16:creationId xmlns:a16="http://schemas.microsoft.com/office/drawing/2014/main" id="{00000000-0008-0000-0E00-00002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公民館が類似団体と比較して特に有形固定資産減価償却率が高くなっているが、</a:t>
          </a:r>
          <a:r>
            <a:rPr kumimoji="1" lang="en-US" altLang="ja-JP" sz="1300">
              <a:latin typeface="ＭＳ Ｐゴシック" panose="020B0600070205080204" pitchFamily="50" charset="-128"/>
              <a:ea typeface="ＭＳ Ｐゴシック" panose="020B0600070205080204" pitchFamily="50" charset="-128"/>
            </a:rPr>
            <a:t>1969</a:t>
          </a:r>
          <a:r>
            <a:rPr kumimoji="1" lang="ja-JP" altLang="en-US" sz="1300">
              <a:latin typeface="ＭＳ Ｐゴシック" panose="020B0600070205080204" pitchFamily="50" charset="-128"/>
              <a:ea typeface="ＭＳ Ｐゴシック" panose="020B0600070205080204" pitchFamily="50" charset="-128"/>
            </a:rPr>
            <a:t>年に建設された大畑公民館の老朽化が著しく、地域内の施設への移転・複合化の検討を進めることとしている。</a:t>
          </a:r>
        </a:p>
        <a:p>
          <a:r>
            <a:rPr kumimoji="1" lang="ja-JP" altLang="en-US" sz="1300">
              <a:latin typeface="ＭＳ Ｐゴシック" panose="020B0600070205080204" pitchFamily="50" charset="-128"/>
              <a:ea typeface="ＭＳ Ｐゴシック" panose="020B0600070205080204" pitchFamily="50" charset="-128"/>
            </a:rPr>
            <a:t>港湾・漁港については、県から市の管理となった漁港が平成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漁港増加しており、今後も増える可能性がある。今後も「漁港機能保全計画」に基づいて保全工事を進め、適切に維持管理していく。</a:t>
          </a:r>
        </a:p>
        <a:p>
          <a:r>
            <a:rPr kumimoji="1" lang="ja-JP" altLang="en-US" sz="1300">
              <a:latin typeface="ＭＳ Ｐゴシック" panose="020B0600070205080204" pitchFamily="50" charset="-128"/>
              <a:ea typeface="ＭＳ Ｐゴシック" panose="020B0600070205080204" pitchFamily="50" charset="-128"/>
            </a:rPr>
            <a:t>学校施設については、「むつ市学校施設の長寿命化計画」に基づき、長寿命化や複合化等のマネジメントを推進する。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56,790
56,632
864.12
37,767,085
37,514,329
181,353
16,871,737
37,115,941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5460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90714</xdr:rowOff>
    </xdr:from>
    <xdr:to>
      <xdr:col>24</xdr:col>
      <xdr:colOff>114300</xdr:colOff>
      <xdr:row>37</xdr:row>
      <xdr:rowOff>20864</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113591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11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71120</xdr:rowOff>
    </xdr:from>
    <xdr:to>
      <xdr:col>20</xdr:col>
      <xdr:colOff>38100</xdr:colOff>
      <xdr:row>37</xdr:row>
      <xdr:rowOff>1270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121920</xdr:rowOff>
    </xdr:from>
    <xdr:to>
      <xdr:col>24</xdr:col>
      <xdr:colOff>63500</xdr:colOff>
      <xdr:row>36</xdr:row>
      <xdr:rowOff>141514</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29412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46627</xdr:rowOff>
    </xdr:from>
    <xdr:to>
      <xdr:col>15</xdr:col>
      <xdr:colOff>101600</xdr:colOff>
      <xdr:row>38</xdr:row>
      <xdr:rowOff>148227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38</xdr:row>
      <xdr:rowOff>97427</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flipV="1">
          <a:off x="2908300" y="6294120"/>
          <a:ext cx="889000" cy="31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5806</xdr:rowOff>
    </xdr:from>
    <xdr:to>
      <xdr:col>10</xdr:col>
      <xdr:colOff>165100</xdr:colOff>
      <xdr:row>36</xdr:row>
      <xdr:rowOff>107406</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1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56606</xdr:rowOff>
    </xdr:from>
    <xdr:to>
      <xdr:col>15</xdr:col>
      <xdr:colOff>50800</xdr:colOff>
      <xdr:row>38</xdr:row>
      <xdr:rowOff>97427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228806"/>
          <a:ext cx="889000" cy="38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87103</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96900</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125566</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17797</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139354</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123933</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44" y="595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00000000-0008-0000-0F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09" name="【図書館】&#10;一人当たり面積最小値テキスト">
          <a:extLst>
            <a:ext uri="{FF2B5EF4-FFF2-40B4-BE49-F238E27FC236}">
              <a16:creationId xmlns:a16="http://schemas.microsoft.com/office/drawing/2014/main" id="{00000000-0008-0000-0F00-00006D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1" name="【図書館】&#10;一人当たり面積最大値テキスト">
          <a:extLst>
            <a:ext uri="{FF2B5EF4-FFF2-40B4-BE49-F238E27FC236}">
              <a16:creationId xmlns:a16="http://schemas.microsoft.com/office/drawing/2014/main" id="{00000000-0008-0000-0F00-00006F000000}"/>
            </a:ext>
          </a:extLst>
        </xdr:cNvPr>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55262</xdr:rowOff>
    </xdr:from>
    <xdr:ext cx="469744" cy="259045"/>
    <xdr:sp macro="" textlink="">
      <xdr:nvSpPr>
        <xdr:cNvPr id="113" name="【図書館】&#10;一人当たり面積平均値テキスト">
          <a:extLst>
            <a:ext uri="{FF2B5EF4-FFF2-40B4-BE49-F238E27FC236}">
              <a16:creationId xmlns:a16="http://schemas.microsoft.com/office/drawing/2014/main" id="{00000000-0008-0000-0F00-000071000000}"/>
            </a:ext>
          </a:extLst>
        </xdr:cNvPr>
        <xdr:cNvSpPr txBox="1"/>
      </xdr:nvSpPr>
      <xdr:spPr>
        <a:xfrm>
          <a:off x="10515600" y="6741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4" name="フローチャート: 判断 113">
          <a:extLst>
            <a:ext uri="{FF2B5EF4-FFF2-40B4-BE49-F238E27FC236}">
              <a16:creationId xmlns:a16="http://schemas.microsoft.com/office/drawing/2014/main" id="{00000000-0008-0000-0F00-000072000000}"/>
            </a:ext>
          </a:extLst>
        </xdr:cNvPr>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156845</xdr:rowOff>
    </xdr:from>
    <xdr:to>
      <xdr:col>55</xdr:col>
      <xdr:colOff>50800</xdr:colOff>
      <xdr:row>39</xdr:row>
      <xdr:rowOff>86995</xdr:rowOff>
    </xdr:to>
    <xdr:sp macro="" textlink="">
      <xdr:nvSpPr>
        <xdr:cNvPr id="124" name="楕円 123">
          <a:extLst>
            <a:ext uri="{FF2B5EF4-FFF2-40B4-BE49-F238E27FC236}">
              <a16:creationId xmlns:a16="http://schemas.microsoft.com/office/drawing/2014/main" id="{00000000-0008-0000-0F00-00007C000000}"/>
            </a:ext>
          </a:extLst>
        </xdr:cNvPr>
        <xdr:cNvSpPr/>
      </xdr:nvSpPr>
      <xdr:spPr>
        <a:xfrm>
          <a:off x="10426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8272</xdr:rowOff>
    </xdr:from>
    <xdr:ext cx="469744" cy="259045"/>
    <xdr:sp macro="" textlink="">
      <xdr:nvSpPr>
        <xdr:cNvPr id="125" name="【図書館】&#10;一人当たり面積該当値テキスト">
          <a:extLst>
            <a:ext uri="{FF2B5EF4-FFF2-40B4-BE49-F238E27FC236}">
              <a16:creationId xmlns:a16="http://schemas.microsoft.com/office/drawing/2014/main" id="{00000000-0008-0000-0F00-00007D000000}"/>
            </a:ext>
          </a:extLst>
        </xdr:cNvPr>
        <xdr:cNvSpPr txBox="1"/>
      </xdr:nvSpPr>
      <xdr:spPr>
        <a:xfrm>
          <a:off x="105156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162560</xdr:rowOff>
    </xdr:from>
    <xdr:to>
      <xdr:col>50</xdr:col>
      <xdr:colOff>165100</xdr:colOff>
      <xdr:row>39</xdr:row>
      <xdr:rowOff>92710</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9588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36195</xdr:rowOff>
    </xdr:from>
    <xdr:to>
      <xdr:col>55</xdr:col>
      <xdr:colOff>0</xdr:colOff>
      <xdr:row>39</xdr:row>
      <xdr:rowOff>41910</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flipV="1">
          <a:off x="9639300" y="67227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168275</xdr:rowOff>
    </xdr:from>
    <xdr:to>
      <xdr:col>46</xdr:col>
      <xdr:colOff>38100</xdr:colOff>
      <xdr:row>39</xdr:row>
      <xdr:rowOff>98425</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8699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41910</xdr:rowOff>
    </xdr:from>
    <xdr:to>
      <xdr:col>50</xdr:col>
      <xdr:colOff>114300</xdr:colOff>
      <xdr:row>39</xdr:row>
      <xdr:rowOff>47625</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flipV="1">
          <a:off x="8750300" y="67284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2540</xdr:rowOff>
    </xdr:from>
    <xdr:to>
      <xdr:col>41</xdr:col>
      <xdr:colOff>101600</xdr:colOff>
      <xdr:row>39</xdr:row>
      <xdr:rowOff>104140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7810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47625</xdr:rowOff>
    </xdr:from>
    <xdr:to>
      <xdr:col>45</xdr:col>
      <xdr:colOff>177800</xdr:colOff>
      <xdr:row>39</xdr:row>
      <xdr:rowOff>53340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7861300" y="67341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2" name="n_1aveValue【図書館】&#10;一人当たり面積">
          <a:extLst>
            <a:ext uri="{FF2B5EF4-FFF2-40B4-BE49-F238E27FC236}">
              <a16:creationId xmlns:a16="http://schemas.microsoft.com/office/drawing/2014/main" id="{00000000-0008-0000-0F00-000084000000}"/>
            </a:ext>
          </a:extLst>
        </xdr:cNvPr>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3" name="n_2aveValue【図書館】&#10;一人当たり面積">
          <a:extLst>
            <a:ext uri="{FF2B5EF4-FFF2-40B4-BE49-F238E27FC236}">
              <a16:creationId xmlns:a16="http://schemas.microsoft.com/office/drawing/2014/main" id="{00000000-0008-0000-0F00-000085000000}"/>
            </a:ext>
          </a:extLst>
        </xdr:cNvPr>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34" name="n_3aveValue【図書館】&#10;一人当たり面積">
          <a:extLst>
            <a:ext uri="{FF2B5EF4-FFF2-40B4-BE49-F238E27FC236}">
              <a16:creationId xmlns:a16="http://schemas.microsoft.com/office/drawing/2014/main" id="{00000000-0008-0000-0F00-000086000000}"/>
            </a:ext>
          </a:extLst>
        </xdr:cNvPr>
        <xdr:cNvSpPr txBox="1"/>
      </xdr:nvSpPr>
      <xdr:spPr>
        <a:xfrm>
          <a:off x="7626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35" name="n_4aveValue【図書館】&#10;一人当たり面積">
          <a:extLst>
            <a:ext uri="{FF2B5EF4-FFF2-40B4-BE49-F238E27FC236}">
              <a16:creationId xmlns:a16="http://schemas.microsoft.com/office/drawing/2014/main" id="{00000000-0008-0000-0F00-000087000000}"/>
            </a:ext>
          </a:extLst>
        </xdr:cNvPr>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109237</xdr:rowOff>
    </xdr:from>
    <xdr:ext cx="469744" cy="259045"/>
    <xdr:sp macro="" textlink="">
      <xdr:nvSpPr>
        <xdr:cNvPr id="136" name="n_1mainValue【図書館】&#10;一人当たり面積">
          <a:extLst>
            <a:ext uri="{FF2B5EF4-FFF2-40B4-BE49-F238E27FC236}">
              <a16:creationId xmlns:a16="http://schemas.microsoft.com/office/drawing/2014/main" id="{00000000-0008-0000-0F00-000088000000}"/>
            </a:ext>
          </a:extLst>
        </xdr:cNvPr>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114952</xdr:rowOff>
    </xdr:from>
    <xdr:ext cx="469744" cy="259045"/>
    <xdr:sp macro="" textlink="">
      <xdr:nvSpPr>
        <xdr:cNvPr id="137" name="n_2mainValue【図書館】&#10;一人当たり面積">
          <a:extLst>
            <a:ext uri="{FF2B5EF4-FFF2-40B4-BE49-F238E27FC236}">
              <a16:creationId xmlns:a16="http://schemas.microsoft.com/office/drawing/2014/main" id="{00000000-0008-0000-0F00-000089000000}"/>
            </a:ext>
          </a:extLst>
        </xdr:cNvPr>
        <xdr:cNvSpPr txBox="1"/>
      </xdr:nvSpPr>
      <xdr:spPr>
        <a:xfrm>
          <a:off x="8515427" y="64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120667</xdr:rowOff>
    </xdr:from>
    <xdr:ext cx="469744" cy="259045"/>
    <xdr:sp macro="" textlink="">
      <xdr:nvSpPr>
        <xdr:cNvPr id="138" name="n_3mainValue【図書館】&#10;一人当たり面積">
          <a:extLst>
            <a:ext uri="{FF2B5EF4-FFF2-40B4-BE49-F238E27FC236}">
              <a16:creationId xmlns:a16="http://schemas.microsoft.com/office/drawing/2014/main" id="{00000000-0008-0000-0F00-00008A000000}"/>
            </a:ext>
          </a:extLst>
        </xdr:cNvPr>
        <xdr:cNvSpPr txBox="1"/>
      </xdr:nvSpPr>
      <xdr:spPr>
        <a:xfrm>
          <a:off x="7626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00000000-0008-0000-0F00-00008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00000000-0008-0000-0F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64" name="【体育館・プール】&#10;有形固定資産減価償却率最小値テキスト">
          <a:extLst>
            <a:ext uri="{FF2B5EF4-FFF2-40B4-BE49-F238E27FC236}">
              <a16:creationId xmlns:a16="http://schemas.microsoft.com/office/drawing/2014/main" id="{00000000-0008-0000-0F00-0000A4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00000000-0008-0000-0F00-0000A600000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00000000-0008-0000-0F00-0000A8000000}"/>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69" name="フローチャート: 判断 168">
          <a:extLst>
            <a:ext uri="{FF2B5EF4-FFF2-40B4-BE49-F238E27FC236}">
              <a16:creationId xmlns:a16="http://schemas.microsoft.com/office/drawing/2014/main" id="{00000000-0008-0000-0F00-0000A9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0" name="フローチャート: 判断 169">
          <a:extLst>
            <a:ext uri="{FF2B5EF4-FFF2-40B4-BE49-F238E27FC236}">
              <a16:creationId xmlns:a16="http://schemas.microsoft.com/office/drawing/2014/main" id="{00000000-0008-0000-0F00-0000AA00000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1" name="フローチャート: 判断 170">
          <a:extLst>
            <a:ext uri="{FF2B5EF4-FFF2-40B4-BE49-F238E27FC236}">
              <a16:creationId xmlns:a16="http://schemas.microsoft.com/office/drawing/2014/main" id="{00000000-0008-0000-0F00-0000AB000000}"/>
            </a:ext>
          </a:extLst>
        </xdr:cNvPr>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3" name="フローチャート: 判断 172">
          <a:extLst>
            <a:ext uri="{FF2B5EF4-FFF2-40B4-BE49-F238E27FC236}">
              <a16:creationId xmlns:a16="http://schemas.microsoft.com/office/drawing/2014/main" id="{00000000-0008-0000-0F00-0000AD000000}"/>
            </a:ext>
          </a:extLst>
        </xdr:cNvPr>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F00-0000AE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00000000-0008-0000-0F00-0000B0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118745</xdr:rowOff>
    </xdr:from>
    <xdr:to>
      <xdr:col>24</xdr:col>
      <xdr:colOff>114300</xdr:colOff>
      <xdr:row>57</xdr:row>
      <xdr:rowOff>48895</xdr:rowOff>
    </xdr:to>
    <xdr:sp macro="" textlink="">
      <xdr:nvSpPr>
        <xdr:cNvPr id="179" name="楕円 178">
          <a:extLst>
            <a:ext uri="{FF2B5EF4-FFF2-40B4-BE49-F238E27FC236}">
              <a16:creationId xmlns:a16="http://schemas.microsoft.com/office/drawing/2014/main" id="{00000000-0008-0000-0F00-0000B3000000}"/>
            </a:ext>
          </a:extLst>
        </xdr:cNvPr>
        <xdr:cNvSpPr/>
      </xdr:nvSpPr>
      <xdr:spPr>
        <a:xfrm>
          <a:off x="45847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141622</xdr:rowOff>
    </xdr:from>
    <xdr:ext cx="405111" cy="259045"/>
    <xdr:sp macro="" textlink="">
      <xdr:nvSpPr>
        <xdr:cNvPr id="180" name="【体育館・プール】&#10;有形固定資産減価償却率該当値テキスト">
          <a:extLst>
            <a:ext uri="{FF2B5EF4-FFF2-40B4-BE49-F238E27FC236}">
              <a16:creationId xmlns:a16="http://schemas.microsoft.com/office/drawing/2014/main" id="{00000000-0008-0000-0F00-0000B4000000}"/>
            </a:ext>
          </a:extLst>
        </xdr:cNvPr>
        <xdr:cNvSpPr txBox="1"/>
      </xdr:nvSpPr>
      <xdr:spPr>
        <a:xfrm>
          <a:off x="4673600"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93980</xdr:rowOff>
    </xdr:from>
    <xdr:to>
      <xdr:col>20</xdr:col>
      <xdr:colOff>38100</xdr:colOff>
      <xdr:row>57</xdr:row>
      <xdr:rowOff>24130</xdr:rowOff>
    </xdr:to>
    <xdr:sp macro="" textlink="">
      <xdr:nvSpPr>
        <xdr:cNvPr id="181" name="楕円 180">
          <a:extLst>
            <a:ext uri="{FF2B5EF4-FFF2-40B4-BE49-F238E27FC236}">
              <a16:creationId xmlns:a16="http://schemas.microsoft.com/office/drawing/2014/main" id="{00000000-0008-0000-0F00-0000B5000000}"/>
            </a:ext>
          </a:extLst>
        </xdr:cNvPr>
        <xdr:cNvSpPr/>
      </xdr:nvSpPr>
      <xdr:spPr>
        <a:xfrm>
          <a:off x="3746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144780</xdr:rowOff>
    </xdr:from>
    <xdr:to>
      <xdr:col>24</xdr:col>
      <xdr:colOff>63500</xdr:colOff>
      <xdr:row>56</xdr:row>
      <xdr:rowOff>169545</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3797300" y="97459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168275</xdr:rowOff>
    </xdr:from>
    <xdr:to>
      <xdr:col>15</xdr:col>
      <xdr:colOff>101600</xdr:colOff>
      <xdr:row>56</xdr:row>
      <xdr:rowOff>98425</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2857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47625</xdr:rowOff>
    </xdr:from>
    <xdr:to>
      <xdr:col>19</xdr:col>
      <xdr:colOff>177800</xdr:colOff>
      <xdr:row>56</xdr:row>
      <xdr:rowOff>144780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2908300" y="96488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33020</xdr:rowOff>
    </xdr:from>
    <xdr:to>
      <xdr:col>10</xdr:col>
      <xdr:colOff>165100</xdr:colOff>
      <xdr:row>56</xdr:row>
      <xdr:rowOff>134620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1968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47625</xdr:rowOff>
    </xdr:from>
    <xdr:to>
      <xdr:col>15</xdr:col>
      <xdr:colOff>50800</xdr:colOff>
      <xdr:row>56</xdr:row>
      <xdr:rowOff>83820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flipV="1">
          <a:off x="2019300" y="96488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87" name="n_1aveValue【体育館・プール】&#10;有形固定資産減価償却率">
          <a:extLst>
            <a:ext uri="{FF2B5EF4-FFF2-40B4-BE49-F238E27FC236}">
              <a16:creationId xmlns:a16="http://schemas.microsoft.com/office/drawing/2014/main" id="{00000000-0008-0000-0F00-0000BB000000}"/>
            </a:ext>
          </a:extLst>
        </xdr:cNvPr>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26687</xdr:rowOff>
    </xdr:from>
    <xdr:ext cx="405111" cy="259045"/>
    <xdr:sp macro="" textlink="">
      <xdr:nvSpPr>
        <xdr:cNvPr id="188" name="n_2aveValue【体育館・プール】&#10;有形固定資産減価償却率">
          <a:extLst>
            <a:ext uri="{FF2B5EF4-FFF2-40B4-BE49-F238E27FC236}">
              <a16:creationId xmlns:a16="http://schemas.microsoft.com/office/drawing/2014/main" id="{00000000-0008-0000-0F00-0000BC000000}"/>
            </a:ext>
          </a:extLst>
        </xdr:cNvPr>
        <xdr:cNvSpPr txBox="1"/>
      </xdr:nvSpPr>
      <xdr:spPr>
        <a:xfrm>
          <a:off x="2705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89" name="n_3aveValue【体育館・プール】&#10;有形固定資産減価償却率">
          <a:extLst>
            <a:ext uri="{FF2B5EF4-FFF2-40B4-BE49-F238E27FC236}">
              <a16:creationId xmlns:a16="http://schemas.microsoft.com/office/drawing/2014/main" id="{00000000-0008-0000-0F00-0000BD000000}"/>
            </a:ext>
          </a:extLst>
        </xdr:cNvPr>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170197</xdr:rowOff>
    </xdr:from>
    <xdr:ext cx="405111" cy="259045"/>
    <xdr:sp macro="" textlink="">
      <xdr:nvSpPr>
        <xdr:cNvPr id="190" name="n_4aveValue【体育館・プール】&#10;有形固定資産減価償却率">
          <a:extLst>
            <a:ext uri="{FF2B5EF4-FFF2-40B4-BE49-F238E27FC236}">
              <a16:creationId xmlns:a16="http://schemas.microsoft.com/office/drawing/2014/main" id="{00000000-0008-0000-0F00-0000BE000000}"/>
            </a:ext>
          </a:extLst>
        </xdr:cNvPr>
        <xdr:cNvSpPr txBox="1"/>
      </xdr:nvSpPr>
      <xdr:spPr>
        <a:xfrm>
          <a:off x="927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40657</xdr:rowOff>
    </xdr:from>
    <xdr:ext cx="405111" cy="259045"/>
    <xdr:sp macro="" textlink="">
      <xdr:nvSpPr>
        <xdr:cNvPr id="191" name="n_1main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35820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114952</xdr:rowOff>
    </xdr:from>
    <xdr:ext cx="405111" cy="259045"/>
    <xdr:sp macro="" textlink="">
      <xdr:nvSpPr>
        <xdr:cNvPr id="192" name="n_2main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2705744" y="937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151147</xdr:rowOff>
    </xdr:from>
    <xdr:ext cx="405111" cy="259045"/>
    <xdr:sp macro="" textlink="">
      <xdr:nvSpPr>
        <xdr:cNvPr id="193" name="n_3main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18167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00000000-0008-0000-0F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0" name="【体育館・プール】&#10;一人当たり面積最小値テキスト">
          <a:extLst>
            <a:ext uri="{FF2B5EF4-FFF2-40B4-BE49-F238E27FC236}">
              <a16:creationId xmlns:a16="http://schemas.microsoft.com/office/drawing/2014/main" id="{00000000-0008-0000-0F00-0000DC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22" name="【体育館・プール】&#10;一人当たり面積最大値テキスト">
          <a:extLst>
            <a:ext uri="{FF2B5EF4-FFF2-40B4-BE49-F238E27FC236}">
              <a16:creationId xmlns:a16="http://schemas.microsoft.com/office/drawing/2014/main" id="{00000000-0008-0000-0F00-0000DE000000}"/>
            </a:ext>
          </a:extLst>
        </xdr:cNvPr>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141531</xdr:rowOff>
    </xdr:from>
    <xdr:ext cx="469744" cy="259045"/>
    <xdr:sp macro="" textlink="">
      <xdr:nvSpPr>
        <xdr:cNvPr id="224" name="【体育館・プール】&#10;一人当たり面積平均値テキスト">
          <a:extLst>
            <a:ext uri="{FF2B5EF4-FFF2-40B4-BE49-F238E27FC236}">
              <a16:creationId xmlns:a16="http://schemas.microsoft.com/office/drawing/2014/main" id="{00000000-0008-0000-0F00-0000E0000000}"/>
            </a:ext>
          </a:extLst>
        </xdr:cNvPr>
        <xdr:cNvSpPr txBox="1"/>
      </xdr:nvSpPr>
      <xdr:spPr>
        <a:xfrm>
          <a:off x="10515600" y="10771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25" name="フローチャート: 判断 224">
          <a:extLst>
            <a:ext uri="{FF2B5EF4-FFF2-40B4-BE49-F238E27FC236}">
              <a16:creationId xmlns:a16="http://schemas.microsoft.com/office/drawing/2014/main" id="{00000000-0008-0000-0F00-0000E1000000}"/>
            </a:ext>
          </a:extLst>
        </xdr:cNvPr>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27" name="フローチャート: 判断 226">
          <a:extLst>
            <a:ext uri="{FF2B5EF4-FFF2-40B4-BE49-F238E27FC236}">
              <a16:creationId xmlns:a16="http://schemas.microsoft.com/office/drawing/2014/main" id="{00000000-0008-0000-0F00-0000E3000000}"/>
            </a:ext>
          </a:extLst>
        </xdr:cNvPr>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28" name="フローチャート: 判断 227">
          <a:extLst>
            <a:ext uri="{FF2B5EF4-FFF2-40B4-BE49-F238E27FC236}">
              <a16:creationId xmlns:a16="http://schemas.microsoft.com/office/drawing/2014/main" id="{00000000-0008-0000-0F00-0000E4000000}"/>
            </a:ext>
          </a:extLst>
        </xdr:cNvPr>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F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130447</xdr:rowOff>
    </xdr:from>
    <xdr:to>
      <xdr:col>55</xdr:col>
      <xdr:colOff>50800</xdr:colOff>
      <xdr:row>61</xdr:row>
      <xdr:rowOff>60597</xdr:rowOff>
    </xdr:to>
    <xdr:sp macro="" textlink="">
      <xdr:nvSpPr>
        <xdr:cNvPr id="235" name="楕円 234">
          <a:extLst>
            <a:ext uri="{FF2B5EF4-FFF2-40B4-BE49-F238E27FC236}">
              <a16:creationId xmlns:a16="http://schemas.microsoft.com/office/drawing/2014/main" id="{00000000-0008-0000-0F00-0000EB000000}"/>
            </a:ext>
          </a:extLst>
        </xdr:cNvPr>
        <xdr:cNvSpPr/>
      </xdr:nvSpPr>
      <xdr:spPr>
        <a:xfrm>
          <a:off x="104267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153324</xdr:rowOff>
    </xdr:from>
    <xdr:ext cx="469744" cy="259045"/>
    <xdr:sp macro="" textlink="">
      <xdr:nvSpPr>
        <xdr:cNvPr id="236" name="【体育館・プール】&#10;一人当たり面積該当値テキスト">
          <a:extLst>
            <a:ext uri="{FF2B5EF4-FFF2-40B4-BE49-F238E27FC236}">
              <a16:creationId xmlns:a16="http://schemas.microsoft.com/office/drawing/2014/main" id="{00000000-0008-0000-0F00-0000EC000000}"/>
            </a:ext>
          </a:extLst>
        </xdr:cNvPr>
        <xdr:cNvSpPr txBox="1"/>
      </xdr:nvSpPr>
      <xdr:spPr>
        <a:xfrm>
          <a:off x="10515600" y="1026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143510</xdr:rowOff>
    </xdr:from>
    <xdr:to>
      <xdr:col>50</xdr:col>
      <xdr:colOff>165100</xdr:colOff>
      <xdr:row>61</xdr:row>
      <xdr:rowOff>73660</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9588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9797</xdr:rowOff>
    </xdr:from>
    <xdr:to>
      <xdr:col>55</xdr:col>
      <xdr:colOff>0</xdr:colOff>
      <xdr:row>61</xdr:row>
      <xdr:rowOff>22860</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flipV="1">
          <a:off x="9639300" y="1046824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22678</xdr:rowOff>
    </xdr:from>
    <xdr:to>
      <xdr:col>46</xdr:col>
      <xdr:colOff>38100</xdr:colOff>
      <xdr:row>61</xdr:row>
      <xdr:rowOff>124278</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86995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22860</xdr:rowOff>
    </xdr:from>
    <xdr:to>
      <xdr:col>50</xdr:col>
      <xdr:colOff>114300</xdr:colOff>
      <xdr:row>61</xdr:row>
      <xdr:rowOff>73478</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flipV="1">
          <a:off x="8750300" y="10481310"/>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32476</xdr:rowOff>
    </xdr:from>
    <xdr:to>
      <xdr:col>41</xdr:col>
      <xdr:colOff>101600</xdr:colOff>
      <xdr:row>61</xdr:row>
      <xdr:rowOff>134076</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78105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73478</xdr:rowOff>
    </xdr:from>
    <xdr:to>
      <xdr:col>45</xdr:col>
      <xdr:colOff>177800</xdr:colOff>
      <xdr:row>61</xdr:row>
      <xdr:rowOff>83276</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flipV="1">
          <a:off x="7861300" y="10531928"/>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43" name="n_1aveValue【体育館・プール】&#10;一人当たり面積">
          <a:extLst>
            <a:ext uri="{FF2B5EF4-FFF2-40B4-BE49-F238E27FC236}">
              <a16:creationId xmlns:a16="http://schemas.microsoft.com/office/drawing/2014/main" id="{00000000-0008-0000-0F00-0000F3000000}"/>
            </a:ext>
          </a:extLst>
        </xdr:cNvPr>
        <xdr:cNvSpPr txBox="1"/>
      </xdr:nvSpPr>
      <xdr:spPr>
        <a:xfrm>
          <a:off x="93917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107242</xdr:rowOff>
    </xdr:from>
    <xdr:ext cx="469744" cy="259045"/>
    <xdr:sp macro="" textlink="">
      <xdr:nvSpPr>
        <xdr:cNvPr id="244" name="n_2aveValue【体育館・プール】&#10;一人当たり面積">
          <a:extLst>
            <a:ext uri="{FF2B5EF4-FFF2-40B4-BE49-F238E27FC236}">
              <a16:creationId xmlns:a16="http://schemas.microsoft.com/office/drawing/2014/main" id="{00000000-0008-0000-0F00-0000F4000000}"/>
            </a:ext>
          </a:extLst>
        </xdr:cNvPr>
        <xdr:cNvSpPr txBox="1"/>
      </xdr:nvSpPr>
      <xdr:spPr>
        <a:xfrm>
          <a:off x="8515427" y="1090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53357</xdr:rowOff>
    </xdr:from>
    <xdr:ext cx="469744" cy="259045"/>
    <xdr:sp macro="" textlink="">
      <xdr:nvSpPr>
        <xdr:cNvPr id="245" name="n_3aveValue【体育館・プール】&#10;一人当たり面積">
          <a:extLst>
            <a:ext uri="{FF2B5EF4-FFF2-40B4-BE49-F238E27FC236}">
              <a16:creationId xmlns:a16="http://schemas.microsoft.com/office/drawing/2014/main" id="{00000000-0008-0000-0F00-0000F5000000}"/>
            </a:ext>
          </a:extLst>
        </xdr:cNvPr>
        <xdr:cNvSpPr txBox="1"/>
      </xdr:nvSpPr>
      <xdr:spPr>
        <a:xfrm>
          <a:off x="7626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46" name="n_4aveValue【体育館・プール】&#10;一人当たり面積">
          <a:extLst>
            <a:ext uri="{FF2B5EF4-FFF2-40B4-BE49-F238E27FC236}">
              <a16:creationId xmlns:a16="http://schemas.microsoft.com/office/drawing/2014/main" id="{00000000-0008-0000-0F00-0000F6000000}"/>
            </a:ext>
          </a:extLst>
        </xdr:cNvPr>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90187</xdr:rowOff>
    </xdr:from>
    <xdr:ext cx="469744" cy="259045"/>
    <xdr:sp macro="" textlink="">
      <xdr:nvSpPr>
        <xdr:cNvPr id="247" name="n_1mainValue【体育館・プール】&#10;一人当たり面積">
          <a:extLst>
            <a:ext uri="{FF2B5EF4-FFF2-40B4-BE49-F238E27FC236}">
              <a16:creationId xmlns:a16="http://schemas.microsoft.com/office/drawing/2014/main" id="{00000000-0008-0000-0F00-0000F7000000}"/>
            </a:ext>
          </a:extLst>
        </xdr:cNvPr>
        <xdr:cNvSpPr txBox="1"/>
      </xdr:nvSpPr>
      <xdr:spPr>
        <a:xfrm>
          <a:off x="9391727" y="102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140805</xdr:rowOff>
    </xdr:from>
    <xdr:ext cx="469744" cy="259045"/>
    <xdr:sp macro="" textlink="">
      <xdr:nvSpPr>
        <xdr:cNvPr id="248" name="n_2mainValue【体育館・プール】&#10;一人当たり面積">
          <a:extLst>
            <a:ext uri="{FF2B5EF4-FFF2-40B4-BE49-F238E27FC236}">
              <a16:creationId xmlns:a16="http://schemas.microsoft.com/office/drawing/2014/main" id="{00000000-0008-0000-0F00-0000F8000000}"/>
            </a:ext>
          </a:extLst>
        </xdr:cNvPr>
        <xdr:cNvSpPr txBox="1"/>
      </xdr:nvSpPr>
      <xdr:spPr>
        <a:xfrm>
          <a:off x="8515427" y="1025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150603</xdr:rowOff>
    </xdr:from>
    <xdr:ext cx="469744" cy="259045"/>
    <xdr:sp macro="" textlink="">
      <xdr:nvSpPr>
        <xdr:cNvPr id="249" name="n_3mainValue【体育館・プール】&#10;一人当たり面積">
          <a:extLst>
            <a:ext uri="{FF2B5EF4-FFF2-40B4-BE49-F238E27FC236}">
              <a16:creationId xmlns:a16="http://schemas.microsoft.com/office/drawing/2014/main" id="{00000000-0008-0000-0F00-0000F9000000}"/>
            </a:ext>
          </a:extLst>
        </xdr:cNvPr>
        <xdr:cNvSpPr txBox="1"/>
      </xdr:nvSpPr>
      <xdr:spPr>
        <a:xfrm>
          <a:off x="7626427" y="1026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F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F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F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F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F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7" name="直線コネクタ 266">
          <a:extLst>
            <a:ext uri="{FF2B5EF4-FFF2-40B4-BE49-F238E27FC236}">
              <a16:creationId xmlns:a16="http://schemas.microsoft.com/office/drawing/2014/main" id="{00000000-0008-0000-0F00-00000B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3" name="【福祉施設】&#10;有形固定資産減価償却率最小値テキスト">
          <a:extLst>
            <a:ext uri="{FF2B5EF4-FFF2-40B4-BE49-F238E27FC236}">
              <a16:creationId xmlns:a16="http://schemas.microsoft.com/office/drawing/2014/main" id="{00000000-0008-0000-0F00-000011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75" name="【福祉施設】&#10;有形固定資産減価償却率最大値テキスト">
          <a:extLst>
            <a:ext uri="{FF2B5EF4-FFF2-40B4-BE49-F238E27FC236}">
              <a16:creationId xmlns:a16="http://schemas.microsoft.com/office/drawing/2014/main" id="{00000000-0008-0000-0F00-000013010000}"/>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81042</xdr:rowOff>
    </xdr:from>
    <xdr:ext cx="405111" cy="259045"/>
    <xdr:sp macro="" textlink="">
      <xdr:nvSpPr>
        <xdr:cNvPr id="277" name="【福祉施設】&#10;有形固定資産減価償却率平均値テキスト">
          <a:extLst>
            <a:ext uri="{FF2B5EF4-FFF2-40B4-BE49-F238E27FC236}">
              <a16:creationId xmlns:a16="http://schemas.microsoft.com/office/drawing/2014/main" id="{00000000-0008-0000-0F00-000015010000}"/>
            </a:ext>
          </a:extLst>
        </xdr:cNvPr>
        <xdr:cNvSpPr txBox="1"/>
      </xdr:nvSpPr>
      <xdr:spPr>
        <a:xfrm>
          <a:off x="4673600" y="1362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78" name="フローチャート: 判断 277">
          <a:extLst>
            <a:ext uri="{FF2B5EF4-FFF2-40B4-BE49-F238E27FC236}">
              <a16:creationId xmlns:a16="http://schemas.microsoft.com/office/drawing/2014/main" id="{00000000-0008-0000-0F00-000016010000}"/>
            </a:ext>
          </a:extLst>
        </xdr:cNvPr>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79" name="フローチャート: 判断 278">
          <a:extLst>
            <a:ext uri="{FF2B5EF4-FFF2-40B4-BE49-F238E27FC236}">
              <a16:creationId xmlns:a16="http://schemas.microsoft.com/office/drawing/2014/main" id="{00000000-0008-0000-0F00-000017010000}"/>
            </a:ext>
          </a:extLst>
        </xdr:cNvPr>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80" name="フローチャート: 判断 279">
          <a:extLst>
            <a:ext uri="{FF2B5EF4-FFF2-40B4-BE49-F238E27FC236}">
              <a16:creationId xmlns:a16="http://schemas.microsoft.com/office/drawing/2014/main" id="{00000000-0008-0000-0F00-000018010000}"/>
            </a:ext>
          </a:extLst>
        </xdr:cNvPr>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82" name="フローチャート: 判断 281">
          <a:extLst>
            <a:ext uri="{FF2B5EF4-FFF2-40B4-BE49-F238E27FC236}">
              <a16:creationId xmlns:a16="http://schemas.microsoft.com/office/drawing/2014/main" id="{00000000-0008-0000-0F00-00001A010000}"/>
            </a:ext>
          </a:extLst>
        </xdr:cNvPr>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288" name="楕円 287">
          <a:extLst>
            <a:ext uri="{FF2B5EF4-FFF2-40B4-BE49-F238E27FC236}">
              <a16:creationId xmlns:a16="http://schemas.microsoft.com/office/drawing/2014/main" id="{00000000-0008-0000-0F00-000020010000}"/>
            </a:ext>
          </a:extLst>
        </xdr:cNvPr>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289" name="【福祉施設】&#10;有形固定資産減価償却率該当値テキスト">
          <a:extLst>
            <a:ext uri="{FF2B5EF4-FFF2-40B4-BE49-F238E27FC236}">
              <a16:creationId xmlns:a16="http://schemas.microsoft.com/office/drawing/2014/main" id="{00000000-0008-0000-0F00-000021010000}"/>
            </a:ext>
          </a:extLst>
        </xdr:cNvPr>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290" name="楕円 289">
          <a:extLst>
            <a:ext uri="{FF2B5EF4-FFF2-40B4-BE49-F238E27FC236}">
              <a16:creationId xmlns:a16="http://schemas.microsoft.com/office/drawing/2014/main" id="{00000000-0008-0000-0F00-000022010000}"/>
            </a:ext>
          </a:extLst>
        </xdr:cNvPr>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292" name="楕円 291">
          <a:extLst>
            <a:ext uri="{FF2B5EF4-FFF2-40B4-BE49-F238E27FC236}">
              <a16:creationId xmlns:a16="http://schemas.microsoft.com/office/drawing/2014/main" id="{00000000-0008-0000-0F00-000024010000}"/>
            </a:ext>
          </a:extLst>
        </xdr:cNvPr>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38100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2908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135889</xdr:rowOff>
    </xdr:from>
    <xdr:to>
      <xdr:col>10</xdr:col>
      <xdr:colOff>165100</xdr:colOff>
      <xdr:row>79</xdr:row>
      <xdr:rowOff>66039</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1968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15239</xdr:rowOff>
    </xdr:from>
    <xdr:to>
      <xdr:col>15</xdr:col>
      <xdr:colOff>50800</xdr:colOff>
      <xdr:row>86</xdr:row>
      <xdr:rowOff>38100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2019300" y="13559789"/>
          <a:ext cx="889000" cy="122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296" name="n_1aveValue【福祉施設】&#10;有形固定資産減価償却率">
          <a:extLst>
            <a:ext uri="{FF2B5EF4-FFF2-40B4-BE49-F238E27FC236}">
              <a16:creationId xmlns:a16="http://schemas.microsoft.com/office/drawing/2014/main" id="{00000000-0008-0000-0F00-000028010000}"/>
            </a:ext>
          </a:extLst>
        </xdr:cNvPr>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297" name="n_2aveValue【福祉施設】&#10;有形固定資産減価償却率">
          <a:extLst>
            <a:ext uri="{FF2B5EF4-FFF2-40B4-BE49-F238E27FC236}">
              <a16:creationId xmlns:a16="http://schemas.microsoft.com/office/drawing/2014/main" id="{00000000-0008-0000-0F00-000029010000}"/>
            </a:ext>
          </a:extLst>
        </xdr:cNvPr>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298" name="n_3aveValue【福祉施設】&#10;有形固定資産減価償却率">
          <a:extLst>
            <a:ext uri="{FF2B5EF4-FFF2-40B4-BE49-F238E27FC236}">
              <a16:creationId xmlns:a16="http://schemas.microsoft.com/office/drawing/2014/main" id="{00000000-0008-0000-0F00-00002A010000}"/>
            </a:ext>
          </a:extLst>
        </xdr:cNvPr>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299" name="n_4aveValue【福祉施設】&#10;有形固定資産減価償却率">
          <a:extLst>
            <a:ext uri="{FF2B5EF4-FFF2-40B4-BE49-F238E27FC236}">
              <a16:creationId xmlns:a16="http://schemas.microsoft.com/office/drawing/2014/main" id="{00000000-0008-0000-0F00-00002B010000}"/>
            </a:ext>
          </a:extLst>
        </xdr:cNvPr>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00" name="n_1mainValue【福祉施設】&#10;有形固定資産減価償却率">
          <a:extLst>
            <a:ext uri="{FF2B5EF4-FFF2-40B4-BE49-F238E27FC236}">
              <a16:creationId xmlns:a16="http://schemas.microsoft.com/office/drawing/2014/main" id="{00000000-0008-0000-0F00-00002C010000}"/>
            </a:ext>
          </a:extLst>
        </xdr:cNvPr>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80027</xdr:rowOff>
    </xdr:from>
    <xdr:ext cx="469744" cy="259045"/>
    <xdr:sp macro="" textlink="">
      <xdr:nvSpPr>
        <xdr:cNvPr id="301" name="n_2mainValue【福祉施設】&#10;有形固定資産減価償却率">
          <a:extLst>
            <a:ext uri="{FF2B5EF4-FFF2-40B4-BE49-F238E27FC236}">
              <a16:creationId xmlns:a16="http://schemas.microsoft.com/office/drawing/2014/main" id="{00000000-0008-0000-0F00-00002D010000}"/>
            </a:ext>
          </a:extLst>
        </xdr:cNvPr>
        <xdr:cNvSpPr txBox="1"/>
      </xdr:nvSpPr>
      <xdr:spPr>
        <a:xfrm>
          <a:off x="2673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82566</xdr:rowOff>
    </xdr:from>
    <xdr:ext cx="405111" cy="259045"/>
    <xdr:sp macro="" textlink="">
      <xdr:nvSpPr>
        <xdr:cNvPr id="302" name="n_3mainValue【福祉施設】&#10;有形固定資産減価償却率">
          <a:extLst>
            <a:ext uri="{FF2B5EF4-FFF2-40B4-BE49-F238E27FC236}">
              <a16:creationId xmlns:a16="http://schemas.microsoft.com/office/drawing/2014/main" id="{00000000-0008-0000-0F00-00002E010000}"/>
            </a:ext>
          </a:extLst>
        </xdr:cNvPr>
        <xdr:cNvSpPr txBox="1"/>
      </xdr:nvSpPr>
      <xdr:spPr>
        <a:xfrm>
          <a:off x="1816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a:extLst>
            <a:ext uri="{FF2B5EF4-FFF2-40B4-BE49-F238E27FC236}">
              <a16:creationId xmlns:a16="http://schemas.microsoft.com/office/drawing/2014/main" id="{00000000-0008-0000-0F00-00004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23" name="【福祉施設】&#10;一人当たり面積最小値テキスト">
          <a:extLst>
            <a:ext uri="{FF2B5EF4-FFF2-40B4-BE49-F238E27FC236}">
              <a16:creationId xmlns:a16="http://schemas.microsoft.com/office/drawing/2014/main" id="{00000000-0008-0000-0F00-000043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25" name="【福祉施設】&#10;一人当たり面積最大値テキスト">
          <a:extLst>
            <a:ext uri="{FF2B5EF4-FFF2-40B4-BE49-F238E27FC236}">
              <a16:creationId xmlns:a16="http://schemas.microsoft.com/office/drawing/2014/main" id="{00000000-0008-0000-0F00-000045010000}"/>
            </a:ext>
          </a:extLst>
        </xdr:cNvPr>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78757</xdr:rowOff>
    </xdr:from>
    <xdr:ext cx="469744" cy="259045"/>
    <xdr:sp macro="" textlink="">
      <xdr:nvSpPr>
        <xdr:cNvPr id="327" name="【福祉施設】&#10;一人当たり面積平均値テキスト">
          <a:extLst>
            <a:ext uri="{FF2B5EF4-FFF2-40B4-BE49-F238E27FC236}">
              <a16:creationId xmlns:a16="http://schemas.microsoft.com/office/drawing/2014/main" id="{00000000-0008-0000-0F00-000047010000}"/>
            </a:ext>
          </a:extLst>
        </xdr:cNvPr>
        <xdr:cNvSpPr txBox="1"/>
      </xdr:nvSpPr>
      <xdr:spPr>
        <a:xfrm>
          <a:off x="10515600" y="1413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28" name="フローチャート: 判断 327">
          <a:extLst>
            <a:ext uri="{FF2B5EF4-FFF2-40B4-BE49-F238E27FC236}">
              <a16:creationId xmlns:a16="http://schemas.microsoft.com/office/drawing/2014/main" id="{00000000-0008-0000-0F00-000048010000}"/>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29" name="フローチャート: 判断 328">
          <a:extLst>
            <a:ext uri="{FF2B5EF4-FFF2-40B4-BE49-F238E27FC236}">
              <a16:creationId xmlns:a16="http://schemas.microsoft.com/office/drawing/2014/main" id="{00000000-0008-0000-0F00-000049010000}"/>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31" name="フローチャート: 判断 330">
          <a:extLst>
            <a:ext uri="{FF2B5EF4-FFF2-40B4-BE49-F238E27FC236}">
              <a16:creationId xmlns:a16="http://schemas.microsoft.com/office/drawing/2014/main" id="{00000000-0008-0000-0F00-00004B010000}"/>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32" name="フローチャート: 判断 331">
          <a:extLst>
            <a:ext uri="{FF2B5EF4-FFF2-40B4-BE49-F238E27FC236}">
              <a16:creationId xmlns:a16="http://schemas.microsoft.com/office/drawing/2014/main" id="{00000000-0008-0000-0F00-00004C010000}"/>
            </a:ext>
          </a:extLst>
        </xdr:cNvPr>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164464</xdr:rowOff>
    </xdr:from>
    <xdr:to>
      <xdr:col>55</xdr:col>
      <xdr:colOff>50800</xdr:colOff>
      <xdr:row>85</xdr:row>
      <xdr:rowOff>94614</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04267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79391</xdr:rowOff>
    </xdr:from>
    <xdr:ext cx="469744" cy="259045"/>
    <xdr:sp macro="" textlink="">
      <xdr:nvSpPr>
        <xdr:cNvPr id="339" name="【福祉施設】&#10;一人当たり面積該当値テキスト">
          <a:extLst>
            <a:ext uri="{FF2B5EF4-FFF2-40B4-BE49-F238E27FC236}">
              <a16:creationId xmlns:a16="http://schemas.microsoft.com/office/drawing/2014/main" id="{00000000-0008-0000-0F00-000053010000}"/>
            </a:ext>
          </a:extLst>
        </xdr:cNvPr>
        <xdr:cNvSpPr txBox="1"/>
      </xdr:nvSpPr>
      <xdr:spPr>
        <a:xfrm>
          <a:off x="10515600" y="1448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164464</xdr:rowOff>
    </xdr:from>
    <xdr:to>
      <xdr:col>50</xdr:col>
      <xdr:colOff>165100</xdr:colOff>
      <xdr:row>85</xdr:row>
      <xdr:rowOff>94614</xdr:rowOff>
    </xdr:to>
    <xdr:sp macro="" textlink="">
      <xdr:nvSpPr>
        <xdr:cNvPr id="340" name="楕円 339">
          <a:extLst>
            <a:ext uri="{FF2B5EF4-FFF2-40B4-BE49-F238E27FC236}">
              <a16:creationId xmlns:a16="http://schemas.microsoft.com/office/drawing/2014/main" id="{00000000-0008-0000-0F00-000054010000}"/>
            </a:ext>
          </a:extLst>
        </xdr:cNvPr>
        <xdr:cNvSpPr/>
      </xdr:nvSpPr>
      <xdr:spPr>
        <a:xfrm>
          <a:off x="9588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43814</xdr:rowOff>
    </xdr:from>
    <xdr:to>
      <xdr:col>55</xdr:col>
      <xdr:colOff>0</xdr:colOff>
      <xdr:row>85</xdr:row>
      <xdr:rowOff>43814</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9639300" y="146170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42" name="楕円 341">
          <a:extLst>
            <a:ext uri="{FF2B5EF4-FFF2-40B4-BE49-F238E27FC236}">
              <a16:creationId xmlns:a16="http://schemas.microsoft.com/office/drawing/2014/main" id="{00000000-0008-0000-0F00-000056010000}"/>
            </a:ext>
          </a:extLst>
        </xdr:cNvPr>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43814</xdr:rowOff>
    </xdr:from>
    <xdr:to>
      <xdr:col>50</xdr:col>
      <xdr:colOff>114300</xdr:colOff>
      <xdr:row>85</xdr:row>
      <xdr:rowOff>49530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flipV="1">
          <a:off x="8750300" y="146170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44450</xdr:rowOff>
    </xdr:from>
    <xdr:to>
      <xdr:col>41</xdr:col>
      <xdr:colOff>101600</xdr:colOff>
      <xdr:row>84</xdr:row>
      <xdr:rowOff>146050</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781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95250</xdr:rowOff>
    </xdr:from>
    <xdr:to>
      <xdr:col>45</xdr:col>
      <xdr:colOff>177800</xdr:colOff>
      <xdr:row>85</xdr:row>
      <xdr:rowOff>49530</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7861300" y="144970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2557</xdr:rowOff>
    </xdr:from>
    <xdr:ext cx="469744" cy="259045"/>
    <xdr:sp macro="" textlink="">
      <xdr:nvSpPr>
        <xdr:cNvPr id="346" name="n_1aveValue【福祉施設】&#10;一人当たり面積">
          <a:extLst>
            <a:ext uri="{FF2B5EF4-FFF2-40B4-BE49-F238E27FC236}">
              <a16:creationId xmlns:a16="http://schemas.microsoft.com/office/drawing/2014/main" id="{00000000-0008-0000-0F00-00005A010000}"/>
            </a:ext>
          </a:extLst>
        </xdr:cNvPr>
        <xdr:cNvSpPr txBox="1"/>
      </xdr:nvSpPr>
      <xdr:spPr>
        <a:xfrm>
          <a:off x="93917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168291</xdr:rowOff>
    </xdr:from>
    <xdr:ext cx="469744" cy="259045"/>
    <xdr:sp macro="" textlink="">
      <xdr:nvSpPr>
        <xdr:cNvPr id="347" name="n_2aveValue【福祉施設】&#10;一人当たり面積">
          <a:extLst>
            <a:ext uri="{FF2B5EF4-FFF2-40B4-BE49-F238E27FC236}">
              <a16:creationId xmlns:a16="http://schemas.microsoft.com/office/drawing/2014/main" id="{00000000-0008-0000-0F00-00005B010000}"/>
            </a:ext>
          </a:extLst>
        </xdr:cNvPr>
        <xdr:cNvSpPr txBox="1"/>
      </xdr:nvSpPr>
      <xdr:spPr>
        <a:xfrm>
          <a:off x="8515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48" name="n_3aveValue【福祉施設】&#10;一人当たり面積">
          <a:extLst>
            <a:ext uri="{FF2B5EF4-FFF2-40B4-BE49-F238E27FC236}">
              <a16:creationId xmlns:a16="http://schemas.microsoft.com/office/drawing/2014/main" id="{00000000-0008-0000-0F00-00005C010000}"/>
            </a:ext>
          </a:extLst>
        </xdr:cNvPr>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49" name="n_4aveValue【福祉施設】&#10;一人当たり面積">
          <a:extLst>
            <a:ext uri="{FF2B5EF4-FFF2-40B4-BE49-F238E27FC236}">
              <a16:creationId xmlns:a16="http://schemas.microsoft.com/office/drawing/2014/main" id="{00000000-0008-0000-0F00-00005D010000}"/>
            </a:ext>
          </a:extLst>
        </xdr:cNvPr>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85741</xdr:rowOff>
    </xdr:from>
    <xdr:ext cx="469744" cy="259045"/>
    <xdr:sp macro="" textlink="">
      <xdr:nvSpPr>
        <xdr:cNvPr id="350" name="n_1mainValue【福祉施設】&#10;一人当たり面積">
          <a:extLst>
            <a:ext uri="{FF2B5EF4-FFF2-40B4-BE49-F238E27FC236}">
              <a16:creationId xmlns:a16="http://schemas.microsoft.com/office/drawing/2014/main" id="{00000000-0008-0000-0F00-00005E010000}"/>
            </a:ext>
          </a:extLst>
        </xdr:cNvPr>
        <xdr:cNvSpPr txBox="1"/>
      </xdr:nvSpPr>
      <xdr:spPr>
        <a:xfrm>
          <a:off x="9391727" y="1465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91457</xdr:rowOff>
    </xdr:from>
    <xdr:ext cx="469744" cy="259045"/>
    <xdr:sp macro="" textlink="">
      <xdr:nvSpPr>
        <xdr:cNvPr id="351" name="n_2mainValue【福祉施設】&#10;一人当たり面積">
          <a:extLst>
            <a:ext uri="{FF2B5EF4-FFF2-40B4-BE49-F238E27FC236}">
              <a16:creationId xmlns:a16="http://schemas.microsoft.com/office/drawing/2014/main" id="{00000000-0008-0000-0F00-00005F010000}"/>
            </a:ext>
          </a:extLst>
        </xdr:cNvPr>
        <xdr:cNvSpPr txBox="1"/>
      </xdr:nvSpPr>
      <xdr:spPr>
        <a:xfrm>
          <a:off x="8515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52" name="n_3mainValue【福祉施設】&#10;一人当たり面積">
          <a:extLst>
            <a:ext uri="{FF2B5EF4-FFF2-40B4-BE49-F238E27FC236}">
              <a16:creationId xmlns:a16="http://schemas.microsoft.com/office/drawing/2014/main" id="{00000000-0008-0000-0F00-000060010000}"/>
            </a:ext>
          </a:extLst>
        </xdr:cNvPr>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一般廃棄物処理施設】&#10;有形固定資産減価償却率グラフ枠">
          <a:extLst>
            <a:ext uri="{FF2B5EF4-FFF2-40B4-BE49-F238E27FC236}">
              <a16:creationId xmlns:a16="http://schemas.microsoft.com/office/drawing/2014/main" id="{00000000-0008-0000-0F00-00008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395" name="【一般廃棄物処理施設】&#10;有形固定資産減価償却率最小値テキスト">
          <a:extLst>
            <a:ext uri="{FF2B5EF4-FFF2-40B4-BE49-F238E27FC236}">
              <a16:creationId xmlns:a16="http://schemas.microsoft.com/office/drawing/2014/main" id="{00000000-0008-0000-0F00-00008B01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397" name="【一般廃棄物処理施設】&#10;有形固定資産減価償却率最大値テキスト">
          <a:extLst>
            <a:ext uri="{FF2B5EF4-FFF2-40B4-BE49-F238E27FC236}">
              <a16:creationId xmlns:a16="http://schemas.microsoft.com/office/drawing/2014/main" id="{00000000-0008-0000-0F00-00008D010000}"/>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399" name="【一般廃棄物処理施設】&#10;有形固定資産減価償却率平均値テキスト">
          <a:extLst>
            <a:ext uri="{FF2B5EF4-FFF2-40B4-BE49-F238E27FC236}">
              <a16:creationId xmlns:a16="http://schemas.microsoft.com/office/drawing/2014/main" id="{00000000-0008-0000-0F00-00008F010000}"/>
            </a:ext>
          </a:extLst>
        </xdr:cNvPr>
        <xdr:cNvSpPr txBox="1"/>
      </xdr:nvSpPr>
      <xdr:spPr>
        <a:xfrm>
          <a:off x="163576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400" name="フローチャート: 判断 399">
          <a:extLst>
            <a:ext uri="{FF2B5EF4-FFF2-40B4-BE49-F238E27FC236}">
              <a16:creationId xmlns:a16="http://schemas.microsoft.com/office/drawing/2014/main" id="{00000000-0008-0000-0F00-000090010000}"/>
            </a:ext>
          </a:extLst>
        </xdr:cNvPr>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165826</xdr:rowOff>
    </xdr:from>
    <xdr:to>
      <xdr:col>85</xdr:col>
      <xdr:colOff>177800</xdr:colOff>
      <xdr:row>37</xdr:row>
      <xdr:rowOff>95976</xdr:rowOff>
    </xdr:to>
    <xdr:sp macro="" textlink="">
      <xdr:nvSpPr>
        <xdr:cNvPr id="410" name="楕円 409">
          <a:extLst>
            <a:ext uri="{FF2B5EF4-FFF2-40B4-BE49-F238E27FC236}">
              <a16:creationId xmlns:a16="http://schemas.microsoft.com/office/drawing/2014/main" id="{00000000-0008-0000-0F00-00009A010000}"/>
            </a:ext>
          </a:extLst>
        </xdr:cNvPr>
        <xdr:cNvSpPr/>
      </xdr:nvSpPr>
      <xdr:spPr>
        <a:xfrm>
          <a:off x="162687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17253</xdr:rowOff>
    </xdr:from>
    <xdr:ext cx="405111" cy="259045"/>
    <xdr:sp macro="" textlink="">
      <xdr:nvSpPr>
        <xdr:cNvPr id="411" name="【一般廃棄物処理施設】&#10;有形固定資産減価償却率該当値テキスト">
          <a:extLst>
            <a:ext uri="{FF2B5EF4-FFF2-40B4-BE49-F238E27FC236}">
              <a16:creationId xmlns:a16="http://schemas.microsoft.com/office/drawing/2014/main" id="{00000000-0008-0000-0F00-00009B010000}"/>
            </a:ext>
          </a:extLst>
        </xdr:cNvPr>
        <xdr:cNvSpPr txBox="1"/>
      </xdr:nvSpPr>
      <xdr:spPr>
        <a:xfrm>
          <a:off x="16357600" y="618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121739</xdr:rowOff>
    </xdr:from>
    <xdr:to>
      <xdr:col>81</xdr:col>
      <xdr:colOff>101600</xdr:colOff>
      <xdr:row>37</xdr:row>
      <xdr:rowOff>51889</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15430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1089</xdr:rowOff>
    </xdr:from>
    <xdr:to>
      <xdr:col>85</xdr:col>
      <xdr:colOff>127000</xdr:colOff>
      <xdr:row>37</xdr:row>
      <xdr:rowOff>45176</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5481300" y="634473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14541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1089</xdr:rowOff>
    </xdr:from>
    <xdr:to>
      <xdr:col>81</xdr:col>
      <xdr:colOff>50800</xdr:colOff>
      <xdr:row>38</xdr:row>
      <xdr:rowOff>12519</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flipV="1">
          <a:off x="14592300" y="6344739"/>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90714</xdr:rowOff>
    </xdr:from>
    <xdr:to>
      <xdr:col>72</xdr:col>
      <xdr:colOff>38100</xdr:colOff>
      <xdr:row>38</xdr:row>
      <xdr:rowOff>20864</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13652500" y="64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141514</xdr:rowOff>
    </xdr:from>
    <xdr:to>
      <xdr:col>76</xdr:col>
      <xdr:colOff>114300</xdr:colOff>
      <xdr:row>38</xdr:row>
      <xdr:rowOff>12519</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3703300" y="648516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418" name="n_1aveValue【一般廃棄物処理施設】&#10;有形固定資産減価償却率">
          <a:extLst>
            <a:ext uri="{FF2B5EF4-FFF2-40B4-BE49-F238E27FC236}">
              <a16:creationId xmlns:a16="http://schemas.microsoft.com/office/drawing/2014/main" id="{00000000-0008-0000-0F00-0000A2010000}"/>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419" name="n_2aveValue【一般廃棄物処理施設】&#10;有形固定資産減価償却率">
          <a:extLst>
            <a:ext uri="{FF2B5EF4-FFF2-40B4-BE49-F238E27FC236}">
              <a16:creationId xmlns:a16="http://schemas.microsoft.com/office/drawing/2014/main" id="{00000000-0008-0000-0F00-0000A3010000}"/>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420" name="n_3aveValue【一般廃棄物処理施設】&#10;有形固定資産減価償却率">
          <a:extLst>
            <a:ext uri="{FF2B5EF4-FFF2-40B4-BE49-F238E27FC236}">
              <a16:creationId xmlns:a16="http://schemas.microsoft.com/office/drawing/2014/main" id="{00000000-0008-0000-0F00-0000A4010000}"/>
            </a:ext>
          </a:extLst>
        </xdr:cNvPr>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74947</xdr:rowOff>
    </xdr:from>
    <xdr:ext cx="405111" cy="259045"/>
    <xdr:sp macro="" textlink="">
      <xdr:nvSpPr>
        <xdr:cNvPr id="421" name="n_4aveValue【一般廃棄物処理施設】&#10;有形固定資産減価償却率">
          <a:extLst>
            <a:ext uri="{FF2B5EF4-FFF2-40B4-BE49-F238E27FC236}">
              <a16:creationId xmlns:a16="http://schemas.microsoft.com/office/drawing/2014/main" id="{00000000-0008-0000-0F00-0000A5010000}"/>
            </a:ext>
          </a:extLst>
        </xdr:cNvPr>
        <xdr:cNvSpPr txBox="1"/>
      </xdr:nvSpPr>
      <xdr:spPr>
        <a:xfrm>
          <a:off x="126117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68416</xdr:rowOff>
    </xdr:from>
    <xdr:ext cx="405111" cy="259045"/>
    <xdr:sp macro="" textlink="">
      <xdr:nvSpPr>
        <xdr:cNvPr id="422" name="n_1mainValue【一般廃棄物処理施設】&#10;有形固定資産減価償却率">
          <a:extLst>
            <a:ext uri="{FF2B5EF4-FFF2-40B4-BE49-F238E27FC236}">
              <a16:creationId xmlns:a16="http://schemas.microsoft.com/office/drawing/2014/main" id="{00000000-0008-0000-0F00-0000A6010000}"/>
            </a:ext>
          </a:extLst>
        </xdr:cNvPr>
        <xdr:cNvSpPr txBox="1"/>
      </xdr:nvSpPr>
      <xdr:spPr>
        <a:xfrm>
          <a:off x="152660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423" name="n_2mainValue【一般廃棄物処理施設】&#10;有形固定資産減価償却率">
          <a:extLst>
            <a:ext uri="{FF2B5EF4-FFF2-40B4-BE49-F238E27FC236}">
              <a16:creationId xmlns:a16="http://schemas.microsoft.com/office/drawing/2014/main" id="{00000000-0008-0000-0F00-0000A7010000}"/>
            </a:ext>
          </a:extLst>
        </xdr:cNvPr>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37391</xdr:rowOff>
    </xdr:from>
    <xdr:ext cx="405111" cy="259045"/>
    <xdr:sp macro="" textlink="">
      <xdr:nvSpPr>
        <xdr:cNvPr id="424" name="n_3mainValue【一般廃棄物処理施設】&#10;有形固定資産減価償却率">
          <a:extLst>
            <a:ext uri="{FF2B5EF4-FFF2-40B4-BE49-F238E27FC236}">
              <a16:creationId xmlns:a16="http://schemas.microsoft.com/office/drawing/2014/main" id="{00000000-0008-0000-0F00-0000A8010000}"/>
            </a:ext>
          </a:extLst>
        </xdr:cNvPr>
        <xdr:cNvSpPr txBox="1"/>
      </xdr:nvSpPr>
      <xdr:spPr>
        <a:xfrm>
          <a:off x="135007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6" name="正方形/長方形 425">
          <a:extLst>
            <a:ext uri="{FF2B5EF4-FFF2-40B4-BE49-F238E27FC236}">
              <a16:creationId xmlns:a16="http://schemas.microsoft.com/office/drawing/2014/main" id="{00000000-0008-0000-0F00-0000A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7" name="正方形/長方形 426">
          <a:extLst>
            <a:ext uri="{FF2B5EF4-FFF2-40B4-BE49-F238E27FC236}">
              <a16:creationId xmlns:a16="http://schemas.microsoft.com/office/drawing/2014/main" id="{00000000-0008-0000-0F00-0000A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8" name="正方形/長方形 427">
          <a:extLst>
            <a:ext uri="{FF2B5EF4-FFF2-40B4-BE49-F238E27FC236}">
              <a16:creationId xmlns:a16="http://schemas.microsoft.com/office/drawing/2014/main" id="{00000000-0008-0000-0F00-0000A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9" name="正方形/長方形 428">
          <a:extLst>
            <a:ext uri="{FF2B5EF4-FFF2-40B4-BE49-F238E27FC236}">
              <a16:creationId xmlns:a16="http://schemas.microsoft.com/office/drawing/2014/main" id="{00000000-0008-0000-0F00-0000A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一般廃棄物処理施設】&#10;一人当たり有形固定資産（償却資産）額グラフ枠">
          <a:extLst>
            <a:ext uri="{FF2B5EF4-FFF2-40B4-BE49-F238E27FC236}">
              <a16:creationId xmlns:a16="http://schemas.microsoft.com/office/drawing/2014/main" id="{00000000-0008-0000-0F00-0000BF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49" name="【一般廃棄物処理施設】&#10;一人当たり有形固定資産（償却資産）額最小値テキスト">
          <a:extLst>
            <a:ext uri="{FF2B5EF4-FFF2-40B4-BE49-F238E27FC236}">
              <a16:creationId xmlns:a16="http://schemas.microsoft.com/office/drawing/2014/main" id="{00000000-0008-0000-0F00-0000C1010000}"/>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451" name="【一般廃棄物処理施設】&#10;一人当たり有形固定資産（償却資産）額最大値テキスト">
          <a:extLst>
            <a:ext uri="{FF2B5EF4-FFF2-40B4-BE49-F238E27FC236}">
              <a16:creationId xmlns:a16="http://schemas.microsoft.com/office/drawing/2014/main" id="{00000000-0008-0000-0F00-0000C3010000}"/>
            </a:ext>
          </a:extLst>
        </xdr:cNvPr>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106034</xdr:rowOff>
    </xdr:from>
    <xdr:ext cx="534377" cy="259045"/>
    <xdr:sp macro="" textlink="">
      <xdr:nvSpPr>
        <xdr:cNvPr id="453" name="【一般廃棄物処理施設】&#10;一人当たり有形固定資産（償却資産）額平均値テキスト">
          <a:extLst>
            <a:ext uri="{FF2B5EF4-FFF2-40B4-BE49-F238E27FC236}">
              <a16:creationId xmlns:a16="http://schemas.microsoft.com/office/drawing/2014/main" id="{00000000-0008-0000-0F00-0000C5010000}"/>
            </a:ext>
          </a:extLst>
        </xdr:cNvPr>
        <xdr:cNvSpPr txBox="1"/>
      </xdr:nvSpPr>
      <xdr:spPr>
        <a:xfrm>
          <a:off x="22199600" y="6621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454" name="フローチャート: 判断 453">
          <a:extLst>
            <a:ext uri="{FF2B5EF4-FFF2-40B4-BE49-F238E27FC236}">
              <a16:creationId xmlns:a16="http://schemas.microsoft.com/office/drawing/2014/main" id="{00000000-0008-0000-0F00-0000C6010000}"/>
            </a:ext>
          </a:extLst>
        </xdr:cNvPr>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455" name="フローチャート: 判断 454">
          <a:extLst>
            <a:ext uri="{FF2B5EF4-FFF2-40B4-BE49-F238E27FC236}">
              <a16:creationId xmlns:a16="http://schemas.microsoft.com/office/drawing/2014/main" id="{00000000-0008-0000-0F00-0000C7010000}"/>
            </a:ext>
          </a:extLst>
        </xdr:cNvPr>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456" name="フローチャート: 判断 455">
          <a:extLst>
            <a:ext uri="{FF2B5EF4-FFF2-40B4-BE49-F238E27FC236}">
              <a16:creationId xmlns:a16="http://schemas.microsoft.com/office/drawing/2014/main" id="{00000000-0008-0000-0F00-0000C8010000}"/>
            </a:ext>
          </a:extLst>
        </xdr:cNvPr>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00000000-0008-0000-0F00-0000CC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134282</xdr:rowOff>
    </xdr:from>
    <xdr:to>
      <xdr:col>116</xdr:col>
      <xdr:colOff>114300</xdr:colOff>
      <xdr:row>37</xdr:row>
      <xdr:rowOff>64432</xdr:rowOff>
    </xdr:to>
    <xdr:sp macro="" textlink="">
      <xdr:nvSpPr>
        <xdr:cNvPr id="464" name="楕円 463">
          <a:extLst>
            <a:ext uri="{FF2B5EF4-FFF2-40B4-BE49-F238E27FC236}">
              <a16:creationId xmlns:a16="http://schemas.microsoft.com/office/drawing/2014/main" id="{00000000-0008-0000-0F00-0000D0010000}"/>
            </a:ext>
          </a:extLst>
        </xdr:cNvPr>
        <xdr:cNvSpPr/>
      </xdr:nvSpPr>
      <xdr:spPr>
        <a:xfrm>
          <a:off x="22110700" y="63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157159</xdr:rowOff>
    </xdr:from>
    <xdr:ext cx="599010" cy="259045"/>
    <xdr:sp macro="" textlink="">
      <xdr:nvSpPr>
        <xdr:cNvPr id="465" name="【一般廃棄物処理施設】&#10;一人当たり有形固定資産（償却資産）額該当値テキスト">
          <a:extLst>
            <a:ext uri="{FF2B5EF4-FFF2-40B4-BE49-F238E27FC236}">
              <a16:creationId xmlns:a16="http://schemas.microsoft.com/office/drawing/2014/main" id="{00000000-0008-0000-0F00-0000D1010000}"/>
            </a:ext>
          </a:extLst>
        </xdr:cNvPr>
        <xdr:cNvSpPr txBox="1"/>
      </xdr:nvSpPr>
      <xdr:spPr>
        <a:xfrm>
          <a:off x="22199600" y="615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152570</xdr:rowOff>
    </xdr:from>
    <xdr:to>
      <xdr:col>112</xdr:col>
      <xdr:colOff>38100</xdr:colOff>
      <xdr:row>37</xdr:row>
      <xdr:rowOff>82720</xdr:rowOff>
    </xdr:to>
    <xdr:sp macro="" textlink="">
      <xdr:nvSpPr>
        <xdr:cNvPr id="466" name="楕円 465">
          <a:extLst>
            <a:ext uri="{FF2B5EF4-FFF2-40B4-BE49-F238E27FC236}">
              <a16:creationId xmlns:a16="http://schemas.microsoft.com/office/drawing/2014/main" id="{00000000-0008-0000-0F00-0000D2010000}"/>
            </a:ext>
          </a:extLst>
        </xdr:cNvPr>
        <xdr:cNvSpPr/>
      </xdr:nvSpPr>
      <xdr:spPr>
        <a:xfrm>
          <a:off x="21272500" y="63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13632</xdr:rowOff>
    </xdr:from>
    <xdr:to>
      <xdr:col>116</xdr:col>
      <xdr:colOff>63500</xdr:colOff>
      <xdr:row>37</xdr:row>
      <xdr:rowOff>31920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flipV="1">
          <a:off x="21323300" y="635728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154331</xdr:rowOff>
    </xdr:from>
    <xdr:to>
      <xdr:col>107</xdr:col>
      <xdr:colOff>101600</xdr:colOff>
      <xdr:row>37</xdr:row>
      <xdr:rowOff>84481</xdr:rowOff>
    </xdr:to>
    <xdr:sp macro="" textlink="">
      <xdr:nvSpPr>
        <xdr:cNvPr id="468" name="楕円 467">
          <a:extLst>
            <a:ext uri="{FF2B5EF4-FFF2-40B4-BE49-F238E27FC236}">
              <a16:creationId xmlns:a16="http://schemas.microsoft.com/office/drawing/2014/main" id="{00000000-0008-0000-0F00-0000D4010000}"/>
            </a:ext>
          </a:extLst>
        </xdr:cNvPr>
        <xdr:cNvSpPr/>
      </xdr:nvSpPr>
      <xdr:spPr>
        <a:xfrm>
          <a:off x="20383500" y="63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31920</xdr:rowOff>
    </xdr:from>
    <xdr:to>
      <xdr:col>111</xdr:col>
      <xdr:colOff>177800</xdr:colOff>
      <xdr:row>37</xdr:row>
      <xdr:rowOff>33681</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20434300" y="6375570"/>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169281</xdr:rowOff>
    </xdr:from>
    <xdr:to>
      <xdr:col>102</xdr:col>
      <xdr:colOff>165100</xdr:colOff>
      <xdr:row>37</xdr:row>
      <xdr:rowOff>99431</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9494500" y="634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33681</xdr:rowOff>
    </xdr:from>
    <xdr:to>
      <xdr:col>107</xdr:col>
      <xdr:colOff>50800</xdr:colOff>
      <xdr:row>37</xdr:row>
      <xdr:rowOff>48631</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flipV="1">
          <a:off x="19545300" y="6377331"/>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69893</xdr:rowOff>
    </xdr:from>
    <xdr:ext cx="534377" cy="259045"/>
    <xdr:sp macro="" textlink="">
      <xdr:nvSpPr>
        <xdr:cNvPr id="472" name="n_1aveValue【一般廃棄物処理施設】&#10;一人当たり有形固定資産（償却資産）額">
          <a:extLst>
            <a:ext uri="{FF2B5EF4-FFF2-40B4-BE49-F238E27FC236}">
              <a16:creationId xmlns:a16="http://schemas.microsoft.com/office/drawing/2014/main" id="{00000000-0008-0000-0F00-0000D8010000}"/>
            </a:ext>
          </a:extLst>
        </xdr:cNvPr>
        <xdr:cNvSpPr txBox="1"/>
      </xdr:nvSpPr>
      <xdr:spPr>
        <a:xfrm>
          <a:off x="21043411" y="675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84569</xdr:rowOff>
    </xdr:from>
    <xdr:ext cx="534377" cy="259045"/>
    <xdr:sp macro="" textlink="">
      <xdr:nvSpPr>
        <xdr:cNvPr id="473" name="n_2aveValue【一般廃棄物処理施設】&#10;一人当たり有形固定資産（償却資産）額">
          <a:extLst>
            <a:ext uri="{FF2B5EF4-FFF2-40B4-BE49-F238E27FC236}">
              <a16:creationId xmlns:a16="http://schemas.microsoft.com/office/drawing/2014/main" id="{00000000-0008-0000-0F00-0000D9010000}"/>
            </a:ext>
          </a:extLst>
        </xdr:cNvPr>
        <xdr:cNvSpPr txBox="1"/>
      </xdr:nvSpPr>
      <xdr:spPr>
        <a:xfrm>
          <a:off x="20167111" y="677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92562</xdr:rowOff>
    </xdr:from>
    <xdr:ext cx="534377" cy="259045"/>
    <xdr:sp macro="" textlink="">
      <xdr:nvSpPr>
        <xdr:cNvPr id="474" name="n_3aveValue【一般廃棄物処理施設】&#10;一人当たり有形固定資産（償却資産）額">
          <a:extLst>
            <a:ext uri="{FF2B5EF4-FFF2-40B4-BE49-F238E27FC236}">
              <a16:creationId xmlns:a16="http://schemas.microsoft.com/office/drawing/2014/main" id="{00000000-0008-0000-0F00-0000DA010000}"/>
            </a:ext>
          </a:extLst>
        </xdr:cNvPr>
        <xdr:cNvSpPr txBox="1"/>
      </xdr:nvSpPr>
      <xdr:spPr>
        <a:xfrm>
          <a:off x="19278111" y="677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475" name="n_4aveValue【一般廃棄物処理施設】&#10;一人当たり有形固定資産（償却資産）額">
          <a:extLst>
            <a:ext uri="{FF2B5EF4-FFF2-40B4-BE49-F238E27FC236}">
              <a16:creationId xmlns:a16="http://schemas.microsoft.com/office/drawing/2014/main" id="{00000000-0008-0000-0F00-0000DB010000}"/>
            </a:ext>
          </a:extLst>
        </xdr:cNvPr>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99247</xdr:rowOff>
    </xdr:from>
    <xdr:ext cx="599010" cy="259045"/>
    <xdr:sp macro="" textlink="">
      <xdr:nvSpPr>
        <xdr:cNvPr id="476" name="n_1mainValue【一般廃棄物処理施設】&#10;一人当たり有形固定資産（償却資産）額">
          <a:extLst>
            <a:ext uri="{FF2B5EF4-FFF2-40B4-BE49-F238E27FC236}">
              <a16:creationId xmlns:a16="http://schemas.microsoft.com/office/drawing/2014/main" id="{00000000-0008-0000-0F00-0000DC010000}"/>
            </a:ext>
          </a:extLst>
        </xdr:cNvPr>
        <xdr:cNvSpPr txBox="1"/>
      </xdr:nvSpPr>
      <xdr:spPr>
        <a:xfrm>
          <a:off x="21011095" y="609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101008</xdr:rowOff>
    </xdr:from>
    <xdr:ext cx="599010" cy="259045"/>
    <xdr:sp macro="" textlink="">
      <xdr:nvSpPr>
        <xdr:cNvPr id="477" name="n_2mainValue【一般廃棄物処理施設】&#10;一人当たり有形固定資産（償却資産）額">
          <a:extLst>
            <a:ext uri="{FF2B5EF4-FFF2-40B4-BE49-F238E27FC236}">
              <a16:creationId xmlns:a16="http://schemas.microsoft.com/office/drawing/2014/main" id="{00000000-0008-0000-0F00-0000DD010000}"/>
            </a:ext>
          </a:extLst>
        </xdr:cNvPr>
        <xdr:cNvSpPr txBox="1"/>
      </xdr:nvSpPr>
      <xdr:spPr>
        <a:xfrm>
          <a:off x="20134795" y="610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115958</xdr:rowOff>
    </xdr:from>
    <xdr:ext cx="599010" cy="259045"/>
    <xdr:sp macro="" textlink="">
      <xdr:nvSpPr>
        <xdr:cNvPr id="478" name="n_3mainValue【一般廃棄物処理施設】&#10;一人当たり有形固定資産（償却資産）額">
          <a:extLst>
            <a:ext uri="{FF2B5EF4-FFF2-40B4-BE49-F238E27FC236}">
              <a16:creationId xmlns:a16="http://schemas.microsoft.com/office/drawing/2014/main" id="{00000000-0008-0000-0F00-0000DE010000}"/>
            </a:ext>
          </a:extLst>
        </xdr:cNvPr>
        <xdr:cNvSpPr txBox="1"/>
      </xdr:nvSpPr>
      <xdr:spPr>
        <a:xfrm>
          <a:off x="19245795" y="611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a:extLst>
            <a:ext uri="{FF2B5EF4-FFF2-40B4-BE49-F238E27FC236}">
              <a16:creationId xmlns:a16="http://schemas.microsoft.com/office/drawing/2014/main" id="{00000000-0008-0000-0F00-0000D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a:extLst>
            <a:ext uri="{FF2B5EF4-FFF2-40B4-BE49-F238E27FC236}">
              <a16:creationId xmlns:a16="http://schemas.microsoft.com/office/drawing/2014/main" id="{00000000-0008-0000-0F00-0000E0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a:extLst>
            <a:ext uri="{FF2B5EF4-FFF2-40B4-BE49-F238E27FC236}">
              <a16:creationId xmlns:a16="http://schemas.microsoft.com/office/drawing/2014/main" id="{00000000-0008-0000-0F00-0000E1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a:extLst>
            <a:ext uri="{FF2B5EF4-FFF2-40B4-BE49-F238E27FC236}">
              <a16:creationId xmlns:a16="http://schemas.microsoft.com/office/drawing/2014/main" id="{00000000-0008-0000-0F00-0000E2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a:extLst>
            <a:ext uri="{FF2B5EF4-FFF2-40B4-BE49-F238E27FC236}">
              <a16:creationId xmlns:a16="http://schemas.microsoft.com/office/drawing/2014/main" id="{00000000-0008-0000-0F00-0000E3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a:extLst>
            <a:ext uri="{FF2B5EF4-FFF2-40B4-BE49-F238E27FC236}">
              <a16:creationId xmlns:a16="http://schemas.microsoft.com/office/drawing/2014/main" id="{00000000-0008-0000-0F00-0000E4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9" name="【消防施設】&#10;有形固定資産減価償却率グラフ枠">
          <a:extLst>
            <a:ext uri="{FF2B5EF4-FFF2-40B4-BE49-F238E27FC236}">
              <a16:creationId xmlns:a16="http://schemas.microsoft.com/office/drawing/2014/main" id="{00000000-0008-0000-0F00-00000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521" name="【消防施設】&#10;有形固定資産減価償却率最小値テキスト">
          <a:extLst>
            <a:ext uri="{FF2B5EF4-FFF2-40B4-BE49-F238E27FC236}">
              <a16:creationId xmlns:a16="http://schemas.microsoft.com/office/drawing/2014/main" id="{00000000-0008-0000-0F00-000009020000}"/>
            </a:ext>
          </a:extLst>
        </xdr:cNvPr>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523" name="【消防施設】&#10;有形固定資産減価償却率最大値テキスト">
          <a:extLst>
            <a:ext uri="{FF2B5EF4-FFF2-40B4-BE49-F238E27FC236}">
              <a16:creationId xmlns:a16="http://schemas.microsoft.com/office/drawing/2014/main" id="{00000000-0008-0000-0F00-00000B020000}"/>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525" name="【消防施設】&#10;有形固定資産減価償却率平均値テキスト">
          <a:extLst>
            <a:ext uri="{FF2B5EF4-FFF2-40B4-BE49-F238E27FC236}">
              <a16:creationId xmlns:a16="http://schemas.microsoft.com/office/drawing/2014/main" id="{00000000-0008-0000-0F00-00000D020000}"/>
            </a:ext>
          </a:extLst>
        </xdr:cNvPr>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157118</xdr:rowOff>
    </xdr:from>
    <xdr:to>
      <xdr:col>85</xdr:col>
      <xdr:colOff>177800</xdr:colOff>
      <xdr:row>80</xdr:row>
      <xdr:rowOff>87268</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62687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8545</xdr:rowOff>
    </xdr:from>
    <xdr:ext cx="405111" cy="259045"/>
    <xdr:sp macro="" textlink="">
      <xdr:nvSpPr>
        <xdr:cNvPr id="537" name="【消防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6357600" y="1355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139156</xdr:rowOff>
    </xdr:from>
    <xdr:to>
      <xdr:col>81</xdr:col>
      <xdr:colOff>101600</xdr:colOff>
      <xdr:row>81</xdr:row>
      <xdr:rowOff>69306</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54305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36468</xdr:rowOff>
    </xdr:from>
    <xdr:to>
      <xdr:col>85</xdr:col>
      <xdr:colOff>127000</xdr:colOff>
      <xdr:row>81</xdr:row>
      <xdr:rowOff>18506</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flipV="1">
          <a:off x="15481300" y="13752468"/>
          <a:ext cx="8382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98334</xdr:rowOff>
    </xdr:from>
    <xdr:to>
      <xdr:col>76</xdr:col>
      <xdr:colOff>165100</xdr:colOff>
      <xdr:row>81</xdr:row>
      <xdr:rowOff>28484</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541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149134</xdr:rowOff>
    </xdr:from>
    <xdr:to>
      <xdr:col>81</xdr:col>
      <xdr:colOff>50800</xdr:colOff>
      <xdr:row>81</xdr:row>
      <xdr:rowOff>18506</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592300" y="138651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67311</xdr:rowOff>
    </xdr:from>
    <xdr:to>
      <xdr:col>72</xdr:col>
      <xdr:colOff>38100</xdr:colOff>
      <xdr:row>80</xdr:row>
      <xdr:rowOff>168911</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652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118111</xdr:rowOff>
    </xdr:from>
    <xdr:to>
      <xdr:col>76</xdr:col>
      <xdr:colOff>114300</xdr:colOff>
      <xdr:row>80</xdr:row>
      <xdr:rowOff>149134</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3703300" y="138341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544" name="n_1aveValue【消防施設】&#10;有形固定資産減価償却率">
          <a:extLst>
            <a:ext uri="{FF2B5EF4-FFF2-40B4-BE49-F238E27FC236}">
              <a16:creationId xmlns:a16="http://schemas.microsoft.com/office/drawing/2014/main" id="{00000000-0008-0000-0F00-000020020000}"/>
            </a:ext>
          </a:extLst>
        </xdr:cNvPr>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545" name="n_2aveValue【消防施設】&#10;有形固定資産減価償却率">
          <a:extLst>
            <a:ext uri="{FF2B5EF4-FFF2-40B4-BE49-F238E27FC236}">
              <a16:creationId xmlns:a16="http://schemas.microsoft.com/office/drawing/2014/main" id="{00000000-0008-0000-0F00-000021020000}"/>
            </a:ext>
          </a:extLst>
        </xdr:cNvPr>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546" name="n_3aveValue【消防施設】&#10;有形固定資産減価償却率">
          <a:extLst>
            <a:ext uri="{FF2B5EF4-FFF2-40B4-BE49-F238E27FC236}">
              <a16:creationId xmlns:a16="http://schemas.microsoft.com/office/drawing/2014/main" id="{00000000-0008-0000-0F00-000022020000}"/>
            </a:ext>
          </a:extLst>
        </xdr:cNvPr>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547" name="n_4aveValue【消防施設】&#10;有形固定資産減価償却率">
          <a:extLst>
            <a:ext uri="{FF2B5EF4-FFF2-40B4-BE49-F238E27FC236}">
              <a16:creationId xmlns:a16="http://schemas.microsoft.com/office/drawing/2014/main" id="{00000000-0008-0000-0F00-000023020000}"/>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85833</xdr:rowOff>
    </xdr:from>
    <xdr:ext cx="405111" cy="259045"/>
    <xdr:sp macro="" textlink="">
      <xdr:nvSpPr>
        <xdr:cNvPr id="548" name="n_1mainValue【消防施設】&#10;有形固定資産減価償却率">
          <a:extLst>
            <a:ext uri="{FF2B5EF4-FFF2-40B4-BE49-F238E27FC236}">
              <a16:creationId xmlns:a16="http://schemas.microsoft.com/office/drawing/2014/main" id="{00000000-0008-0000-0F00-000024020000}"/>
            </a:ext>
          </a:extLst>
        </xdr:cNvPr>
        <xdr:cNvSpPr txBox="1"/>
      </xdr:nvSpPr>
      <xdr:spPr>
        <a:xfrm>
          <a:off x="15266044" y="1363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45011</xdr:rowOff>
    </xdr:from>
    <xdr:ext cx="405111" cy="259045"/>
    <xdr:sp macro="" textlink="">
      <xdr:nvSpPr>
        <xdr:cNvPr id="549" name="n_2mainValue【消防施設】&#10;有形固定資産減価償却率">
          <a:extLst>
            <a:ext uri="{FF2B5EF4-FFF2-40B4-BE49-F238E27FC236}">
              <a16:creationId xmlns:a16="http://schemas.microsoft.com/office/drawing/2014/main" id="{00000000-0008-0000-0F00-000025020000}"/>
            </a:ext>
          </a:extLst>
        </xdr:cNvPr>
        <xdr:cNvSpPr txBox="1"/>
      </xdr:nvSpPr>
      <xdr:spPr>
        <a:xfrm>
          <a:off x="14389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13988</xdr:rowOff>
    </xdr:from>
    <xdr:ext cx="405111" cy="259045"/>
    <xdr:sp macro="" textlink="">
      <xdr:nvSpPr>
        <xdr:cNvPr id="550" name="n_3mainValue【消防施設】&#10;有形固定資産減価償却率">
          <a:extLst>
            <a:ext uri="{FF2B5EF4-FFF2-40B4-BE49-F238E27FC236}">
              <a16:creationId xmlns:a16="http://schemas.microsoft.com/office/drawing/2014/main" id="{00000000-0008-0000-0F00-000026020000}"/>
            </a:ext>
          </a:extLst>
        </xdr:cNvPr>
        <xdr:cNvSpPr txBox="1"/>
      </xdr:nvSpPr>
      <xdr:spPr>
        <a:xfrm>
          <a:off x="13500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1" name="【消防施設】&#10;一人当たり面積グラフ枠">
          <a:extLst>
            <a:ext uri="{FF2B5EF4-FFF2-40B4-BE49-F238E27FC236}">
              <a16:creationId xmlns:a16="http://schemas.microsoft.com/office/drawing/2014/main" id="{00000000-0008-0000-0F00-00003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73" name="【消防施設】&#10;一人当たり面積最小値テキスト">
          <a:extLst>
            <a:ext uri="{FF2B5EF4-FFF2-40B4-BE49-F238E27FC236}">
              <a16:creationId xmlns:a16="http://schemas.microsoft.com/office/drawing/2014/main" id="{00000000-0008-0000-0F00-00003D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575" name="【消防施設】&#10;一人当たり面積最大値テキスト">
          <a:extLst>
            <a:ext uri="{FF2B5EF4-FFF2-40B4-BE49-F238E27FC236}">
              <a16:creationId xmlns:a16="http://schemas.microsoft.com/office/drawing/2014/main" id="{00000000-0008-0000-0F00-00003F020000}"/>
            </a:ext>
          </a:extLst>
        </xdr:cNvPr>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25164</xdr:rowOff>
    </xdr:from>
    <xdr:ext cx="469744" cy="259045"/>
    <xdr:sp macro="" textlink="">
      <xdr:nvSpPr>
        <xdr:cNvPr id="577" name="【消防施設】&#10;一人当たり面積平均値テキスト">
          <a:extLst>
            <a:ext uri="{FF2B5EF4-FFF2-40B4-BE49-F238E27FC236}">
              <a16:creationId xmlns:a16="http://schemas.microsoft.com/office/drawing/2014/main" id="{00000000-0008-0000-0F00-000041020000}"/>
            </a:ext>
          </a:extLst>
        </xdr:cNvPr>
        <xdr:cNvSpPr txBox="1"/>
      </xdr:nvSpPr>
      <xdr:spPr>
        <a:xfrm>
          <a:off x="22199600" y="14426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49022</xdr:rowOff>
    </xdr:from>
    <xdr:to>
      <xdr:col>116</xdr:col>
      <xdr:colOff>114300</xdr:colOff>
      <xdr:row>81</xdr:row>
      <xdr:rowOff>150622</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21107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71899</xdr:rowOff>
    </xdr:from>
    <xdr:ext cx="469744" cy="259045"/>
    <xdr:sp macro="" textlink="">
      <xdr:nvSpPr>
        <xdr:cNvPr id="589" name="【消防施設】&#10;一人当たり面積該当値テキスト">
          <a:extLst>
            <a:ext uri="{FF2B5EF4-FFF2-40B4-BE49-F238E27FC236}">
              <a16:creationId xmlns:a16="http://schemas.microsoft.com/office/drawing/2014/main" id="{00000000-0008-0000-0F00-00004D020000}"/>
            </a:ext>
          </a:extLst>
        </xdr:cNvPr>
        <xdr:cNvSpPr txBox="1"/>
      </xdr:nvSpPr>
      <xdr:spPr>
        <a:xfrm>
          <a:off x="22199600"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154178</xdr:rowOff>
    </xdr:from>
    <xdr:to>
      <xdr:col>112</xdr:col>
      <xdr:colOff>38100</xdr:colOff>
      <xdr:row>82</xdr:row>
      <xdr:rowOff>84328</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1272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99822</xdr:rowOff>
    </xdr:from>
    <xdr:to>
      <xdr:col>116</xdr:col>
      <xdr:colOff>63500</xdr:colOff>
      <xdr:row>82</xdr:row>
      <xdr:rowOff>33528</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1323300" y="1398727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55880</xdr:rowOff>
    </xdr:from>
    <xdr:to>
      <xdr:col>107</xdr:col>
      <xdr:colOff>101600</xdr:colOff>
      <xdr:row>82</xdr:row>
      <xdr:rowOff>157480</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0383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33528</xdr:rowOff>
    </xdr:from>
    <xdr:to>
      <xdr:col>111</xdr:col>
      <xdr:colOff>177800</xdr:colOff>
      <xdr:row>82</xdr:row>
      <xdr:rowOff>106680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20434300" y="140924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65024</xdr:rowOff>
    </xdr:from>
    <xdr:to>
      <xdr:col>102</xdr:col>
      <xdr:colOff>165100</xdr:colOff>
      <xdr:row>82</xdr:row>
      <xdr:rowOff>166624</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9494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106680</xdr:rowOff>
    </xdr:from>
    <xdr:to>
      <xdr:col>107</xdr:col>
      <xdr:colOff>50800</xdr:colOff>
      <xdr:row>82</xdr:row>
      <xdr:rowOff>115824</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9545300" y="141655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139464</xdr:rowOff>
    </xdr:from>
    <xdr:ext cx="469744" cy="259045"/>
    <xdr:sp macro="" textlink="">
      <xdr:nvSpPr>
        <xdr:cNvPr id="596" name="n_1aveValue【消防施設】&#10;一人当たり面積">
          <a:extLst>
            <a:ext uri="{FF2B5EF4-FFF2-40B4-BE49-F238E27FC236}">
              <a16:creationId xmlns:a16="http://schemas.microsoft.com/office/drawing/2014/main" id="{00000000-0008-0000-0F00-000054020000}"/>
            </a:ext>
          </a:extLst>
        </xdr:cNvPr>
        <xdr:cNvSpPr txBox="1"/>
      </xdr:nvSpPr>
      <xdr:spPr>
        <a:xfrm>
          <a:off x="210757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597" name="n_2aveValue【消防施設】&#10;一人当たり面積">
          <a:extLst>
            <a:ext uri="{FF2B5EF4-FFF2-40B4-BE49-F238E27FC236}">
              <a16:creationId xmlns:a16="http://schemas.microsoft.com/office/drawing/2014/main" id="{00000000-0008-0000-0F00-000055020000}"/>
            </a:ext>
          </a:extLst>
        </xdr:cNvPr>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598" name="n_3aveValue【消防施設】&#10;一人当たり面積">
          <a:extLst>
            <a:ext uri="{FF2B5EF4-FFF2-40B4-BE49-F238E27FC236}">
              <a16:creationId xmlns:a16="http://schemas.microsoft.com/office/drawing/2014/main" id="{00000000-0008-0000-0F00-000056020000}"/>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75709</xdr:rowOff>
    </xdr:from>
    <xdr:ext cx="469744" cy="259045"/>
    <xdr:sp macro="" textlink="">
      <xdr:nvSpPr>
        <xdr:cNvPr id="599" name="n_4aveValue【消防施設】&#10;一人当たり面積">
          <a:extLst>
            <a:ext uri="{FF2B5EF4-FFF2-40B4-BE49-F238E27FC236}">
              <a16:creationId xmlns:a16="http://schemas.microsoft.com/office/drawing/2014/main" id="{00000000-0008-0000-0F00-000057020000}"/>
            </a:ext>
          </a:extLst>
        </xdr:cNvPr>
        <xdr:cNvSpPr txBox="1"/>
      </xdr:nvSpPr>
      <xdr:spPr>
        <a:xfrm>
          <a:off x="18421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100855</xdr:rowOff>
    </xdr:from>
    <xdr:ext cx="469744" cy="259045"/>
    <xdr:sp macro="" textlink="">
      <xdr:nvSpPr>
        <xdr:cNvPr id="600" name="n_1mainValue【消防施設】&#10;一人当たり面積">
          <a:extLst>
            <a:ext uri="{FF2B5EF4-FFF2-40B4-BE49-F238E27FC236}">
              <a16:creationId xmlns:a16="http://schemas.microsoft.com/office/drawing/2014/main" id="{00000000-0008-0000-0F00-000058020000}"/>
            </a:ext>
          </a:extLst>
        </xdr:cNvPr>
        <xdr:cNvSpPr txBox="1"/>
      </xdr:nvSpPr>
      <xdr:spPr>
        <a:xfrm>
          <a:off x="210757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601" name="n_2mainValue【消防施設】&#10;一人当たり面積">
          <a:extLst>
            <a:ext uri="{FF2B5EF4-FFF2-40B4-BE49-F238E27FC236}">
              <a16:creationId xmlns:a16="http://schemas.microsoft.com/office/drawing/2014/main" id="{00000000-0008-0000-0F00-000059020000}"/>
            </a:ext>
          </a:extLst>
        </xdr:cNvPr>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11701</xdr:rowOff>
    </xdr:from>
    <xdr:ext cx="469744" cy="259045"/>
    <xdr:sp macro="" textlink="">
      <xdr:nvSpPr>
        <xdr:cNvPr id="602" name="n_3mainValue【消防施設】&#10;一人当たり面積">
          <a:extLst>
            <a:ext uri="{FF2B5EF4-FFF2-40B4-BE49-F238E27FC236}">
              <a16:creationId xmlns:a16="http://schemas.microsoft.com/office/drawing/2014/main" id="{00000000-0008-0000-0F00-00005A020000}"/>
            </a:ext>
          </a:extLst>
        </xdr:cNvPr>
        <xdr:cNvSpPr txBox="1"/>
      </xdr:nvSpPr>
      <xdr:spPr>
        <a:xfrm>
          <a:off x="19310427" y="138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7" name="【庁舎】&#10;有形固定資産減価償却率グラフ枠">
          <a:extLst>
            <a:ext uri="{FF2B5EF4-FFF2-40B4-BE49-F238E27FC236}">
              <a16:creationId xmlns:a16="http://schemas.microsoft.com/office/drawing/2014/main" id="{00000000-0008-0000-0F00-00007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629" name="【庁舎】&#10;有形固定資産減価償却率最小値テキスト">
          <a:extLst>
            <a:ext uri="{FF2B5EF4-FFF2-40B4-BE49-F238E27FC236}">
              <a16:creationId xmlns:a16="http://schemas.microsoft.com/office/drawing/2014/main" id="{00000000-0008-0000-0F00-000075020000}"/>
            </a:ext>
          </a:extLst>
        </xdr:cNvPr>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631" name="【庁舎】&#10;有形固定資産減価償却率最大値テキスト">
          <a:extLst>
            <a:ext uri="{FF2B5EF4-FFF2-40B4-BE49-F238E27FC236}">
              <a16:creationId xmlns:a16="http://schemas.microsoft.com/office/drawing/2014/main" id="{00000000-0008-0000-0F00-000077020000}"/>
            </a:ext>
          </a:extLst>
        </xdr:cNvPr>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36484</xdr:rowOff>
    </xdr:from>
    <xdr:ext cx="405111" cy="259045"/>
    <xdr:sp macro="" textlink="">
      <xdr:nvSpPr>
        <xdr:cNvPr id="633" name="【庁舎】&#10;有形固定資産減価償却率平均値テキスト">
          <a:extLst>
            <a:ext uri="{FF2B5EF4-FFF2-40B4-BE49-F238E27FC236}">
              <a16:creationId xmlns:a16="http://schemas.microsoft.com/office/drawing/2014/main" id="{00000000-0008-0000-0F00-000079020000}"/>
            </a:ext>
          </a:extLst>
        </xdr:cNvPr>
        <xdr:cNvSpPr txBox="1"/>
      </xdr:nvSpPr>
      <xdr:spPr>
        <a:xfrm>
          <a:off x="16357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6268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162577</xdr:rowOff>
    </xdr:from>
    <xdr:ext cx="405111" cy="259045"/>
    <xdr:sp macro="" textlink="">
      <xdr:nvSpPr>
        <xdr:cNvPr id="645" name="【庁舎】&#10;有形固定資産減価償却率該当値テキスト">
          <a:extLst>
            <a:ext uri="{FF2B5EF4-FFF2-40B4-BE49-F238E27FC236}">
              <a16:creationId xmlns:a16="http://schemas.microsoft.com/office/drawing/2014/main" id="{00000000-0008-0000-0F00-000085020000}"/>
            </a:ext>
          </a:extLst>
        </xdr:cNvPr>
        <xdr:cNvSpPr txBox="1"/>
      </xdr:nvSpPr>
      <xdr:spPr>
        <a:xfrm>
          <a:off x="16357600"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61323</xdr:rowOff>
    </xdr:from>
    <xdr:to>
      <xdr:col>81</xdr:col>
      <xdr:colOff>101600</xdr:colOff>
      <xdr:row>105</xdr:row>
      <xdr:rowOff>162923</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5430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19050</xdr:rowOff>
    </xdr:from>
    <xdr:to>
      <xdr:col>85</xdr:col>
      <xdr:colOff>127000</xdr:colOff>
      <xdr:row>105</xdr:row>
      <xdr:rowOff>112123</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flipV="1">
          <a:off x="15481300" y="17849850"/>
          <a:ext cx="8382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454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112123</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4592300" y="18067020"/>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138068</xdr:rowOff>
    </xdr:from>
    <xdr:to>
      <xdr:col>72</xdr:col>
      <xdr:colOff>38100</xdr:colOff>
      <xdr:row>105</xdr:row>
      <xdr:rowOff>68218</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3652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17418</xdr:rowOff>
    </xdr:from>
    <xdr:to>
      <xdr:col>76</xdr:col>
      <xdr:colOff>114300</xdr:colOff>
      <xdr:row>105</xdr:row>
      <xdr:rowOff>64770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3703300" y="18019668"/>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652" name="n_1aveValue【庁舎】&#10;有形固定資産減価償却率">
          <a:extLst>
            <a:ext uri="{FF2B5EF4-FFF2-40B4-BE49-F238E27FC236}">
              <a16:creationId xmlns:a16="http://schemas.microsoft.com/office/drawing/2014/main" id="{00000000-0008-0000-0F00-00008C02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653" name="n_2aveValue【庁舎】&#10;有形固定資産減価償却率">
          <a:extLst>
            <a:ext uri="{FF2B5EF4-FFF2-40B4-BE49-F238E27FC236}">
              <a16:creationId xmlns:a16="http://schemas.microsoft.com/office/drawing/2014/main" id="{00000000-0008-0000-0F00-00008D020000}"/>
            </a:ext>
          </a:extLst>
        </xdr:cNvPr>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654" name="n_3aveValue【庁舎】&#10;有形固定資産減価償却率">
          <a:extLst>
            <a:ext uri="{FF2B5EF4-FFF2-40B4-BE49-F238E27FC236}">
              <a16:creationId xmlns:a16="http://schemas.microsoft.com/office/drawing/2014/main" id="{00000000-0008-0000-0F00-00008E02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655" name="n_4aveValue【庁舎】&#10;有形固定資産減価償却率">
          <a:extLst>
            <a:ext uri="{FF2B5EF4-FFF2-40B4-BE49-F238E27FC236}">
              <a16:creationId xmlns:a16="http://schemas.microsoft.com/office/drawing/2014/main" id="{00000000-0008-0000-0F00-00008F020000}"/>
            </a:ext>
          </a:extLst>
        </xdr:cNvPr>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154050</xdr:rowOff>
    </xdr:from>
    <xdr:ext cx="405111" cy="259045"/>
    <xdr:sp macro="" textlink="">
      <xdr:nvSpPr>
        <xdr:cNvPr id="656" name="n_1mainValue【庁舎】&#10;有形固定資産減価償却率">
          <a:extLst>
            <a:ext uri="{FF2B5EF4-FFF2-40B4-BE49-F238E27FC236}">
              <a16:creationId xmlns:a16="http://schemas.microsoft.com/office/drawing/2014/main" id="{00000000-0008-0000-0F00-000090020000}"/>
            </a:ext>
          </a:extLst>
        </xdr:cNvPr>
        <xdr:cNvSpPr txBox="1"/>
      </xdr:nvSpPr>
      <xdr:spPr>
        <a:xfrm>
          <a:off x="152660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657" name="n_2mainValue【庁舎】&#10;有形固定資産減価償却率">
          <a:extLst>
            <a:ext uri="{FF2B5EF4-FFF2-40B4-BE49-F238E27FC236}">
              <a16:creationId xmlns:a16="http://schemas.microsoft.com/office/drawing/2014/main" id="{00000000-0008-0000-0F00-000091020000}"/>
            </a:ext>
          </a:extLst>
        </xdr:cNvPr>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59345</xdr:rowOff>
    </xdr:from>
    <xdr:ext cx="405111" cy="259045"/>
    <xdr:sp macro="" textlink="">
      <xdr:nvSpPr>
        <xdr:cNvPr id="658" name="n_3mainValue【庁舎】&#10;有形固定資産減価償却率">
          <a:extLst>
            <a:ext uri="{FF2B5EF4-FFF2-40B4-BE49-F238E27FC236}">
              <a16:creationId xmlns:a16="http://schemas.microsoft.com/office/drawing/2014/main" id="{00000000-0008-0000-0F00-000092020000}"/>
            </a:ext>
          </a:extLst>
        </xdr:cNvPr>
        <xdr:cNvSpPr txBox="1"/>
      </xdr:nvSpPr>
      <xdr:spPr>
        <a:xfrm>
          <a:off x="13500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庁舎】&#10;一人当たり面積グラフ枠">
          <a:extLst>
            <a:ext uri="{FF2B5EF4-FFF2-40B4-BE49-F238E27FC236}">
              <a16:creationId xmlns:a16="http://schemas.microsoft.com/office/drawing/2014/main" id="{00000000-0008-0000-0F00-0000A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685" name="【庁舎】&#10;一人当たり面積最小値テキスト">
          <a:extLst>
            <a:ext uri="{FF2B5EF4-FFF2-40B4-BE49-F238E27FC236}">
              <a16:creationId xmlns:a16="http://schemas.microsoft.com/office/drawing/2014/main" id="{00000000-0008-0000-0F00-0000AD02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687" name="【庁舎】&#10;一人当たり面積最大値テキスト">
          <a:extLst>
            <a:ext uri="{FF2B5EF4-FFF2-40B4-BE49-F238E27FC236}">
              <a16:creationId xmlns:a16="http://schemas.microsoft.com/office/drawing/2014/main" id="{00000000-0008-0000-0F00-0000AF02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689" name="【庁舎】&#10;一人当たり面積平均値テキスト">
          <a:extLst>
            <a:ext uri="{FF2B5EF4-FFF2-40B4-BE49-F238E27FC236}">
              <a16:creationId xmlns:a16="http://schemas.microsoft.com/office/drawing/2014/main" id="{00000000-0008-0000-0F00-0000B1020000}"/>
            </a:ext>
          </a:extLst>
        </xdr:cNvPr>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30299</xdr:rowOff>
    </xdr:from>
    <xdr:to>
      <xdr:col>116</xdr:col>
      <xdr:colOff>114300</xdr:colOff>
      <xdr:row>101</xdr:row>
      <xdr:rowOff>131899</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2110700" y="17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53176</xdr:rowOff>
    </xdr:from>
    <xdr:ext cx="469744" cy="259045"/>
    <xdr:sp macro="" textlink="">
      <xdr:nvSpPr>
        <xdr:cNvPr id="701" name="【庁舎】&#10;一人当たり面積該当値テキスト">
          <a:extLst>
            <a:ext uri="{FF2B5EF4-FFF2-40B4-BE49-F238E27FC236}">
              <a16:creationId xmlns:a16="http://schemas.microsoft.com/office/drawing/2014/main" id="{00000000-0008-0000-0F00-0000BD020000}"/>
            </a:ext>
          </a:extLst>
        </xdr:cNvPr>
        <xdr:cNvSpPr txBox="1"/>
      </xdr:nvSpPr>
      <xdr:spPr>
        <a:xfrm>
          <a:off x="22199600" y="1719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110308</xdr:rowOff>
    </xdr:from>
    <xdr:to>
      <xdr:col>112</xdr:col>
      <xdr:colOff>38100</xdr:colOff>
      <xdr:row>101</xdr:row>
      <xdr:rowOff>40458</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1272500" y="172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161108</xdr:rowOff>
    </xdr:from>
    <xdr:to>
      <xdr:col>116</xdr:col>
      <xdr:colOff>63500</xdr:colOff>
      <xdr:row>101</xdr:row>
      <xdr:rowOff>81099</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1323300" y="17306108"/>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133169</xdr:rowOff>
    </xdr:from>
    <xdr:to>
      <xdr:col>107</xdr:col>
      <xdr:colOff>101600</xdr:colOff>
      <xdr:row>101</xdr:row>
      <xdr:rowOff>63319</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0383500" y="172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161108</xdr:rowOff>
    </xdr:from>
    <xdr:to>
      <xdr:col>111</xdr:col>
      <xdr:colOff>177800</xdr:colOff>
      <xdr:row>101</xdr:row>
      <xdr:rowOff>12519</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flipV="1">
          <a:off x="20434300" y="173061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156029</xdr:rowOff>
    </xdr:from>
    <xdr:to>
      <xdr:col>102</xdr:col>
      <xdr:colOff>165100</xdr:colOff>
      <xdr:row>101</xdr:row>
      <xdr:rowOff>86179</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94945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12519</xdr:rowOff>
    </xdr:from>
    <xdr:to>
      <xdr:col>107</xdr:col>
      <xdr:colOff>50800</xdr:colOff>
      <xdr:row>101</xdr:row>
      <xdr:rowOff>35379</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19545300" y="173289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10358</xdr:rowOff>
    </xdr:from>
    <xdr:ext cx="469744" cy="259045"/>
    <xdr:sp macro="" textlink="">
      <xdr:nvSpPr>
        <xdr:cNvPr id="708" name="n_1aveValue【庁舎】&#10;一人当たり面積">
          <a:extLst>
            <a:ext uri="{FF2B5EF4-FFF2-40B4-BE49-F238E27FC236}">
              <a16:creationId xmlns:a16="http://schemas.microsoft.com/office/drawing/2014/main" id="{00000000-0008-0000-0F00-0000C4020000}"/>
            </a:ext>
          </a:extLst>
        </xdr:cNvPr>
        <xdr:cNvSpPr txBox="1"/>
      </xdr:nvSpPr>
      <xdr:spPr>
        <a:xfrm>
          <a:off x="21075727" y="1818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709" name="n_2aveValue【庁舎】&#10;一人当たり面積">
          <a:extLst>
            <a:ext uri="{FF2B5EF4-FFF2-40B4-BE49-F238E27FC236}">
              <a16:creationId xmlns:a16="http://schemas.microsoft.com/office/drawing/2014/main" id="{00000000-0008-0000-0F00-0000C5020000}"/>
            </a:ext>
          </a:extLst>
        </xdr:cNvPr>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710" name="n_3aveValue【庁舎】&#10;一人当たり面積">
          <a:extLst>
            <a:ext uri="{FF2B5EF4-FFF2-40B4-BE49-F238E27FC236}">
              <a16:creationId xmlns:a16="http://schemas.microsoft.com/office/drawing/2014/main" id="{00000000-0008-0000-0F00-0000C6020000}"/>
            </a:ext>
          </a:extLst>
        </xdr:cNvPr>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11" name="n_4aveValue【庁舎】&#10;一人当たり面積">
          <a:extLst>
            <a:ext uri="{FF2B5EF4-FFF2-40B4-BE49-F238E27FC236}">
              <a16:creationId xmlns:a16="http://schemas.microsoft.com/office/drawing/2014/main" id="{00000000-0008-0000-0F00-0000C702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56985</xdr:rowOff>
    </xdr:from>
    <xdr:ext cx="469744" cy="259045"/>
    <xdr:sp macro="" textlink="">
      <xdr:nvSpPr>
        <xdr:cNvPr id="712" name="n_1mainValue【庁舎】&#10;一人当たり面積">
          <a:extLst>
            <a:ext uri="{FF2B5EF4-FFF2-40B4-BE49-F238E27FC236}">
              <a16:creationId xmlns:a16="http://schemas.microsoft.com/office/drawing/2014/main" id="{00000000-0008-0000-0F00-0000C8020000}"/>
            </a:ext>
          </a:extLst>
        </xdr:cNvPr>
        <xdr:cNvSpPr txBox="1"/>
      </xdr:nvSpPr>
      <xdr:spPr>
        <a:xfrm>
          <a:off x="21075727" y="1703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79846</xdr:rowOff>
    </xdr:from>
    <xdr:ext cx="469744" cy="259045"/>
    <xdr:sp macro="" textlink="">
      <xdr:nvSpPr>
        <xdr:cNvPr id="713" name="n_2mainValue【庁舎】&#10;一人当たり面積">
          <a:extLst>
            <a:ext uri="{FF2B5EF4-FFF2-40B4-BE49-F238E27FC236}">
              <a16:creationId xmlns:a16="http://schemas.microsoft.com/office/drawing/2014/main" id="{00000000-0008-0000-0F00-0000C9020000}"/>
            </a:ext>
          </a:extLst>
        </xdr:cNvPr>
        <xdr:cNvSpPr txBox="1"/>
      </xdr:nvSpPr>
      <xdr:spPr>
        <a:xfrm>
          <a:off x="20199427" y="170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102706</xdr:rowOff>
    </xdr:from>
    <xdr:ext cx="469744" cy="259045"/>
    <xdr:sp macro="" textlink="">
      <xdr:nvSpPr>
        <xdr:cNvPr id="714" name="n_3mainValue【庁舎】&#10;一人当たり面積">
          <a:extLst>
            <a:ext uri="{FF2B5EF4-FFF2-40B4-BE49-F238E27FC236}">
              <a16:creationId xmlns:a16="http://schemas.microsoft.com/office/drawing/2014/main" id="{00000000-0008-0000-0F00-0000CA020000}"/>
            </a:ext>
          </a:extLst>
        </xdr:cNvPr>
        <xdr:cNvSpPr txBox="1"/>
      </xdr:nvSpPr>
      <xdr:spPr>
        <a:xfrm>
          <a:off x="19310427" y="170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福祉施設については、</a:t>
          </a:r>
          <a:r>
            <a:rPr kumimoji="1" lang="en-US" altLang="ja-JP" sz="1300">
              <a:latin typeface="ＭＳ Ｐゴシック" panose="020B0600070205080204" pitchFamily="50" charset="-128"/>
              <a:ea typeface="ＭＳ Ｐゴシック" panose="020B0600070205080204" pitchFamily="50" charset="-128"/>
            </a:rPr>
            <a:t>1972</a:t>
          </a:r>
          <a:r>
            <a:rPr kumimoji="1" lang="ja-JP" altLang="en-US" sz="1300">
              <a:latin typeface="ＭＳ Ｐゴシック" panose="020B0600070205080204" pitchFamily="50" charset="-128"/>
              <a:ea typeface="ＭＳ Ｐゴシック" panose="020B0600070205080204" pitchFamily="50" charset="-128"/>
            </a:rPr>
            <a:t>年に建設された老人福祉センターが該当する。老朽化が著しいものの、存続の要望もあるため、修繕等をしながら今後の検討を続けている。</a:t>
          </a:r>
        </a:p>
        <a:p>
          <a:r>
            <a:rPr kumimoji="1" lang="ja-JP" altLang="en-US" sz="1300">
              <a:latin typeface="ＭＳ Ｐゴシック" panose="020B0600070205080204" pitchFamily="50" charset="-128"/>
              <a:ea typeface="ＭＳ Ｐゴシック" panose="020B0600070205080204" pitchFamily="50" charset="-128"/>
            </a:rPr>
            <a:t>体育館・プールについては、</a:t>
          </a:r>
          <a:r>
            <a:rPr kumimoji="1" lang="en-US" altLang="ja-JP" sz="1300">
              <a:latin typeface="ＭＳ Ｐゴシック" panose="020B0600070205080204" pitchFamily="50" charset="-128"/>
              <a:ea typeface="ＭＳ Ｐゴシック" panose="020B0600070205080204" pitchFamily="50" charset="-128"/>
            </a:rPr>
            <a:t>2005</a:t>
          </a:r>
          <a:r>
            <a:rPr kumimoji="1" lang="ja-JP" altLang="en-US" sz="1300">
              <a:latin typeface="ＭＳ Ｐゴシック" panose="020B0600070205080204" pitchFamily="50" charset="-128"/>
              <a:ea typeface="ＭＳ Ｐゴシック" panose="020B0600070205080204" pitchFamily="50" charset="-128"/>
            </a:rPr>
            <a:t>年に市民が安心して気軽に利用できるスポーツ施設としてむつ市ウェルネスパークを設置した。</a:t>
          </a:r>
          <a:r>
            <a:rPr kumimoji="1" lang="en-US" altLang="ja-JP" sz="1300">
              <a:latin typeface="ＭＳ Ｐゴシック" panose="020B0600070205080204" pitchFamily="50" charset="-128"/>
              <a:ea typeface="ＭＳ Ｐゴシック" panose="020B0600070205080204" pitchFamily="50" charset="-128"/>
            </a:rPr>
            <a:t>2020</a:t>
          </a:r>
          <a:r>
            <a:rPr kumimoji="1" lang="ja-JP" altLang="en-US" sz="1300">
              <a:latin typeface="ＭＳ Ｐゴシック" panose="020B0600070205080204" pitchFamily="50" charset="-128"/>
              <a:ea typeface="ＭＳ Ｐゴシック" panose="020B0600070205080204" pitchFamily="50" charset="-128"/>
            </a:rPr>
            <a:t>年にはむつ市総合アリーナも完成しており、一人当たり面積はさらに増加となることから、「むつ市スポーツ施設整備計画」に基づき、施設の選択と集中による最適化を進める。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56,790
56,632
864.12
37,767,085
37,514,329
181,353
16,871,737
37,115,941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経済基盤が脆弱で市税等の自主財源割合が低いことにより、類似団体平均を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基準財政収入額においては、制度改正や消費税率上昇に伴い地方譲与税や地方消費税交付金が増加していくものの、基準財政需要額においては、社会保障関係費が増加する見込みで、本指数は今後も横ばいで推移するものととらえている。このため、類似団体平均との差を縮めるべく、働き方改革と連動した行革努力による人件費の削減や地方債を活用した普通建設事業の抑制を行うなどの取り組みを展開することにより、財政力の向上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114300</xdr:rowOff>
    </xdr:from>
    <xdr:to>
      <xdr:col>23</xdr:col>
      <xdr:colOff>133350</xdr:colOff>
      <xdr:row>45</xdr:row>
      <xdr:rowOff>114300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829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114300</xdr:rowOff>
    </xdr:from>
    <xdr:to>
      <xdr:col>19</xdr:col>
      <xdr:colOff>133350</xdr:colOff>
      <xdr:row>45</xdr:row>
      <xdr:rowOff>114300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114300</xdr:rowOff>
    </xdr:from>
    <xdr:to>
      <xdr:col>15</xdr:col>
      <xdr:colOff>82550</xdr:colOff>
      <xdr:row>45</xdr:row>
      <xdr:rowOff>114300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114300</xdr:rowOff>
    </xdr:from>
    <xdr:to>
      <xdr:col>11</xdr:col>
      <xdr:colOff>31750</xdr:colOff>
      <xdr:row>45</xdr:row>
      <xdr:rowOff>114300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829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63500</xdr:rowOff>
    </xdr:from>
    <xdr:to>
      <xdr:col>23</xdr:col>
      <xdr:colOff>184150</xdr:colOff>
      <xdr:row>45</xdr:row>
      <xdr:rowOff>165100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130827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7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63500</xdr:rowOff>
    </xdr:from>
    <xdr:to>
      <xdr:col>19</xdr:col>
      <xdr:colOff>184150</xdr:colOff>
      <xdr:row>45</xdr:row>
      <xdr:rowOff>165100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149877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65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63500</xdr:rowOff>
    </xdr:from>
    <xdr:to>
      <xdr:col>15</xdr:col>
      <xdr:colOff>133350</xdr:colOff>
      <xdr:row>45</xdr:row>
      <xdr:rowOff>165100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63500</xdr:rowOff>
    </xdr:from>
    <xdr:to>
      <xdr:col>11</xdr:col>
      <xdr:colOff>82550</xdr:colOff>
      <xdr:row>45</xdr:row>
      <xdr:rowOff>165100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149877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63500</xdr:rowOff>
    </xdr:from>
    <xdr:to>
      <xdr:col>7</xdr:col>
      <xdr:colOff>31750</xdr:colOff>
      <xdr:row>45</xdr:row>
      <xdr:rowOff>165100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77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149877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86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青森県内最大の行政面積であり、市域の大半が過疎地域かつ連担性が低く、行財政の効率化を進め難い側面があること等から、類似団体平均を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少雪に伴う除排雪経費の減により維持補修費が減となったが、扶助費、公債費償還額の増等が要因となり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公債費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繰上償還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の実施、会計年度任用職員の適正配置に努める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ほか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公共施設等総合管理計画に基づき、施設等の集約化・適正配置を進めつつ経常経費の削減に努め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32258</xdr:rowOff>
    </xdr:from>
    <xdr:to>
      <xdr:col>23</xdr:col>
      <xdr:colOff>133350</xdr:colOff>
      <xdr:row>63</xdr:row>
      <xdr:rowOff>109474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3360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32258</xdr:rowOff>
    </xdr:from>
    <xdr:to>
      <xdr:col>19</xdr:col>
      <xdr:colOff>133350</xdr:colOff>
      <xdr:row>63</xdr:row>
      <xdr:rowOff>94996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3360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131318</xdr:rowOff>
    </xdr:from>
    <xdr:to>
      <xdr:col>15</xdr:col>
      <xdr:colOff>82550</xdr:colOff>
      <xdr:row>63</xdr:row>
      <xdr:rowOff>94996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6121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131318</xdr:rowOff>
    </xdr:from>
    <xdr:to>
      <xdr:col>11</xdr:col>
      <xdr:colOff>31750</xdr:colOff>
      <xdr:row>63</xdr:row>
      <xdr:rowOff>70866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61218"/>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168165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66819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30751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152908</xdr:rowOff>
    </xdr:from>
    <xdr:to>
      <xdr:col>19</xdr:col>
      <xdr:colOff>184150</xdr:colOff>
      <xdr:row>63</xdr:row>
      <xdr:rowOff>83058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67835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6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44196</xdr:rowOff>
    </xdr:from>
    <xdr:to>
      <xdr:col>15</xdr:col>
      <xdr:colOff>133350</xdr:colOff>
      <xdr:row>63</xdr:row>
      <xdr:rowOff>145796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130573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80518</xdr:rowOff>
    </xdr:from>
    <xdr:to>
      <xdr:col>11</xdr:col>
      <xdr:colOff>82550</xdr:colOff>
      <xdr:row>63</xdr:row>
      <xdr:rowOff>10668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1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166895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13,468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円上回っている主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要因として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青森県内最大の行政面積を有する等の地勢・地理的要因が挙げられる。除排雪経費や公共施設に係る管理運営経費等、地勢・地理的要因等から削減が難しい経費が多く、行政コストが嵩む傾向があるものの、地域・社会環境に即した事務事業の見直しや庁舎・施設に係る管理運営経費の最適化を継続して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61573</xdr:rowOff>
    </xdr:from>
    <xdr:to>
      <xdr:col>23</xdr:col>
      <xdr:colOff>133350</xdr:colOff>
      <xdr:row>84</xdr:row>
      <xdr:rowOff>69053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463373"/>
          <a:ext cx="8382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61573</xdr:rowOff>
    </xdr:from>
    <xdr:to>
      <xdr:col>19</xdr:col>
      <xdr:colOff>133350</xdr:colOff>
      <xdr:row>84</xdr:row>
      <xdr:rowOff>119244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463373"/>
          <a:ext cx="889000" cy="5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124952</xdr:rowOff>
    </xdr:from>
    <xdr:to>
      <xdr:col>15</xdr:col>
      <xdr:colOff>82550</xdr:colOff>
      <xdr:row>84</xdr:row>
      <xdr:rowOff>119244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355302"/>
          <a:ext cx="889000" cy="16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124952</xdr:rowOff>
    </xdr:from>
    <xdr:to>
      <xdr:col>11</xdr:col>
      <xdr:colOff>31750</xdr:colOff>
      <xdr:row>83</xdr:row>
      <xdr:rowOff>163609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355302"/>
          <a:ext cx="889000" cy="3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140805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18253</xdr:rowOff>
    </xdr:from>
    <xdr:to>
      <xdr:col>23</xdr:col>
      <xdr:colOff>184150</xdr:colOff>
      <xdr:row>84</xdr:row>
      <xdr:rowOff>119853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42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161780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39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10773</xdr:rowOff>
    </xdr:from>
    <xdr:to>
      <xdr:col>19</xdr:col>
      <xdr:colOff>184150</xdr:colOff>
      <xdr:row>84</xdr:row>
      <xdr:rowOff>112373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1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97150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498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68444</xdr:rowOff>
    </xdr:from>
    <xdr:to>
      <xdr:col>15</xdr:col>
      <xdr:colOff>133350</xdr:colOff>
      <xdr:row>84</xdr:row>
      <xdr:rowOff>170044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154821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5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74152</xdr:rowOff>
    </xdr:from>
    <xdr:to>
      <xdr:col>11</xdr:col>
      <xdr:colOff>82550</xdr:colOff>
      <xdr:row>84</xdr:row>
      <xdr:rowOff>4302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30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160529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9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112809</xdr:rowOff>
    </xdr:from>
    <xdr:to>
      <xdr:col>7</xdr:col>
      <xdr:colOff>31750</xdr:colOff>
      <xdr:row>84</xdr:row>
      <xdr:rowOff>42959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4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27736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2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全国市平均から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ポイント、類似団体平均から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ポイントそれぞれ下回っている状況にあり、低い水準を継続している。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職員構成のバランス維持を継続し、給与水準の適正化維持に向けた取り組みを継続していく。</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168729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360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84</xdr:row>
      <xdr:rowOff>151493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360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151493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671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147864</xdr:rowOff>
    </xdr:from>
    <xdr:to>
      <xdr:col>68</xdr:col>
      <xdr:colOff>152400</xdr:colOff>
      <xdr:row>84</xdr:row>
      <xdr:rowOff>65314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3863864"/>
          <a:ext cx="889000" cy="60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17434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134456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100693</xdr:rowOff>
    </xdr:from>
    <xdr:to>
      <xdr:col>73</xdr:col>
      <xdr:colOff>44450</xdr:colOff>
      <xdr:row>85</xdr:row>
      <xdr:rowOff>30843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41020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97064</xdr:rowOff>
    </xdr:from>
    <xdr:to>
      <xdr:col>64</xdr:col>
      <xdr:colOff>152400</xdr:colOff>
      <xdr:row>81</xdr:row>
      <xdr:rowOff>27214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81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37391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58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市町村合併以降、退職者一部不補充等を進め、職員数の適正化を推進してきたものの、旧町村３地区にそれぞれ分庁を設置していること等により、未だ類似団体平均を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上回っている。定年退職者数が大量だった時期が終わり、これまでのように退職者一部不補充による大幅な職員数の削減は難しくなるため、今まで以上に各地区の行政ニーズの的確な把握に努め、事務事業の見直しや民間委託・市民協働の推進などを進めることで、最小限の人員で最大限の効果を発揮できるよう、効率性の追求に取り組んで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50482</xdr:rowOff>
    </xdr:from>
    <xdr:to>
      <xdr:col>81</xdr:col>
      <xdr:colOff>44450</xdr:colOff>
      <xdr:row>62</xdr:row>
      <xdr:rowOff>60537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80382"/>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44450</xdr:rowOff>
    </xdr:from>
    <xdr:to>
      <xdr:col>77</xdr:col>
      <xdr:colOff>44450</xdr:colOff>
      <xdr:row>62</xdr:row>
      <xdr:rowOff>50482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7435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22331</xdr:rowOff>
    </xdr:from>
    <xdr:to>
      <xdr:col>72</xdr:col>
      <xdr:colOff>203200</xdr:colOff>
      <xdr:row>62</xdr:row>
      <xdr:rowOff>44450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52231"/>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20320</xdr:rowOff>
    </xdr:from>
    <xdr:to>
      <xdr:col>68</xdr:col>
      <xdr:colOff>152400</xdr:colOff>
      <xdr:row>62</xdr:row>
      <xdr:rowOff>22331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502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9737</xdr:rowOff>
    </xdr:from>
    <xdr:to>
      <xdr:col>81</xdr:col>
      <xdr:colOff>95250</xdr:colOff>
      <xdr:row>62</xdr:row>
      <xdr:rowOff>111337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153264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1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171132</xdr:rowOff>
    </xdr:from>
    <xdr:to>
      <xdr:col>77</xdr:col>
      <xdr:colOff>95250</xdr:colOff>
      <xdr:row>62</xdr:row>
      <xdr:rowOff>101282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86059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715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165100</xdr:rowOff>
    </xdr:from>
    <xdr:to>
      <xdr:col>73</xdr:col>
      <xdr:colOff>44450</xdr:colOff>
      <xdr:row>62</xdr:row>
      <xdr:rowOff>95250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80027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142981</xdr:rowOff>
    </xdr:from>
    <xdr:to>
      <xdr:col>68</xdr:col>
      <xdr:colOff>203200</xdr:colOff>
      <xdr:row>62</xdr:row>
      <xdr:rowOff>73131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57908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55897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年度の一般廃棄物処理事業債の償還完了に伴う一部事務組合への財政負担の減による準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、比率は昨年に比べ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改善し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ているが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、依然として類似団体平均を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新規地方債の発行にあたっては、厳選かつ計画的な事業の進捗を図ることで抑制しつつ、交付税措置率の高い地方債の活用や繰上償還の実施で更なる比率の改善に努め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43</xdr:row>
      <xdr:rowOff>148336</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589268"/>
          <a:ext cx="0" cy="931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120413</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148336</xdr:rowOff>
    </xdr:from>
    <xdr:to>
      <xdr:col>81</xdr:col>
      <xdr:colOff>133350</xdr:colOff>
      <xdr:row>43</xdr:row>
      <xdr:rowOff>148336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52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148336</xdr:rowOff>
    </xdr:from>
    <xdr:to>
      <xdr:col>81</xdr:col>
      <xdr:colOff>44450</xdr:colOff>
      <xdr:row>44</xdr:row>
      <xdr:rowOff>1016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6179800" y="752068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155465</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2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138938</xdr:rowOff>
    </xdr:from>
    <xdr:to>
      <xdr:col>81</xdr:col>
      <xdr:colOff>95250</xdr:colOff>
      <xdr:row>41</xdr:row>
      <xdr:rowOff>69088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1016</xdr:rowOff>
    </xdr:from>
    <xdr:to>
      <xdr:col>77</xdr:col>
      <xdr:colOff>44450</xdr:colOff>
      <xdr:row>44</xdr:row>
      <xdr:rowOff>25146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754481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25146</xdr:rowOff>
    </xdr:from>
    <xdr:to>
      <xdr:col>72</xdr:col>
      <xdr:colOff>203200</xdr:colOff>
      <xdr:row>44</xdr:row>
      <xdr:rowOff>34798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56894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15494</xdr:rowOff>
    </xdr:from>
    <xdr:to>
      <xdr:col>68</xdr:col>
      <xdr:colOff>152400</xdr:colOff>
      <xdr:row>44</xdr:row>
      <xdr:rowOff>34798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55929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167894</xdr:rowOff>
    </xdr:from>
    <xdr:to>
      <xdr:col>68</xdr:col>
      <xdr:colOff>203200</xdr:colOff>
      <xdr:row>41</xdr:row>
      <xdr:rowOff>98044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108221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113047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97536</xdr:rowOff>
    </xdr:from>
    <xdr:to>
      <xdr:col>81</xdr:col>
      <xdr:colOff>95250</xdr:colOff>
      <xdr:row>44</xdr:row>
      <xdr:rowOff>27686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4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164863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36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121666</xdr:rowOff>
    </xdr:from>
    <xdr:to>
      <xdr:col>77</xdr:col>
      <xdr:colOff>95250</xdr:colOff>
      <xdr:row>44</xdr:row>
      <xdr:rowOff>51816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36593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145796</xdr:rowOff>
    </xdr:from>
    <xdr:to>
      <xdr:col>73</xdr:col>
      <xdr:colOff>44450</xdr:colOff>
      <xdr:row>44</xdr:row>
      <xdr:rowOff>75946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51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60723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60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155448</xdr:rowOff>
    </xdr:from>
    <xdr:to>
      <xdr:col>68</xdr:col>
      <xdr:colOff>203200</xdr:colOff>
      <xdr:row>44</xdr:row>
      <xdr:rowOff>85598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52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70375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61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136144</xdr:rowOff>
    </xdr:from>
    <xdr:to>
      <xdr:col>64</xdr:col>
      <xdr:colOff>152400</xdr:colOff>
      <xdr:row>44</xdr:row>
      <xdr:rowOff>66294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50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51071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59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128.8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一般会計の地方債残高及び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の地方債残高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係る財政負担のほか、一部事務組合下北医療センターの債務負担行為に対する財政負担が要因と考えられるが、一部事務組合に対する公債費負担分の減等により前年度より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今後も指標改善に向けて地方債の抑制を図るとともに、下北医療センターの経営健全化に係る取組を重点的に支援していく必要がある。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20</xdr:row>
      <xdr:rowOff>155406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70667"/>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127483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55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155406</xdr:rowOff>
    </xdr:from>
    <xdr:to>
      <xdr:col>81</xdr:col>
      <xdr:colOff>133350</xdr:colOff>
      <xdr:row>20</xdr:row>
      <xdr:rowOff>155406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58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155406</xdr:rowOff>
    </xdr:from>
    <xdr:to>
      <xdr:col>81</xdr:col>
      <xdr:colOff>44450</xdr:colOff>
      <xdr:row>21</xdr:row>
      <xdr:rowOff>39455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3584406"/>
          <a:ext cx="8382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113851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427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97324</xdr:rowOff>
    </xdr:from>
    <xdr:to>
      <xdr:col>81</xdr:col>
      <xdr:colOff>95250</xdr:colOff>
      <xdr:row>15</xdr:row>
      <xdr:rowOff>27474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9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39455</xdr:rowOff>
    </xdr:from>
    <xdr:to>
      <xdr:col>77</xdr:col>
      <xdr:colOff>44450</xdr:colOff>
      <xdr:row>21</xdr:row>
      <xdr:rowOff>129540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3639905"/>
          <a:ext cx="8890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114215</xdr:rowOff>
    </xdr:from>
    <xdr:to>
      <xdr:col>77</xdr:col>
      <xdr:colOff>95250</xdr:colOff>
      <xdr:row>15</xdr:row>
      <xdr:rowOff>44365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51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54542</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28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129540</xdr:rowOff>
    </xdr:from>
    <xdr:to>
      <xdr:col>72</xdr:col>
      <xdr:colOff>203200</xdr:colOff>
      <xdr:row>22</xdr:row>
      <xdr:rowOff>720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3729990"/>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4699</xdr:rowOff>
    </xdr:from>
    <xdr:to>
      <xdr:col>73</xdr:col>
      <xdr:colOff>44450</xdr:colOff>
      <xdr:row>15</xdr:row>
      <xdr:rowOff>106299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116476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720</xdr:rowOff>
    </xdr:from>
    <xdr:to>
      <xdr:col>68</xdr:col>
      <xdr:colOff>152400</xdr:colOff>
      <xdr:row>22</xdr:row>
      <xdr:rowOff>69088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772620"/>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32046</xdr:rowOff>
    </xdr:from>
    <xdr:to>
      <xdr:col>68</xdr:col>
      <xdr:colOff>203200</xdr:colOff>
      <xdr:row>15</xdr:row>
      <xdr:rowOff>133646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143823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72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18373</xdr:rowOff>
    </xdr:from>
    <xdr:to>
      <xdr:col>64</xdr:col>
      <xdr:colOff>152400</xdr:colOff>
      <xdr:row>15</xdr:row>
      <xdr:rowOff>119973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130150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104606</xdr:rowOff>
    </xdr:from>
    <xdr:to>
      <xdr:col>81</xdr:col>
      <xdr:colOff>95250</xdr:colOff>
      <xdr:row>21</xdr:row>
      <xdr:rowOff>34756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53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483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3429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160105</xdr:rowOff>
    </xdr:from>
    <xdr:to>
      <xdr:col>77</xdr:col>
      <xdr:colOff>95250</xdr:colOff>
      <xdr:row>21</xdr:row>
      <xdr:rowOff>90255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358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75032</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67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78740</xdr:rowOff>
    </xdr:from>
    <xdr:to>
      <xdr:col>73</xdr:col>
      <xdr:colOff>44450</xdr:colOff>
      <xdr:row>22</xdr:row>
      <xdr:rowOff>8890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36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165117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376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121370</xdr:rowOff>
    </xdr:from>
    <xdr:to>
      <xdr:col>68</xdr:col>
      <xdr:colOff>203200</xdr:colOff>
      <xdr:row>22</xdr:row>
      <xdr:rowOff>51520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372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36297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80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18288</xdr:rowOff>
    </xdr:from>
    <xdr:to>
      <xdr:col>64</xdr:col>
      <xdr:colOff>152400</xdr:colOff>
      <xdr:row>22</xdr:row>
      <xdr:rowOff>119888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79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104665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87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56,790
56,632
864.12
37,767,085
37,514,329
181,353
16,871,737
37,115,941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ポイント下回っており、比較的低水準にあるといえる。これは、一般職給与の削減を取りやめた後でもなお、給与水準が類似団体よりも低いことによるものであり、今後も職員の資質向上、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行政改革による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業務効率化に注力し、組織体制の維持・安定を図りながらも人件費の抑制に努め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78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77470</xdr:rowOff>
    </xdr:from>
    <xdr:to>
      <xdr:col>19</xdr:col>
      <xdr:colOff>187325</xdr:colOff>
      <xdr:row>35</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78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96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9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26670</xdr:rowOff>
    </xdr:from>
    <xdr:to>
      <xdr:col>20</xdr:col>
      <xdr:colOff>38100</xdr:colOff>
      <xdr:row>35</xdr:row>
      <xdr:rowOff>128270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138447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9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26670</xdr:rowOff>
    </xdr:from>
    <xdr:to>
      <xdr:col>15</xdr:col>
      <xdr:colOff>149225</xdr:colOff>
      <xdr:row>35</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これは、ごみ処理業務等を一部事務組合で実施していることから、各種業務に対する物件費等の経費を負担金として支出していることが要因として挙げられる。このことは、類似団体に比べ物件費の比率が低い一方で、補助費等の比率が高いことでも現れ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21</xdr:row>
      <xdr:rowOff>14986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52980"/>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110507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5842</xdr:rowOff>
    </xdr:from>
    <xdr:to>
      <xdr:col>82</xdr:col>
      <xdr:colOff>107950</xdr:colOff>
      <xdr:row>13</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2346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43705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86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131572</xdr:rowOff>
    </xdr:from>
    <xdr:to>
      <xdr:col>78</xdr:col>
      <xdr:colOff>69850</xdr:colOff>
      <xdr:row>13</xdr:row>
      <xdr:rowOff>5842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1889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62484</xdr:rowOff>
    </xdr:from>
    <xdr:to>
      <xdr:col>78</xdr:col>
      <xdr:colOff>120650</xdr:colOff>
      <xdr:row>16</xdr:row>
      <xdr:rowOff>164084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131572</xdr:rowOff>
    </xdr:from>
    <xdr:to>
      <xdr:col>73</xdr:col>
      <xdr:colOff>180975</xdr:colOff>
      <xdr:row>12</xdr:row>
      <xdr:rowOff>168148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1889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44196</xdr:rowOff>
    </xdr:from>
    <xdr:to>
      <xdr:col>74</xdr:col>
      <xdr:colOff>31750</xdr:colOff>
      <xdr:row>16</xdr:row>
      <xdr:rowOff>145796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130573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159004</xdr:rowOff>
    </xdr:from>
    <xdr:to>
      <xdr:col>69</xdr:col>
      <xdr:colOff>92075</xdr:colOff>
      <xdr:row>12</xdr:row>
      <xdr:rowOff>168148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216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144780</xdr:rowOff>
    </xdr:from>
    <xdr:to>
      <xdr:col>82</xdr:col>
      <xdr:colOff>158750</xdr:colOff>
      <xdr:row>13</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53357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126492</xdr:rowOff>
    </xdr:from>
    <xdr:to>
      <xdr:col>78</xdr:col>
      <xdr:colOff>120650</xdr:colOff>
      <xdr:row>13</xdr:row>
      <xdr:rowOff>56642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18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66819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1952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80772</xdr:rowOff>
    </xdr:from>
    <xdr:to>
      <xdr:col>74</xdr:col>
      <xdr:colOff>31750</xdr:colOff>
      <xdr:row>13</xdr:row>
      <xdr:rowOff>10922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21099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0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117348</xdr:rowOff>
    </xdr:from>
    <xdr:to>
      <xdr:col>69</xdr:col>
      <xdr:colOff>142875</xdr:colOff>
      <xdr:row>13</xdr:row>
      <xdr:rowOff>47498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1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57675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19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108204</xdr:rowOff>
    </xdr:from>
    <xdr:to>
      <xdr:col>65</xdr:col>
      <xdr:colOff>53975</xdr:colOff>
      <xdr:row>13</xdr:row>
      <xdr:rowOff>38354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16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48531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193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ポイント増加したが、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ポイント下回っている状況にある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今後も社会保障施策の充実等により扶助費の増加が見込まれるため、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各種制度においては対象者の適正化により、時代にあった制度構築に努め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130810</xdr:rowOff>
    </xdr:from>
    <xdr:to>
      <xdr:col>24</xdr:col>
      <xdr:colOff>25400</xdr:colOff>
      <xdr:row>56</xdr:row>
      <xdr:rowOff>73660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5605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2557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77470</xdr:rowOff>
    </xdr:from>
    <xdr:to>
      <xdr:col>19</xdr:col>
      <xdr:colOff>187325</xdr:colOff>
      <xdr:row>55</xdr:row>
      <xdr:rowOff>130810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072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62230</xdr:rowOff>
    </xdr:from>
    <xdr:to>
      <xdr:col>15</xdr:col>
      <xdr:colOff>98425</xdr:colOff>
      <xdr:row>55</xdr:row>
      <xdr:rowOff>77470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91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62230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46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33037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22860</xdr:rowOff>
    </xdr:from>
    <xdr:to>
      <xdr:col>24</xdr:col>
      <xdr:colOff>76200</xdr:colOff>
      <xdr:row>56</xdr:row>
      <xdr:rowOff>124460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39387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80010</xdr:rowOff>
    </xdr:from>
    <xdr:to>
      <xdr:col>20</xdr:col>
      <xdr:colOff>38100</xdr:colOff>
      <xdr:row>56</xdr:row>
      <xdr:rowOff>10160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20337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26670</xdr:rowOff>
    </xdr:from>
    <xdr:to>
      <xdr:col>15</xdr:col>
      <xdr:colOff>149225</xdr:colOff>
      <xdr:row>55</xdr:row>
      <xdr:rowOff>128270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138447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11430</xdr:rowOff>
    </xdr:from>
    <xdr:to>
      <xdr:col>11</xdr:col>
      <xdr:colOff>60325</xdr:colOff>
      <xdr:row>55</xdr:row>
      <xdr:rowOff>113030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123207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1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ヶ年の推移では、冬期間の除排雪に係る道路の維持補修費の発生状況により、指標に増減があるものの横ばいで推移し、類似団体平均とほぼ同様の数値となっている。</a:t>
          </a:r>
          <a:endParaRPr lang="ja-JP" altLang="ja-JP" sz="11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今後においても、維持補修費の推移に注視しながら、各特別会計に対する繰出金の適正化について意識的に取り組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、財政負担の抑制に努め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96520</xdr:rowOff>
    </xdr:from>
    <xdr:to>
      <xdr:col>82</xdr:col>
      <xdr:colOff>107950</xdr:colOff>
      <xdr:row>56</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97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56</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119380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45720</xdr:rowOff>
    </xdr:from>
    <xdr:to>
      <xdr:col>82</xdr:col>
      <xdr:colOff>158750</xdr:colOff>
      <xdr:row>56</xdr:row>
      <xdr:rowOff>147320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62247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68580</xdr:rowOff>
    </xdr:from>
    <xdr:to>
      <xdr:col>65</xdr:col>
      <xdr:colOff>53975</xdr:colOff>
      <xdr:row>56</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これは、ごみ処理業務等を一部事務組合で実施していることにより、各種業務に係る経費を負担金として支出していることに加え、一部事務組合下北医療センターに係る負担金が要因として挙げられる。補助費等はその大半が一部事務組合負担金であるため、その推移を注視し、負担規模の適正化に十分留意し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39</xdr:row>
      <xdr:rowOff>51562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69432"/>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23639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1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51562</xdr:rowOff>
    </xdr:from>
    <xdr:to>
      <xdr:col>82</xdr:col>
      <xdr:colOff>196850</xdr:colOff>
      <xdr:row>39</xdr:row>
      <xdr:rowOff>51562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3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46990</xdr:rowOff>
    </xdr:from>
    <xdr:to>
      <xdr:col>82</xdr:col>
      <xdr:colOff>107950</xdr:colOff>
      <xdr:row>39</xdr:row>
      <xdr:rowOff>51562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7335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46990</xdr:rowOff>
    </xdr:from>
    <xdr:to>
      <xdr:col>78</xdr:col>
      <xdr:colOff>69850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7335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92710</xdr:rowOff>
    </xdr:from>
    <xdr:to>
      <xdr:col>73</xdr:col>
      <xdr:colOff>180975</xdr:colOff>
      <xdr:row>39</xdr:row>
      <xdr:rowOff>101854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7792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44196</xdr:rowOff>
    </xdr:from>
    <xdr:to>
      <xdr:col>74</xdr:col>
      <xdr:colOff>31750</xdr:colOff>
      <xdr:row>36</xdr:row>
      <xdr:rowOff>145796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92710</xdr:rowOff>
    </xdr:from>
    <xdr:to>
      <xdr:col>69</xdr:col>
      <xdr:colOff>92075</xdr:colOff>
      <xdr:row>39</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779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xdr:rowOff>
    </xdr:from>
    <xdr:to>
      <xdr:col>82</xdr:col>
      <xdr:colOff>158750</xdr:colOff>
      <xdr:row>39</xdr:row>
      <xdr:rowOff>102362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80789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9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82567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51054</xdr:rowOff>
    </xdr:from>
    <xdr:to>
      <xdr:col>74</xdr:col>
      <xdr:colOff>31750</xdr:colOff>
      <xdr:row>39</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137431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41910</xdr:rowOff>
    </xdr:from>
    <xdr:to>
      <xdr:col>69</xdr:col>
      <xdr:colOff>142875</xdr:colOff>
      <xdr:row>39</xdr:row>
      <xdr:rowOff>143510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128287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41910</xdr:rowOff>
    </xdr:from>
    <xdr:to>
      <xdr:col>65</xdr:col>
      <xdr:colOff>53975</xdr:colOff>
      <xdr:row>39</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128287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ポイント上回っている。これは、平成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年度から発行が認められた臨時財政対策債や合併団体に活用が認められ平成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年度から発行している合併特例債に対する元金償還の負担が大きく影響している。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令和元年度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は前年度比較で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悪化</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普通建設事業の厳選、補助金の活用等により新規発行債の抑制を行い、指標の改善に努め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545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5458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39370</xdr:rowOff>
    </xdr:from>
    <xdr:to>
      <xdr:col>15</xdr:col>
      <xdr:colOff>98425</xdr:colOff>
      <xdr:row>79</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83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39370</xdr:rowOff>
    </xdr:from>
    <xdr:to>
      <xdr:col>11</xdr:col>
      <xdr:colOff>9525</xdr:colOff>
      <xdr:row>80</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5839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160020</xdr:rowOff>
    </xdr:from>
    <xdr:to>
      <xdr:col>24</xdr:col>
      <xdr:colOff>76200</xdr:colOff>
      <xdr:row>79</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132097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49530</xdr:rowOff>
    </xdr:from>
    <xdr:to>
      <xdr:col>15</xdr:col>
      <xdr:colOff>149225</xdr:colOff>
      <xdr:row>79</xdr:row>
      <xdr:rowOff>151130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135907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160020</xdr:rowOff>
    </xdr:from>
    <xdr:to>
      <xdr:col>11</xdr:col>
      <xdr:colOff>60325</xdr:colOff>
      <xdr:row>79</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74947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61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類似団体平均と比較すると</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が、前年度と比較し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ポイント悪化している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。働き方改革と連動した行革努力により時間外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勤務</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手当の縮減に努めるとともに、事務事業の見直しや公共施設等総合管理計画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、個別施設計画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に基づき庁舎・各種施設に係る経費の最適化を図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また、一部事務組合負担金や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各特別会計繰出金、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除排雪経費等の推移についても十分留意し、各種補助金等の活用を図ることで指標の改善に努め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170435</xdr:rowOff>
    </xdr:from>
    <xdr:to>
      <xdr:col>82</xdr:col>
      <xdr:colOff>107950</xdr:colOff>
      <xdr:row>78</xdr:row>
      <xdr:rowOff>49276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3720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164864</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170435</xdr:rowOff>
    </xdr:from>
    <xdr:to>
      <xdr:col>78</xdr:col>
      <xdr:colOff>69850</xdr:colOff>
      <xdr:row>77</xdr:row>
      <xdr:rowOff>170435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372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78994</xdr:rowOff>
    </xdr:from>
    <xdr:to>
      <xdr:col>73</xdr:col>
      <xdr:colOff>180975</xdr:colOff>
      <xdr:row>77</xdr:row>
      <xdr:rowOff>170435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280644"/>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77</xdr:row>
      <xdr:rowOff>97282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280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169926</xdr:rowOff>
    </xdr:from>
    <xdr:to>
      <xdr:col>82</xdr:col>
      <xdr:colOff>158750</xdr:colOff>
      <xdr:row>78</xdr:row>
      <xdr:rowOff>100076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15003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1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119635</xdr:rowOff>
    </xdr:from>
    <xdr:to>
      <xdr:col>78</xdr:col>
      <xdr:colOff>120650</xdr:colOff>
      <xdr:row>78</xdr:row>
      <xdr:rowOff>49785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59962</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119635</xdr:rowOff>
    </xdr:from>
    <xdr:to>
      <xdr:col>74</xdr:col>
      <xdr:colOff>31750</xdr:colOff>
      <xdr:row>78</xdr:row>
      <xdr:rowOff>49785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59962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28194</xdr:rowOff>
    </xdr:from>
    <xdr:to>
      <xdr:col>69</xdr:col>
      <xdr:colOff>142875</xdr:colOff>
      <xdr:row>77</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139971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14967</xdr:rowOff>
    </xdr:from>
    <xdr:to>
      <xdr:col>29</xdr:col>
      <xdr:colOff>127000</xdr:colOff>
      <xdr:row>14</xdr:row>
      <xdr:rowOff>71755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62892"/>
          <a:ext cx="647700" cy="56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71755</xdr:rowOff>
    </xdr:from>
    <xdr:to>
      <xdr:col>26</xdr:col>
      <xdr:colOff>50800</xdr:colOff>
      <xdr:row>14</xdr:row>
      <xdr:rowOff>87928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19680"/>
          <a:ext cx="698500" cy="16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87558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87928</xdr:rowOff>
    </xdr:from>
    <xdr:to>
      <xdr:col>22</xdr:col>
      <xdr:colOff>114300</xdr:colOff>
      <xdr:row>15</xdr:row>
      <xdr:rowOff>432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35853"/>
          <a:ext cx="698500" cy="83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97750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137878</xdr:rowOff>
    </xdr:from>
    <xdr:to>
      <xdr:col>18</xdr:col>
      <xdr:colOff>177800</xdr:colOff>
      <xdr:row>15</xdr:row>
      <xdr:rowOff>432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585803"/>
          <a:ext cx="698500" cy="34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104760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111466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135617</xdr:rowOff>
    </xdr:from>
    <xdr:to>
      <xdr:col>29</xdr:col>
      <xdr:colOff>177800</xdr:colOff>
      <xdr:row>14</xdr:row>
      <xdr:rowOff>65767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12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152144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5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20955</xdr:rowOff>
    </xdr:from>
    <xdr:to>
      <xdr:col>26</xdr:col>
      <xdr:colOff>101600</xdr:colOff>
      <xdr:row>14</xdr:row>
      <xdr:rowOff>122555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68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132732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3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37128</xdr:rowOff>
    </xdr:from>
    <xdr:to>
      <xdr:col>22</xdr:col>
      <xdr:colOff>165100</xdr:colOff>
      <xdr:row>14</xdr:row>
      <xdr:rowOff>138728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85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148905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53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121082</xdr:rowOff>
    </xdr:from>
    <xdr:to>
      <xdr:col>19</xdr:col>
      <xdr:colOff>38100</xdr:colOff>
      <xdr:row>15</xdr:row>
      <xdr:rowOff>51232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69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61409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37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87078</xdr:rowOff>
    </xdr:from>
    <xdr:to>
      <xdr:col>15</xdr:col>
      <xdr:colOff>101600</xdr:colOff>
      <xdr:row>15</xdr:row>
      <xdr:rowOff>17228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3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27405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0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39</xdr:row>
      <xdr:rowOff>12700</xdr:rowOff>
    </xdr:from>
    <xdr:to>
      <xdr:col>33</xdr:col>
      <xdr:colOff>114300</xdr:colOff>
      <xdr:row>39</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127000</xdr:rowOff>
    </xdr:from>
    <xdr:to>
      <xdr:col>33</xdr:col>
      <xdr:colOff>114300</xdr:colOff>
      <xdr:row>36</xdr:row>
      <xdr:rowOff>127000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327677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241300</xdr:rowOff>
    </xdr:from>
    <xdr:to>
      <xdr:col>33</xdr:col>
      <xdr:colOff>114300</xdr:colOff>
      <xdr:row>34</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12700</xdr:rowOff>
    </xdr:from>
    <xdr:to>
      <xdr:col>33</xdr:col>
      <xdr:colOff>114300</xdr:colOff>
      <xdr:row>33</xdr:row>
      <xdr:rowOff>12700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279133</xdr:rowOff>
    </xdr:from>
    <xdr:to>
      <xdr:col>29</xdr:col>
      <xdr:colOff>127000</xdr:colOff>
      <xdr:row>38</xdr:row>
      <xdr:rowOff>73793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3683"/>
          <a:ext cx="0" cy="13377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45870</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51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73793</xdr:rowOff>
    </xdr:from>
    <xdr:to>
      <xdr:col>30</xdr:col>
      <xdr:colOff>25400</xdr:colOff>
      <xdr:row>38</xdr:row>
      <xdr:rowOff>73793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413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22610</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279133</xdr:rowOff>
    </xdr:from>
    <xdr:to>
      <xdr:col>30</xdr:col>
      <xdr:colOff>25400</xdr:colOff>
      <xdr:row>33</xdr:row>
      <xdr:rowOff>279133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3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279133</xdr:rowOff>
    </xdr:from>
    <xdr:to>
      <xdr:col>29</xdr:col>
      <xdr:colOff>127000</xdr:colOff>
      <xdr:row>34</xdr:row>
      <xdr:rowOff>34903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203683"/>
          <a:ext cx="647700" cy="9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959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33966</xdr:rowOff>
    </xdr:from>
    <xdr:to>
      <xdr:col>29</xdr:col>
      <xdr:colOff>177800</xdr:colOff>
      <xdr:row>36</xdr:row>
      <xdr:rowOff>135566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98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262874</xdr:rowOff>
    </xdr:from>
    <xdr:to>
      <xdr:col>26</xdr:col>
      <xdr:colOff>50800</xdr:colOff>
      <xdr:row>34</xdr:row>
      <xdr:rowOff>34903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187424"/>
          <a:ext cx="698500" cy="114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38138</xdr:rowOff>
    </xdr:from>
    <xdr:to>
      <xdr:col>26</xdr:col>
      <xdr:colOff>101600</xdr:colOff>
      <xdr:row>36</xdr:row>
      <xdr:rowOff>139738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991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124515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707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188608</xdr:rowOff>
    </xdr:from>
    <xdr:to>
      <xdr:col>22</xdr:col>
      <xdr:colOff>114300</xdr:colOff>
      <xdr:row>33</xdr:row>
      <xdr:rowOff>262874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113158"/>
          <a:ext cx="698500" cy="74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21736</xdr:rowOff>
    </xdr:from>
    <xdr:to>
      <xdr:col>22</xdr:col>
      <xdr:colOff>165100</xdr:colOff>
      <xdr:row>36</xdr:row>
      <xdr:rowOff>123336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974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108113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706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188608</xdr:rowOff>
    </xdr:from>
    <xdr:to>
      <xdr:col>18</xdr:col>
      <xdr:colOff>177800</xdr:colOff>
      <xdr:row>33</xdr:row>
      <xdr:rowOff>273590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113158"/>
          <a:ext cx="698500" cy="84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4076</xdr:rowOff>
    </xdr:from>
    <xdr:to>
      <xdr:col>19</xdr:col>
      <xdr:colOff>38100</xdr:colOff>
      <xdr:row>36</xdr:row>
      <xdr:rowOff>105676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957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90453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7043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15421</xdr:rowOff>
    </xdr:from>
    <xdr:to>
      <xdr:col>15</xdr:col>
      <xdr:colOff>101600</xdr:colOff>
      <xdr:row>36</xdr:row>
      <xdr:rowOff>117021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101798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7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228333</xdr:rowOff>
    </xdr:from>
    <xdr:to>
      <xdr:col>29</xdr:col>
      <xdr:colOff>177800</xdr:colOff>
      <xdr:row>33</xdr:row>
      <xdr:rowOff>329933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152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175010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09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327003</xdr:rowOff>
    </xdr:from>
    <xdr:to>
      <xdr:col>26</xdr:col>
      <xdr:colOff>101600</xdr:colOff>
      <xdr:row>34</xdr:row>
      <xdr:rowOff>85703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25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95880</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020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212074</xdr:rowOff>
    </xdr:from>
    <xdr:to>
      <xdr:col>22</xdr:col>
      <xdr:colOff>165100</xdr:colOff>
      <xdr:row>33</xdr:row>
      <xdr:rowOff>313674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136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152401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590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137808</xdr:rowOff>
    </xdr:from>
    <xdr:to>
      <xdr:col>19</xdr:col>
      <xdr:colOff>38100</xdr:colOff>
      <xdr:row>33</xdr:row>
      <xdr:rowOff>239408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06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78135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583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222790</xdr:rowOff>
    </xdr:from>
    <xdr:to>
      <xdr:col>15</xdr:col>
      <xdr:colOff>101600</xdr:colOff>
      <xdr:row>33</xdr:row>
      <xdr:rowOff>324390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147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163117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591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56,790
56,632
864.12
37,767,085
37,514,329
181,353
16,871,737
37,115,941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41402</xdr:rowOff>
    </xdr:from>
    <xdr:to>
      <xdr:col>24</xdr:col>
      <xdr:colOff>63500</xdr:colOff>
      <xdr:row>36</xdr:row>
      <xdr:rowOff>75711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13602"/>
          <a:ext cx="8382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148213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320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67424</xdr:rowOff>
    </xdr:from>
    <xdr:to>
      <xdr:col>19</xdr:col>
      <xdr:colOff>177800</xdr:colOff>
      <xdr:row>36</xdr:row>
      <xdr:rowOff>75711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39624"/>
          <a:ext cx="889000" cy="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67424</xdr:rowOff>
    </xdr:from>
    <xdr:to>
      <xdr:col>15</xdr:col>
      <xdr:colOff>50800</xdr:colOff>
      <xdr:row>36</xdr:row>
      <xdr:rowOff>126136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39624"/>
          <a:ext cx="889000" cy="5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84169</xdr:rowOff>
    </xdr:from>
    <xdr:to>
      <xdr:col>10</xdr:col>
      <xdr:colOff>114300</xdr:colOff>
      <xdr:row>36</xdr:row>
      <xdr:rowOff>126136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56369"/>
          <a:ext cx="889000" cy="4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84243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162052</xdr:rowOff>
    </xdr:from>
    <xdr:to>
      <xdr:col>24</xdr:col>
      <xdr:colOff>114300</xdr:colOff>
      <xdr:row>36</xdr:row>
      <xdr:rowOff>92202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13479</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24911</xdr:rowOff>
    </xdr:from>
    <xdr:to>
      <xdr:col>20</xdr:col>
      <xdr:colOff>38100</xdr:colOff>
      <xdr:row>36</xdr:row>
      <xdr:rowOff>126511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143038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7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16624</xdr:rowOff>
    </xdr:from>
    <xdr:to>
      <xdr:col>15</xdr:col>
      <xdr:colOff>101600</xdr:colOff>
      <xdr:row>36</xdr:row>
      <xdr:rowOff>118224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134751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6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75336</xdr:rowOff>
    </xdr:from>
    <xdr:to>
      <xdr:col>10</xdr:col>
      <xdr:colOff>165100</xdr:colOff>
      <xdr:row>37</xdr:row>
      <xdr:rowOff>5486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22013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33369</xdr:rowOff>
    </xdr:from>
    <xdr:to>
      <xdr:col>6</xdr:col>
      <xdr:colOff>38100</xdr:colOff>
      <xdr:row>36</xdr:row>
      <xdr:rowOff>134969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0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8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34830</xdr:rowOff>
    </xdr:from>
    <xdr:to>
      <xdr:col>24</xdr:col>
      <xdr:colOff>63500</xdr:colOff>
      <xdr:row>55</xdr:row>
      <xdr:rowOff>125126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64580"/>
          <a:ext cx="838200" cy="9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54125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83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124355</xdr:rowOff>
    </xdr:from>
    <xdr:to>
      <xdr:col>19</xdr:col>
      <xdr:colOff>177800</xdr:colOff>
      <xdr:row>55</xdr:row>
      <xdr:rowOff>125126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554105"/>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82301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68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90951</xdr:rowOff>
    </xdr:from>
    <xdr:to>
      <xdr:col>15</xdr:col>
      <xdr:colOff>50800</xdr:colOff>
      <xdr:row>55</xdr:row>
      <xdr:rowOff>124355</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520701"/>
          <a:ext cx="889000" cy="3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112875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90951</xdr:rowOff>
    </xdr:from>
    <xdr:to>
      <xdr:col>10</xdr:col>
      <xdr:colOff>114300</xdr:colOff>
      <xdr:row>55</xdr:row>
      <xdr:rowOff>134100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20701"/>
          <a:ext cx="889000" cy="4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116533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155480</xdr:rowOff>
    </xdr:from>
    <xdr:to>
      <xdr:col>24</xdr:col>
      <xdr:colOff>114300</xdr:colOff>
      <xdr:row>55</xdr:row>
      <xdr:rowOff>85630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6907</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6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74326</xdr:rowOff>
    </xdr:from>
    <xdr:to>
      <xdr:col>20</xdr:col>
      <xdr:colOff>38100</xdr:colOff>
      <xdr:row>56</xdr:row>
      <xdr:rowOff>4476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21003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73555</xdr:rowOff>
    </xdr:from>
    <xdr:to>
      <xdr:col>15</xdr:col>
      <xdr:colOff>101600</xdr:colOff>
      <xdr:row>56</xdr:row>
      <xdr:rowOff>3705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0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20232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2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40151</xdr:rowOff>
    </xdr:from>
    <xdr:to>
      <xdr:col>10</xdr:col>
      <xdr:colOff>165100</xdr:colOff>
      <xdr:row>55</xdr:row>
      <xdr:rowOff>141751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158278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24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83300</xdr:rowOff>
    </xdr:from>
    <xdr:to>
      <xdr:col>6</xdr:col>
      <xdr:colOff>38100</xdr:colOff>
      <xdr:row>56</xdr:row>
      <xdr:rowOff>13450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29977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2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4323</xdr:rowOff>
    </xdr:from>
    <xdr:to>
      <xdr:col>24</xdr:col>
      <xdr:colOff>63500</xdr:colOff>
      <xdr:row>76</xdr:row>
      <xdr:rowOff>67097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863073"/>
          <a:ext cx="838200" cy="23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69659</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7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142443</xdr:rowOff>
    </xdr:from>
    <xdr:to>
      <xdr:col>19</xdr:col>
      <xdr:colOff>177800</xdr:colOff>
      <xdr:row>75</xdr:row>
      <xdr:rowOff>4323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658293"/>
          <a:ext cx="889000" cy="20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8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142443</xdr:rowOff>
    </xdr:from>
    <xdr:to>
      <xdr:col>15</xdr:col>
      <xdr:colOff>50800</xdr:colOff>
      <xdr:row>76</xdr:row>
      <xdr:rowOff>5649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658293"/>
          <a:ext cx="889000" cy="37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97455</xdr:rowOff>
    </xdr:from>
    <xdr:to>
      <xdr:col>10</xdr:col>
      <xdr:colOff>114300</xdr:colOff>
      <xdr:row>76</xdr:row>
      <xdr:rowOff>5649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956205"/>
          <a:ext cx="889000" cy="7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19642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27505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16297</xdr:rowOff>
    </xdr:from>
    <xdr:to>
      <xdr:col>24</xdr:col>
      <xdr:colOff>114300</xdr:colOff>
      <xdr:row>76</xdr:row>
      <xdr:rowOff>117897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4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39174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89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124973</xdr:rowOff>
    </xdr:from>
    <xdr:to>
      <xdr:col>20</xdr:col>
      <xdr:colOff>38100</xdr:colOff>
      <xdr:row>75</xdr:row>
      <xdr:rowOff>55123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71650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5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91643</xdr:rowOff>
    </xdr:from>
    <xdr:to>
      <xdr:col>15</xdr:col>
      <xdr:colOff>101600</xdr:colOff>
      <xdr:row>74</xdr:row>
      <xdr:rowOff>21793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6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38320</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38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126299</xdr:rowOff>
    </xdr:from>
    <xdr:to>
      <xdr:col>10</xdr:col>
      <xdr:colOff>165100</xdr:colOff>
      <xdr:row>76</xdr:row>
      <xdr:rowOff>56449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98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72976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76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46655</xdr:rowOff>
    </xdr:from>
    <xdr:to>
      <xdr:col>6</xdr:col>
      <xdr:colOff>38100</xdr:colOff>
      <xdr:row>75</xdr:row>
      <xdr:rowOff>148255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9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164782</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68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14212</xdr:rowOff>
    </xdr:from>
    <xdr:to>
      <xdr:col>24</xdr:col>
      <xdr:colOff>63500</xdr:colOff>
      <xdr:row>94</xdr:row>
      <xdr:rowOff>110579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30512"/>
          <a:ext cx="838200" cy="9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110579</xdr:rowOff>
    </xdr:from>
    <xdr:to>
      <xdr:col>19</xdr:col>
      <xdr:colOff>177800</xdr:colOff>
      <xdr:row>94</xdr:row>
      <xdr:rowOff>138519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226879"/>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138519</xdr:rowOff>
    </xdr:from>
    <xdr:to>
      <xdr:col>15</xdr:col>
      <xdr:colOff>50800</xdr:colOff>
      <xdr:row>94</xdr:row>
      <xdr:rowOff>138988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54819"/>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138988</xdr:rowOff>
    </xdr:from>
    <xdr:to>
      <xdr:col>10</xdr:col>
      <xdr:colOff>114300</xdr:colOff>
      <xdr:row>95</xdr:row>
      <xdr:rowOff>69952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55288"/>
          <a:ext cx="889000" cy="10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134862</xdr:rowOff>
    </xdr:from>
    <xdr:to>
      <xdr:col>24</xdr:col>
      <xdr:colOff>114300</xdr:colOff>
      <xdr:row>94</xdr:row>
      <xdr:rowOff>65012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157739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31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59779</xdr:rowOff>
    </xdr:from>
    <xdr:to>
      <xdr:col>20</xdr:col>
      <xdr:colOff>38100</xdr:colOff>
      <xdr:row>94</xdr:row>
      <xdr:rowOff>161379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7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6456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595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87719</xdr:rowOff>
    </xdr:from>
    <xdr:to>
      <xdr:col>15</xdr:col>
      <xdr:colOff>101600</xdr:colOff>
      <xdr:row>95</xdr:row>
      <xdr:rowOff>17869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34396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597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88188</xdr:rowOff>
    </xdr:from>
    <xdr:to>
      <xdr:col>10</xdr:col>
      <xdr:colOff>165100</xdr:colOff>
      <xdr:row>95</xdr:row>
      <xdr:rowOff>18338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2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34865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97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19152</xdr:rowOff>
    </xdr:from>
    <xdr:to>
      <xdr:col>6</xdr:col>
      <xdr:colOff>38100</xdr:colOff>
      <xdr:row>95</xdr:row>
      <xdr:rowOff>120752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30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137279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082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148552</xdr:rowOff>
    </xdr:from>
    <xdr:to>
      <xdr:col>54</xdr:col>
      <xdr:colOff>189865</xdr:colOff>
      <xdr:row>38</xdr:row>
      <xdr:rowOff>43307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92052"/>
          <a:ext cx="1270" cy="12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47134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43307</xdr:rowOff>
    </xdr:from>
    <xdr:to>
      <xdr:col>55</xdr:col>
      <xdr:colOff>88900</xdr:colOff>
      <xdr:row>38</xdr:row>
      <xdr:rowOff>43307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95229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148552</xdr:rowOff>
    </xdr:from>
    <xdr:to>
      <xdr:col>55</xdr:col>
      <xdr:colOff>88900</xdr:colOff>
      <xdr:row>30</xdr:row>
      <xdr:rowOff>148552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148552</xdr:rowOff>
    </xdr:from>
    <xdr:to>
      <xdr:col>55</xdr:col>
      <xdr:colOff>0</xdr:colOff>
      <xdr:row>31</xdr:row>
      <xdr:rowOff>53810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292052"/>
          <a:ext cx="838200" cy="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97858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98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119431</xdr:rowOff>
    </xdr:from>
    <xdr:to>
      <xdr:col>55</xdr:col>
      <xdr:colOff>50800</xdr:colOff>
      <xdr:row>36</xdr:row>
      <xdr:rowOff>49581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2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104978</xdr:rowOff>
    </xdr:from>
    <xdr:to>
      <xdr:col>50</xdr:col>
      <xdr:colOff>114300</xdr:colOff>
      <xdr:row>31</xdr:row>
      <xdr:rowOff>53810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5248478"/>
          <a:ext cx="889000" cy="120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171005</xdr:rowOff>
    </xdr:from>
    <xdr:to>
      <xdr:col>50</xdr:col>
      <xdr:colOff>165100</xdr:colOff>
      <xdr:row>36</xdr:row>
      <xdr:rowOff>101155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92282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104978</xdr:rowOff>
    </xdr:from>
    <xdr:to>
      <xdr:col>45</xdr:col>
      <xdr:colOff>177800</xdr:colOff>
      <xdr:row>30</xdr:row>
      <xdr:rowOff>148488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248478"/>
          <a:ext cx="889000" cy="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9106</xdr:rowOff>
    </xdr:from>
    <xdr:to>
      <xdr:col>46</xdr:col>
      <xdr:colOff>38100</xdr:colOff>
      <xdr:row>36</xdr:row>
      <xdr:rowOff>110706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101833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7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148488</xdr:rowOff>
    </xdr:from>
    <xdr:to>
      <xdr:col>41</xdr:col>
      <xdr:colOff>50800</xdr:colOff>
      <xdr:row>31</xdr:row>
      <xdr:rowOff>1003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291988"/>
          <a:ext cx="889000" cy="2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23038</xdr:rowOff>
    </xdr:from>
    <xdr:to>
      <xdr:col>41</xdr:col>
      <xdr:colOff>101600</xdr:colOff>
      <xdr:row>36</xdr:row>
      <xdr:rowOff>124638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115765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35611</xdr:rowOff>
    </xdr:from>
    <xdr:to>
      <xdr:col>36</xdr:col>
      <xdr:colOff>165100</xdr:colOff>
      <xdr:row>36</xdr:row>
      <xdr:rowOff>137211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128338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97752</xdr:rowOff>
    </xdr:from>
    <xdr:to>
      <xdr:col>55</xdr:col>
      <xdr:colOff>50800</xdr:colOff>
      <xdr:row>31</xdr:row>
      <xdr:rowOff>27902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24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50779</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19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3010</xdr:rowOff>
    </xdr:from>
    <xdr:to>
      <xdr:col>50</xdr:col>
      <xdr:colOff>165100</xdr:colOff>
      <xdr:row>31</xdr:row>
      <xdr:rowOff>104610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31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121137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09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54178</xdr:rowOff>
    </xdr:from>
    <xdr:to>
      <xdr:col>46</xdr:col>
      <xdr:colOff>38100</xdr:colOff>
      <xdr:row>30</xdr:row>
      <xdr:rowOff>155778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19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855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497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97688</xdr:rowOff>
    </xdr:from>
    <xdr:to>
      <xdr:col>41</xdr:col>
      <xdr:colOff>101600</xdr:colOff>
      <xdr:row>31</xdr:row>
      <xdr:rowOff>27838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2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44365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01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121653</xdr:rowOff>
    </xdr:from>
    <xdr:to>
      <xdr:col>36</xdr:col>
      <xdr:colOff>165100</xdr:colOff>
      <xdr:row>31</xdr:row>
      <xdr:rowOff>51803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6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68330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128263</xdr:rowOff>
    </xdr:from>
    <xdr:to>
      <xdr:col>55</xdr:col>
      <xdr:colOff>0</xdr:colOff>
      <xdr:row>57</xdr:row>
      <xdr:rowOff>55666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86563"/>
          <a:ext cx="838200" cy="44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55666</xdr:rowOff>
    </xdr:from>
    <xdr:to>
      <xdr:col>50</xdr:col>
      <xdr:colOff>114300</xdr:colOff>
      <xdr:row>57</xdr:row>
      <xdr:rowOff>145308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828316"/>
          <a:ext cx="889000" cy="8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101029</xdr:rowOff>
    </xdr:from>
    <xdr:to>
      <xdr:col>45</xdr:col>
      <xdr:colOff>177800</xdr:colOff>
      <xdr:row>57</xdr:row>
      <xdr:rowOff>145308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73679"/>
          <a:ext cx="889000" cy="4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90288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101242</xdr:rowOff>
    </xdr:from>
    <xdr:to>
      <xdr:col>41</xdr:col>
      <xdr:colOff>50800</xdr:colOff>
      <xdr:row>57</xdr:row>
      <xdr:rowOff>101029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02442"/>
          <a:ext cx="889000" cy="17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4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69018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4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77463</xdr:rowOff>
    </xdr:from>
    <xdr:to>
      <xdr:col>55</xdr:col>
      <xdr:colOff>50800</xdr:colOff>
      <xdr:row>55</xdr:row>
      <xdr:rowOff>7613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100340</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87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4866</xdr:rowOff>
    </xdr:from>
    <xdr:to>
      <xdr:col>50</xdr:col>
      <xdr:colOff>165100</xdr:colOff>
      <xdr:row>57</xdr:row>
      <xdr:rowOff>106466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122993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55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94508</xdr:rowOff>
    </xdr:from>
    <xdr:to>
      <xdr:col>46</xdr:col>
      <xdr:colOff>38100</xdr:colOff>
      <xdr:row>58</xdr:row>
      <xdr:rowOff>24658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6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15785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59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50229</xdr:rowOff>
    </xdr:from>
    <xdr:to>
      <xdr:col>41</xdr:col>
      <xdr:colOff>101600</xdr:colOff>
      <xdr:row>57</xdr:row>
      <xdr:rowOff>151829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8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142956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91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50442</xdr:rowOff>
    </xdr:from>
    <xdr:to>
      <xdr:col>36</xdr:col>
      <xdr:colOff>165100</xdr:colOff>
      <xdr:row>56</xdr:row>
      <xdr:rowOff>152042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5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168569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4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25426</xdr:rowOff>
    </xdr:from>
    <xdr:to>
      <xdr:col>55</xdr:col>
      <xdr:colOff>0</xdr:colOff>
      <xdr:row>77</xdr:row>
      <xdr:rowOff>131254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2712726"/>
          <a:ext cx="838200" cy="6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4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131254</xdr:rowOff>
    </xdr:from>
    <xdr:to>
      <xdr:col>50</xdr:col>
      <xdr:colOff>114300</xdr:colOff>
      <xdr:row>78</xdr:row>
      <xdr:rowOff>87795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32904"/>
          <a:ext cx="889000" cy="1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60261</xdr:rowOff>
    </xdr:from>
    <xdr:to>
      <xdr:col>45</xdr:col>
      <xdr:colOff>177800</xdr:colOff>
      <xdr:row>78</xdr:row>
      <xdr:rowOff>87795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33361"/>
          <a:ext cx="889000" cy="2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118876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4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82804</xdr:rowOff>
    </xdr:from>
    <xdr:to>
      <xdr:col>41</xdr:col>
      <xdr:colOff>50800</xdr:colOff>
      <xdr:row>78</xdr:row>
      <xdr:rowOff>60261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284454"/>
          <a:ext cx="889000" cy="14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8120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38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146076</xdr:rowOff>
    </xdr:from>
    <xdr:to>
      <xdr:col>55</xdr:col>
      <xdr:colOff>50800</xdr:colOff>
      <xdr:row>74</xdr:row>
      <xdr:rowOff>76226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66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168953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51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80454</xdr:rowOff>
    </xdr:from>
    <xdr:to>
      <xdr:col>50</xdr:col>
      <xdr:colOff>165100</xdr:colOff>
      <xdr:row>78</xdr:row>
      <xdr:rowOff>10604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28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27131</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36995</xdr:rowOff>
    </xdr:from>
    <xdr:to>
      <xdr:col>46</xdr:col>
      <xdr:colOff>38100</xdr:colOff>
      <xdr:row>78</xdr:row>
      <xdr:rowOff>138595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1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129722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50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9461</xdr:rowOff>
    </xdr:from>
    <xdr:to>
      <xdr:col>41</xdr:col>
      <xdr:colOff>101600</xdr:colOff>
      <xdr:row>78</xdr:row>
      <xdr:rowOff>111061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102188</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47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32004</xdr:rowOff>
    </xdr:from>
    <xdr:to>
      <xdr:col>36</xdr:col>
      <xdr:colOff>165100</xdr:colOff>
      <xdr:row>77</xdr:row>
      <xdr:rowOff>133604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150131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0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141433</xdr:rowOff>
    </xdr:from>
    <xdr:to>
      <xdr:col>55</xdr:col>
      <xdr:colOff>0</xdr:colOff>
      <xdr:row>96</xdr:row>
      <xdr:rowOff>147834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600633"/>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78782</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66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147834</xdr:rowOff>
    </xdr:from>
    <xdr:to>
      <xdr:col>50</xdr:col>
      <xdr:colOff>114300</xdr:colOff>
      <xdr:row>97</xdr:row>
      <xdr:rowOff>31877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607034"/>
          <a:ext cx="889000" cy="5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39864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31877</xdr:rowOff>
    </xdr:from>
    <xdr:to>
      <xdr:col>45</xdr:col>
      <xdr:colOff>177800</xdr:colOff>
      <xdr:row>97</xdr:row>
      <xdr:rowOff>121031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662527"/>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61367</xdr:rowOff>
    </xdr:from>
    <xdr:to>
      <xdr:col>41</xdr:col>
      <xdr:colOff>50800</xdr:colOff>
      <xdr:row>97</xdr:row>
      <xdr:rowOff>121031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692017"/>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24109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31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90633</xdr:rowOff>
    </xdr:from>
    <xdr:to>
      <xdr:col>55</xdr:col>
      <xdr:colOff>50800</xdr:colOff>
      <xdr:row>97</xdr:row>
      <xdr:rowOff>20783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4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69060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2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97034</xdr:rowOff>
    </xdr:from>
    <xdr:to>
      <xdr:col>50</xdr:col>
      <xdr:colOff>165100</xdr:colOff>
      <xdr:row>97</xdr:row>
      <xdr:rowOff>27184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5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18311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64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152527</xdr:rowOff>
    </xdr:from>
    <xdr:to>
      <xdr:col>46</xdr:col>
      <xdr:colOff>38100</xdr:colOff>
      <xdr:row>97</xdr:row>
      <xdr:rowOff>82677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61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73804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70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70231</xdr:rowOff>
    </xdr:from>
    <xdr:to>
      <xdr:col>41</xdr:col>
      <xdr:colOff>101600</xdr:colOff>
      <xdr:row>98</xdr:row>
      <xdr:rowOff>381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70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162958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9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10567</xdr:rowOff>
    </xdr:from>
    <xdr:to>
      <xdr:col>36</xdr:col>
      <xdr:colOff>165100</xdr:colOff>
      <xdr:row>97</xdr:row>
      <xdr:rowOff>112167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103294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3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89679</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33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156964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2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43383</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29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65295</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43383</xdr:rowOff>
    </xdr:from>
    <xdr:to>
      <xdr:col>71</xdr:col>
      <xdr:colOff>177800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729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79392</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423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78630</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42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164033</xdr:rowOff>
    </xdr:from>
    <xdr:to>
      <xdr:col>72</xdr:col>
      <xdr:colOff>38100</xdr:colOff>
      <xdr:row>39</xdr:row>
      <xdr:rowOff>94183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85310</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46333" y="6771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157238</xdr:rowOff>
    </xdr:from>
    <xdr:to>
      <xdr:col>85</xdr:col>
      <xdr:colOff>127000</xdr:colOff>
      <xdr:row>74</xdr:row>
      <xdr:rowOff>161734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844538"/>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147498</xdr:rowOff>
    </xdr:from>
    <xdr:to>
      <xdr:col>81</xdr:col>
      <xdr:colOff>50800</xdr:colOff>
      <xdr:row>74</xdr:row>
      <xdr:rowOff>157238</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834798"/>
          <a:ext cx="8890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147498</xdr:rowOff>
    </xdr:from>
    <xdr:to>
      <xdr:col>76</xdr:col>
      <xdr:colOff>114300</xdr:colOff>
      <xdr:row>75</xdr:row>
      <xdr:rowOff>6680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83479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98451</xdr:rowOff>
    </xdr:from>
    <xdr:to>
      <xdr:col>71</xdr:col>
      <xdr:colOff>177800</xdr:colOff>
      <xdr:row>75</xdr:row>
      <xdr:rowOff>6680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785751"/>
          <a:ext cx="889000" cy="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110934</xdr:rowOff>
    </xdr:from>
    <xdr:to>
      <xdr:col>85</xdr:col>
      <xdr:colOff>177800</xdr:colOff>
      <xdr:row>75</xdr:row>
      <xdr:rowOff>41084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79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133811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4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106438</xdr:rowOff>
    </xdr:from>
    <xdr:to>
      <xdr:col>81</xdr:col>
      <xdr:colOff>101600</xdr:colOff>
      <xdr:row>75</xdr:row>
      <xdr:rowOff>36588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53115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56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96698</xdr:rowOff>
    </xdr:from>
    <xdr:to>
      <xdr:col>76</xdr:col>
      <xdr:colOff>165100</xdr:colOff>
      <xdr:row>75</xdr:row>
      <xdr:rowOff>26848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78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43375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55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127330</xdr:rowOff>
    </xdr:from>
    <xdr:to>
      <xdr:col>72</xdr:col>
      <xdr:colOff>38100</xdr:colOff>
      <xdr:row>75</xdr:row>
      <xdr:rowOff>57480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8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74007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58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47651</xdr:rowOff>
    </xdr:from>
    <xdr:to>
      <xdr:col>67</xdr:col>
      <xdr:colOff>101600</xdr:colOff>
      <xdr:row>74</xdr:row>
      <xdr:rowOff>149251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73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165778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51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9764</xdr:rowOff>
    </xdr:from>
    <xdr:to>
      <xdr:col>85</xdr:col>
      <xdr:colOff>127000</xdr:colOff>
      <xdr:row>95</xdr:row>
      <xdr:rowOff>8713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126064"/>
          <a:ext cx="838200" cy="17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152733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1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9764</xdr:rowOff>
    </xdr:from>
    <xdr:to>
      <xdr:col>81</xdr:col>
      <xdr:colOff>50800</xdr:colOff>
      <xdr:row>94</xdr:row>
      <xdr:rowOff>53335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126064"/>
          <a:ext cx="889000" cy="4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106807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156913</xdr:rowOff>
    </xdr:from>
    <xdr:to>
      <xdr:col>76</xdr:col>
      <xdr:colOff>114300</xdr:colOff>
      <xdr:row>94</xdr:row>
      <xdr:rowOff>53335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5930313"/>
          <a:ext cx="889000" cy="23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125803</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8" y="1675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156913</xdr:rowOff>
    </xdr:from>
    <xdr:to>
      <xdr:col>71</xdr:col>
      <xdr:colOff>177800</xdr:colOff>
      <xdr:row>95</xdr:row>
      <xdr:rowOff>156800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5930313"/>
          <a:ext cx="889000" cy="5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146217</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77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47508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129363</xdr:rowOff>
    </xdr:from>
    <xdr:to>
      <xdr:col>85</xdr:col>
      <xdr:colOff>177800</xdr:colOff>
      <xdr:row>95</xdr:row>
      <xdr:rowOff>59513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2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152240</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09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130414</xdr:rowOff>
    </xdr:from>
    <xdr:to>
      <xdr:col>81</xdr:col>
      <xdr:colOff>101600</xdr:colOff>
      <xdr:row>94</xdr:row>
      <xdr:rowOff>60564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0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77091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58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2535</xdr:rowOff>
    </xdr:from>
    <xdr:to>
      <xdr:col>76</xdr:col>
      <xdr:colOff>165100</xdr:colOff>
      <xdr:row>94</xdr:row>
      <xdr:rowOff>104135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11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120662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589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106113</xdr:rowOff>
    </xdr:from>
    <xdr:to>
      <xdr:col>72</xdr:col>
      <xdr:colOff>38100</xdr:colOff>
      <xdr:row>93</xdr:row>
      <xdr:rowOff>36263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587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52790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565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106000</xdr:rowOff>
    </xdr:from>
    <xdr:to>
      <xdr:col>67</xdr:col>
      <xdr:colOff>101600</xdr:colOff>
      <xdr:row>96</xdr:row>
      <xdr:rowOff>36150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3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52677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1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41021</xdr:rowOff>
    </xdr:from>
    <xdr:to>
      <xdr:col>116</xdr:col>
      <xdr:colOff>63500</xdr:colOff>
      <xdr:row>39</xdr:row>
      <xdr:rowOff>41211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727571"/>
          <a:ext cx="8382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41211</xdr:rowOff>
    </xdr:from>
    <xdr:to>
      <xdr:col>111</xdr:col>
      <xdr:colOff>177800</xdr:colOff>
      <xdr:row>39</xdr:row>
      <xdr:rowOff>41211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27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5588</xdr:rowOff>
    </xdr:from>
    <xdr:to>
      <xdr:col>107</xdr:col>
      <xdr:colOff>50800</xdr:colOff>
      <xdr:row>39</xdr:row>
      <xdr:rowOff>41211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006338"/>
          <a:ext cx="889000" cy="72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5588</xdr:rowOff>
    </xdr:from>
    <xdr:to>
      <xdr:col>102</xdr:col>
      <xdr:colOff>114300</xdr:colOff>
      <xdr:row>39</xdr:row>
      <xdr:rowOff>38544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006338"/>
          <a:ext cx="889000" cy="71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112857</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62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161671</xdr:rowOff>
    </xdr:from>
    <xdr:to>
      <xdr:col>116</xdr:col>
      <xdr:colOff>114300</xdr:colOff>
      <xdr:row>39</xdr:row>
      <xdr:rowOff>91821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76598</xdr:rowOff>
    </xdr:from>
    <xdr:ext cx="313932"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161861</xdr:rowOff>
    </xdr:from>
    <xdr:to>
      <xdr:col>112</xdr:col>
      <xdr:colOff>38100</xdr:colOff>
      <xdr:row>39</xdr:row>
      <xdr:rowOff>92011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83138</xdr:rowOff>
    </xdr:from>
    <xdr:ext cx="313932"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66333" y="6769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161861</xdr:rowOff>
    </xdr:from>
    <xdr:to>
      <xdr:col>107</xdr:col>
      <xdr:colOff>101600</xdr:colOff>
      <xdr:row>39</xdr:row>
      <xdr:rowOff>92011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83138</xdr:rowOff>
    </xdr:from>
    <xdr:ext cx="313932"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77333" y="6769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126238</xdr:rowOff>
    </xdr:from>
    <xdr:to>
      <xdr:col>102</xdr:col>
      <xdr:colOff>165100</xdr:colOff>
      <xdr:row>35</xdr:row>
      <xdr:rowOff>56388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59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72915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73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159194</xdr:rowOff>
    </xdr:from>
    <xdr:to>
      <xdr:col>98</xdr:col>
      <xdr:colOff>38100</xdr:colOff>
      <xdr:row>39</xdr:row>
      <xdr:rowOff>89344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80471</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99333" y="6767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44069</xdr:rowOff>
    </xdr:from>
    <xdr:to>
      <xdr:col>116</xdr:col>
      <xdr:colOff>63500</xdr:colOff>
      <xdr:row>50</xdr:row>
      <xdr:rowOff>72987</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8616569"/>
          <a:ext cx="838200" cy="2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50868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99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44069</xdr:rowOff>
    </xdr:from>
    <xdr:to>
      <xdr:col>111</xdr:col>
      <xdr:colOff>177800</xdr:colOff>
      <xdr:row>53</xdr:row>
      <xdr:rowOff>168504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8616569"/>
          <a:ext cx="889000" cy="63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164978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168504</xdr:rowOff>
    </xdr:from>
    <xdr:to>
      <xdr:col>107</xdr:col>
      <xdr:colOff>50800</xdr:colOff>
      <xdr:row>57</xdr:row>
      <xdr:rowOff>85598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9255354"/>
          <a:ext cx="889000" cy="60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168063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85598</xdr:rowOff>
    </xdr:from>
    <xdr:to>
      <xdr:col>102</xdr:col>
      <xdr:colOff>114300</xdr:colOff>
      <xdr:row>57</xdr:row>
      <xdr:rowOff>129984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858248"/>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147375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09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159148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0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22187</xdr:rowOff>
    </xdr:from>
    <xdr:to>
      <xdr:col>116</xdr:col>
      <xdr:colOff>114300</xdr:colOff>
      <xdr:row>50</xdr:row>
      <xdr:rowOff>123787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85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146664</xdr:rowOff>
    </xdr:from>
    <xdr:ext cx="534377"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854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49</xdr:row>
      <xdr:rowOff>164719</xdr:rowOff>
    </xdr:from>
    <xdr:to>
      <xdr:col>112</xdr:col>
      <xdr:colOff>38100</xdr:colOff>
      <xdr:row>50</xdr:row>
      <xdr:rowOff>94869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856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48</xdr:row>
      <xdr:rowOff>111396</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56111" y="834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117704</xdr:rowOff>
    </xdr:from>
    <xdr:to>
      <xdr:col>107</xdr:col>
      <xdr:colOff>101600</xdr:colOff>
      <xdr:row>54</xdr:row>
      <xdr:rowOff>47854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20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64381</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89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34798</xdr:rowOff>
    </xdr:from>
    <xdr:to>
      <xdr:col>102</xdr:col>
      <xdr:colOff>165100</xdr:colOff>
      <xdr:row>57</xdr:row>
      <xdr:rowOff>136398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80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152925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58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79184</xdr:rowOff>
    </xdr:from>
    <xdr:to>
      <xdr:col>98</xdr:col>
      <xdr:colOff>38100</xdr:colOff>
      <xdr:row>58</xdr:row>
      <xdr:rowOff>9334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8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25861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2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9123</xdr:rowOff>
    </xdr:from>
    <xdr:to>
      <xdr:col>116</xdr:col>
      <xdr:colOff>63500</xdr:colOff>
      <xdr:row>74</xdr:row>
      <xdr:rowOff>117915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96423"/>
          <a:ext cx="838200" cy="10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77887</xdr:rowOff>
    </xdr:from>
    <xdr:to>
      <xdr:col>111</xdr:col>
      <xdr:colOff>177800</xdr:colOff>
      <xdr:row>74</xdr:row>
      <xdr:rowOff>117915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765187"/>
          <a:ext cx="889000" cy="4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77887</xdr:rowOff>
    </xdr:from>
    <xdr:to>
      <xdr:col>107</xdr:col>
      <xdr:colOff>50800</xdr:colOff>
      <xdr:row>74</xdr:row>
      <xdr:rowOff>97089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765187"/>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97089</xdr:rowOff>
    </xdr:from>
    <xdr:to>
      <xdr:col>102</xdr:col>
      <xdr:colOff>114300</xdr:colOff>
      <xdr:row>74</xdr:row>
      <xdr:rowOff>151039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84389"/>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129773</xdr:rowOff>
    </xdr:from>
    <xdr:to>
      <xdr:col>116</xdr:col>
      <xdr:colOff>114300</xdr:colOff>
      <xdr:row>74</xdr:row>
      <xdr:rowOff>59923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4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152650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9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67115</xdr:rowOff>
    </xdr:from>
    <xdr:to>
      <xdr:col>112</xdr:col>
      <xdr:colOff>38100</xdr:colOff>
      <xdr:row>74</xdr:row>
      <xdr:rowOff>168715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75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13792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52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27087</xdr:rowOff>
    </xdr:from>
    <xdr:to>
      <xdr:col>107</xdr:col>
      <xdr:colOff>101600</xdr:colOff>
      <xdr:row>74</xdr:row>
      <xdr:rowOff>128687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7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145214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46289</xdr:rowOff>
    </xdr:from>
    <xdr:to>
      <xdr:col>102</xdr:col>
      <xdr:colOff>165100</xdr:colOff>
      <xdr:row>74</xdr:row>
      <xdr:rowOff>147889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164416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50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100239</xdr:rowOff>
    </xdr:from>
    <xdr:to>
      <xdr:col>98</xdr:col>
      <xdr:colOff>38100</xdr:colOff>
      <xdr:row>75</xdr:row>
      <xdr:rowOff>30389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46916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6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660,579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類似団体平均と比較し突出して高水準となっている項目は扶助費、補助費等、維持補修費、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貸付金、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扶助費は、住民一人あたり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129,881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円と類似団体の約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倍となっている。令和元年度は障害福祉サービス費等の増加により、前年度から増となった。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113,303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円と類似団体平均の約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倍となっている。大半は一部事務組合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への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負担金であることから、その推移を注視し負担規模の適正化に十分留意</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していく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維持補修費は、住民一人当たり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9,088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円と類似団体平均の約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令和元年度は少雪による除排雪経費の減により前年度より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円減となった。天候による変動要素が行政経営に深刻な影響を及ぼす。</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101,501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円と類似団体平均の約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倍となっている。令和元年度は総合アリーナ整備事業費の増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により前年度と比較し大幅増となった。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58,265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円と類似団体平均の約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倍となっている。将来世代に過度な負担を残さないよう、普通建設事業の厳選</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精査、補助金の積極的な活用により新規発行債を抑制し、指標の改善に努め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また、貸付金は一時借入金利子低減のための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一部事務組合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下北医療センターへの短期貸付金、積立金は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原子力発電施設等立地地域基盤整備支援事業交付金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を財源とした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新希望のまち</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基金積立て等により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類似</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団体平均との差が大きくなっている。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青森県むつ市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56,790
56,632
864.12
37,767,085
37,514,329
181,353
16,871,737
37,115,941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16.1
150.9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51003</xdr:rowOff>
    </xdr:from>
    <xdr:to>
      <xdr:col>24</xdr:col>
      <xdr:colOff>63500</xdr:colOff>
      <xdr:row>32</xdr:row>
      <xdr:rowOff>154331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537403"/>
          <a:ext cx="838200" cy="10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6062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06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51003</xdr:rowOff>
    </xdr:from>
    <xdr:to>
      <xdr:col>19</xdr:col>
      <xdr:colOff>177800</xdr:colOff>
      <xdr:row>32</xdr:row>
      <xdr:rowOff>87579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3740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93845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87579</xdr:rowOff>
    </xdr:from>
    <xdr:to>
      <xdr:col>15</xdr:col>
      <xdr:colOff>50800</xdr:colOff>
      <xdr:row>32</xdr:row>
      <xdr:rowOff>156616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573979"/>
          <a:ext cx="889000" cy="6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87444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71120</xdr:rowOff>
    </xdr:from>
    <xdr:to>
      <xdr:col>10</xdr:col>
      <xdr:colOff>114300</xdr:colOff>
      <xdr:row>32</xdr:row>
      <xdr:rowOff>156616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57520"/>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78757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111218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103531</xdr:rowOff>
    </xdr:from>
    <xdr:to>
      <xdr:col>24</xdr:col>
      <xdr:colOff>114300</xdr:colOff>
      <xdr:row>33</xdr:row>
      <xdr:rowOff>33681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126408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4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203</xdr:rowOff>
    </xdr:from>
    <xdr:to>
      <xdr:col>20</xdr:col>
      <xdr:colOff>38100</xdr:colOff>
      <xdr:row>32</xdr:row>
      <xdr:rowOff>101803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118330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6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36779</xdr:rowOff>
    </xdr:from>
    <xdr:to>
      <xdr:col>15</xdr:col>
      <xdr:colOff>101600</xdr:colOff>
      <xdr:row>32</xdr:row>
      <xdr:rowOff>138379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2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154906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29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105816</xdr:rowOff>
    </xdr:from>
    <xdr:to>
      <xdr:col>10</xdr:col>
      <xdr:colOff>165100</xdr:colOff>
      <xdr:row>33</xdr:row>
      <xdr:rowOff>35966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9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52493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6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20320</xdr:rowOff>
    </xdr:from>
    <xdr:to>
      <xdr:col>6</xdr:col>
      <xdr:colOff>38100</xdr:colOff>
      <xdr:row>32</xdr:row>
      <xdr:rowOff>121920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138447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35382</xdr:rowOff>
    </xdr:from>
    <xdr:to>
      <xdr:col>24</xdr:col>
      <xdr:colOff>63500</xdr:colOff>
      <xdr:row>51</xdr:row>
      <xdr:rowOff>79559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8779332"/>
          <a:ext cx="838200"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70584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00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79559</xdr:rowOff>
    </xdr:from>
    <xdr:to>
      <xdr:col>19</xdr:col>
      <xdr:colOff>177800</xdr:colOff>
      <xdr:row>51</xdr:row>
      <xdr:rowOff>89618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823509"/>
          <a:ext cx="8890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91444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6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144101</xdr:rowOff>
    </xdr:from>
    <xdr:to>
      <xdr:col>15</xdr:col>
      <xdr:colOff>50800</xdr:colOff>
      <xdr:row>51</xdr:row>
      <xdr:rowOff>89618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716601"/>
          <a:ext cx="8890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54506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65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144101</xdr:rowOff>
    </xdr:from>
    <xdr:to>
      <xdr:col>10</xdr:col>
      <xdr:colOff>114300</xdr:colOff>
      <xdr:row>53</xdr:row>
      <xdr:rowOff>63176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716601"/>
          <a:ext cx="889000" cy="43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73937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67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150861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5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156032</xdr:rowOff>
    </xdr:from>
    <xdr:to>
      <xdr:col>24</xdr:col>
      <xdr:colOff>114300</xdr:colOff>
      <xdr:row>51</xdr:row>
      <xdr:rowOff>86182</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72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7459</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57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28759</xdr:rowOff>
    </xdr:from>
    <xdr:to>
      <xdr:col>20</xdr:col>
      <xdr:colOff>38100</xdr:colOff>
      <xdr:row>51</xdr:row>
      <xdr:rowOff>130359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77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49</xdr:row>
      <xdr:rowOff>146886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85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38818</xdr:rowOff>
    </xdr:from>
    <xdr:to>
      <xdr:col>15</xdr:col>
      <xdr:colOff>101600</xdr:colOff>
      <xdr:row>51</xdr:row>
      <xdr:rowOff>140418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78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156945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855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93301</xdr:rowOff>
    </xdr:from>
    <xdr:to>
      <xdr:col>10</xdr:col>
      <xdr:colOff>165100</xdr:colOff>
      <xdr:row>51</xdr:row>
      <xdr:rowOff>23451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66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39978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844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12376</xdr:rowOff>
    </xdr:from>
    <xdr:to>
      <xdr:col>6</xdr:col>
      <xdr:colOff>38100</xdr:colOff>
      <xdr:row>53</xdr:row>
      <xdr:rowOff>113976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09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51</xdr:row>
      <xdr:rowOff>130503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887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23451</xdr:rowOff>
    </xdr:from>
    <xdr:to>
      <xdr:col>24</xdr:col>
      <xdr:colOff>63500</xdr:colOff>
      <xdr:row>74</xdr:row>
      <xdr:rowOff>11292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539301"/>
          <a:ext cx="838200" cy="15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11292</xdr:rowOff>
    </xdr:from>
    <xdr:to>
      <xdr:col>19</xdr:col>
      <xdr:colOff>177800</xdr:colOff>
      <xdr:row>74</xdr:row>
      <xdr:rowOff>11988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698592"/>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166011</xdr:rowOff>
    </xdr:from>
    <xdr:to>
      <xdr:col>15</xdr:col>
      <xdr:colOff>50800</xdr:colOff>
      <xdr:row>74</xdr:row>
      <xdr:rowOff>11988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681861"/>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166011</xdr:rowOff>
    </xdr:from>
    <xdr:to>
      <xdr:col>10</xdr:col>
      <xdr:colOff>114300</xdr:colOff>
      <xdr:row>74</xdr:row>
      <xdr:rowOff>61475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81861"/>
          <a:ext cx="889000" cy="6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99156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144101</xdr:rowOff>
    </xdr:from>
    <xdr:to>
      <xdr:col>24</xdr:col>
      <xdr:colOff>114300</xdr:colOff>
      <xdr:row>73</xdr:row>
      <xdr:rowOff>74251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8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166978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33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131942</xdr:rowOff>
    </xdr:from>
    <xdr:to>
      <xdr:col>20</xdr:col>
      <xdr:colOff>38100</xdr:colOff>
      <xdr:row>74</xdr:row>
      <xdr:rowOff>62092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4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78619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2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132638</xdr:rowOff>
    </xdr:from>
    <xdr:to>
      <xdr:col>15</xdr:col>
      <xdr:colOff>101600</xdr:colOff>
      <xdr:row>74</xdr:row>
      <xdr:rowOff>62788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64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79315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23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115211</xdr:rowOff>
    </xdr:from>
    <xdr:to>
      <xdr:col>10</xdr:col>
      <xdr:colOff>165100</xdr:colOff>
      <xdr:row>74</xdr:row>
      <xdr:rowOff>45361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3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61888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0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10675</xdr:rowOff>
    </xdr:from>
    <xdr:to>
      <xdr:col>6</xdr:col>
      <xdr:colOff>38100</xdr:colOff>
      <xdr:row>74</xdr:row>
      <xdr:rowOff>112275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69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128802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473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164716</xdr:rowOff>
    </xdr:from>
    <xdr:to>
      <xdr:col>24</xdr:col>
      <xdr:colOff>63500</xdr:colOff>
      <xdr:row>90</xdr:row>
      <xdr:rowOff>166545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595216"/>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166545</xdr:rowOff>
    </xdr:from>
    <xdr:to>
      <xdr:col>19</xdr:col>
      <xdr:colOff>177800</xdr:colOff>
      <xdr:row>92</xdr:row>
      <xdr:rowOff>319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5597045"/>
          <a:ext cx="889000" cy="17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319</xdr:rowOff>
    </xdr:from>
    <xdr:to>
      <xdr:col>15</xdr:col>
      <xdr:colOff>50800</xdr:colOff>
      <xdr:row>92</xdr:row>
      <xdr:rowOff>167410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5773719"/>
          <a:ext cx="889000" cy="16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167410</xdr:rowOff>
    </xdr:from>
    <xdr:to>
      <xdr:col>10</xdr:col>
      <xdr:colOff>114300</xdr:colOff>
      <xdr:row>93</xdr:row>
      <xdr:rowOff>65553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940810"/>
          <a:ext cx="889000" cy="6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113916</xdr:rowOff>
    </xdr:from>
    <xdr:to>
      <xdr:col>24</xdr:col>
      <xdr:colOff>114300</xdr:colOff>
      <xdr:row>91</xdr:row>
      <xdr:rowOff>44066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54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66943</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4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115745</xdr:rowOff>
    </xdr:from>
    <xdr:to>
      <xdr:col>20</xdr:col>
      <xdr:colOff>38100</xdr:colOff>
      <xdr:row>91</xdr:row>
      <xdr:rowOff>45895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554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62422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532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120969</xdr:rowOff>
    </xdr:from>
    <xdr:to>
      <xdr:col>15</xdr:col>
      <xdr:colOff>101600</xdr:colOff>
      <xdr:row>92</xdr:row>
      <xdr:rowOff>51119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57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67646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4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116610</xdr:rowOff>
    </xdr:from>
    <xdr:to>
      <xdr:col>10</xdr:col>
      <xdr:colOff>165100</xdr:colOff>
      <xdr:row>93</xdr:row>
      <xdr:rowOff>46760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89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63287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6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14753</xdr:rowOff>
    </xdr:from>
    <xdr:to>
      <xdr:col>6</xdr:col>
      <xdr:colOff>38100</xdr:colOff>
      <xdr:row>93</xdr:row>
      <xdr:rowOff>116353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59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132880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7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2159</xdr:rowOff>
    </xdr:from>
    <xdr:to>
      <xdr:col>55</xdr:col>
      <xdr:colOff>0</xdr:colOff>
      <xdr:row>39</xdr:row>
      <xdr:rowOff>10160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8870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10160</xdr:rowOff>
    </xdr:from>
    <xdr:to>
      <xdr:col>50</xdr:col>
      <xdr:colOff>114300</xdr:colOff>
      <xdr:row>39</xdr:row>
      <xdr:rowOff>19685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967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19685</xdr:rowOff>
    </xdr:from>
    <xdr:to>
      <xdr:col>45</xdr:col>
      <xdr:colOff>177800</xdr:colOff>
      <xdr:row>39</xdr:row>
      <xdr:rowOff>19685</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06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18161</xdr:rowOff>
    </xdr:from>
    <xdr:to>
      <xdr:col>41</xdr:col>
      <xdr:colOff>50800</xdr:colOff>
      <xdr:row>39</xdr:row>
      <xdr:rowOff>19685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0471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122809</xdr:rowOff>
    </xdr:from>
    <xdr:to>
      <xdr:col>55</xdr:col>
      <xdr:colOff>50800</xdr:colOff>
      <xdr:row>39</xdr:row>
      <xdr:rowOff>52959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37736</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5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130810</xdr:rowOff>
    </xdr:from>
    <xdr:to>
      <xdr:col>50</xdr:col>
      <xdr:colOff>165100</xdr:colOff>
      <xdr:row>39</xdr:row>
      <xdr:rowOff>60960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52087</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82333" y="6738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140335</xdr:rowOff>
    </xdr:from>
    <xdr:to>
      <xdr:col>46</xdr:col>
      <xdr:colOff>38100</xdr:colOff>
      <xdr:row>39</xdr:row>
      <xdr:rowOff>70485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61612</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93333" y="67481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140335</xdr:rowOff>
    </xdr:from>
    <xdr:to>
      <xdr:col>41</xdr:col>
      <xdr:colOff>101600</xdr:colOff>
      <xdr:row>39</xdr:row>
      <xdr:rowOff>70485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5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61612</xdr:rowOff>
    </xdr:from>
    <xdr:ext cx="313932"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04333" y="67481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138811</xdr:rowOff>
    </xdr:from>
    <xdr:to>
      <xdr:col>36</xdr:col>
      <xdr:colOff>165100</xdr:colOff>
      <xdr:row>39</xdr:row>
      <xdr:rowOff>68961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60088</xdr:rowOff>
    </xdr:from>
    <xdr:ext cx="313932"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15333" y="6746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152464</xdr:rowOff>
    </xdr:from>
    <xdr:to>
      <xdr:col>55</xdr:col>
      <xdr:colOff>0</xdr:colOff>
      <xdr:row>58</xdr:row>
      <xdr:rowOff>11037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925114"/>
          <a:ext cx="8382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27722</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71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152464</xdr:rowOff>
    </xdr:from>
    <xdr:to>
      <xdr:col>50</xdr:col>
      <xdr:colOff>114300</xdr:colOff>
      <xdr:row>58</xdr:row>
      <xdr:rowOff>1759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925114"/>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144937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38106</xdr:rowOff>
    </xdr:from>
    <xdr:to>
      <xdr:col>45</xdr:col>
      <xdr:colOff>177800</xdr:colOff>
      <xdr:row>58</xdr:row>
      <xdr:rowOff>1759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810756"/>
          <a:ext cx="889000" cy="13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94914</xdr:rowOff>
    </xdr:from>
    <xdr:to>
      <xdr:col>41</xdr:col>
      <xdr:colOff>50800</xdr:colOff>
      <xdr:row>57</xdr:row>
      <xdr:rowOff>38106</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696114"/>
          <a:ext cx="8890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139946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131687</xdr:rowOff>
    </xdr:from>
    <xdr:to>
      <xdr:col>55</xdr:col>
      <xdr:colOff>50800</xdr:colOff>
      <xdr:row>58</xdr:row>
      <xdr:rowOff>61837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90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154564</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5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101664</xdr:rowOff>
    </xdr:from>
    <xdr:to>
      <xdr:col>50</xdr:col>
      <xdr:colOff>165100</xdr:colOff>
      <xdr:row>58</xdr:row>
      <xdr:rowOff>31814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8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48341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6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122409</xdr:rowOff>
    </xdr:from>
    <xdr:to>
      <xdr:col>46</xdr:col>
      <xdr:colOff>38100</xdr:colOff>
      <xdr:row>58</xdr:row>
      <xdr:rowOff>52559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895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69086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67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158756</xdr:rowOff>
    </xdr:from>
    <xdr:to>
      <xdr:col>41</xdr:col>
      <xdr:colOff>101600</xdr:colOff>
      <xdr:row>57</xdr:row>
      <xdr:rowOff>88906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7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105433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44114</xdr:rowOff>
    </xdr:from>
    <xdr:to>
      <xdr:col>36</xdr:col>
      <xdr:colOff>165100</xdr:colOff>
      <xdr:row>56</xdr:row>
      <xdr:rowOff>145714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162241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42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95999</xdr:rowOff>
    </xdr:from>
    <xdr:to>
      <xdr:col>55</xdr:col>
      <xdr:colOff>0</xdr:colOff>
      <xdr:row>76</xdr:row>
      <xdr:rowOff>101257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126199"/>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47134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48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55918</xdr:rowOff>
    </xdr:from>
    <xdr:to>
      <xdr:col>50</xdr:col>
      <xdr:colOff>114300</xdr:colOff>
      <xdr:row>76</xdr:row>
      <xdr:rowOff>101257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086118"/>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22941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55918</xdr:rowOff>
    </xdr:from>
    <xdr:to>
      <xdr:col>45</xdr:col>
      <xdr:colOff>177800</xdr:colOff>
      <xdr:row>76</xdr:row>
      <xdr:rowOff>75082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086118"/>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23589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39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100190</xdr:rowOff>
    </xdr:from>
    <xdr:to>
      <xdr:col>41</xdr:col>
      <xdr:colOff>50800</xdr:colOff>
      <xdr:row>76</xdr:row>
      <xdr:rowOff>75082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2958940"/>
          <a:ext cx="889000" cy="146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20274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39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21187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39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45199</xdr:rowOff>
    </xdr:from>
    <xdr:to>
      <xdr:col>55</xdr:col>
      <xdr:colOff>50800</xdr:colOff>
      <xdr:row>76</xdr:row>
      <xdr:rowOff>146799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0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68077</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2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50457</xdr:rowOff>
    </xdr:from>
    <xdr:to>
      <xdr:col>50</xdr:col>
      <xdr:colOff>165100</xdr:colOff>
      <xdr:row>76</xdr:row>
      <xdr:rowOff>152057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168584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5118</xdr:rowOff>
    </xdr:from>
    <xdr:to>
      <xdr:col>46</xdr:col>
      <xdr:colOff>38100</xdr:colOff>
      <xdr:row>76</xdr:row>
      <xdr:rowOff>106718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123245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81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24282</xdr:rowOff>
    </xdr:from>
    <xdr:to>
      <xdr:col>41</xdr:col>
      <xdr:colOff>101600</xdr:colOff>
      <xdr:row>76</xdr:row>
      <xdr:rowOff>125882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5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142409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49390</xdr:rowOff>
    </xdr:from>
    <xdr:to>
      <xdr:col>36</xdr:col>
      <xdr:colOff>165100</xdr:colOff>
      <xdr:row>75</xdr:row>
      <xdr:rowOff>150989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2908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167517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6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67653</xdr:rowOff>
    </xdr:from>
    <xdr:to>
      <xdr:col>55</xdr:col>
      <xdr:colOff>0</xdr:colOff>
      <xdr:row>97</xdr:row>
      <xdr:rowOff>74351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98303"/>
          <a:ext cx="8382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23916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65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29232</xdr:rowOff>
    </xdr:from>
    <xdr:to>
      <xdr:col>50</xdr:col>
      <xdr:colOff>114300</xdr:colOff>
      <xdr:row>97</xdr:row>
      <xdr:rowOff>67653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59882"/>
          <a:ext cx="889000" cy="3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29232</xdr:rowOff>
    </xdr:from>
    <xdr:to>
      <xdr:col>45</xdr:col>
      <xdr:colOff>177800</xdr:colOff>
      <xdr:row>97</xdr:row>
      <xdr:rowOff>77795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59882"/>
          <a:ext cx="889000" cy="4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128607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5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61816</xdr:rowOff>
    </xdr:from>
    <xdr:to>
      <xdr:col>41</xdr:col>
      <xdr:colOff>50800</xdr:colOff>
      <xdr:row>97</xdr:row>
      <xdr:rowOff>77795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92466"/>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137651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76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115279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74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23551</xdr:rowOff>
    </xdr:from>
    <xdr:to>
      <xdr:col>55</xdr:col>
      <xdr:colOff>50800</xdr:colOff>
      <xdr:row>97</xdr:row>
      <xdr:rowOff>125151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5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46428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0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16853</xdr:rowOff>
    </xdr:from>
    <xdr:to>
      <xdr:col>50</xdr:col>
      <xdr:colOff>165100</xdr:colOff>
      <xdr:row>97</xdr:row>
      <xdr:rowOff>118453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134980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42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149882</xdr:rowOff>
    </xdr:from>
    <xdr:to>
      <xdr:col>46</xdr:col>
      <xdr:colOff>38100</xdr:colOff>
      <xdr:row>97</xdr:row>
      <xdr:rowOff>80032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0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96559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38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26995</xdr:rowOff>
    </xdr:from>
    <xdr:to>
      <xdr:col>41</xdr:col>
      <xdr:colOff>101600</xdr:colOff>
      <xdr:row>97</xdr:row>
      <xdr:rowOff>128595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145122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43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11016</xdr:rowOff>
    </xdr:from>
    <xdr:to>
      <xdr:col>36</xdr:col>
      <xdr:colOff>165100</xdr:colOff>
      <xdr:row>97</xdr:row>
      <xdr:rowOff>112616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129143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41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15570</xdr:rowOff>
    </xdr:from>
    <xdr:to>
      <xdr:col>85</xdr:col>
      <xdr:colOff>127000</xdr:colOff>
      <xdr:row>32</xdr:row>
      <xdr:rowOff>95489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5330520"/>
          <a:ext cx="838200" cy="25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14338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57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31389</xdr:rowOff>
    </xdr:from>
    <xdr:to>
      <xdr:col>81</xdr:col>
      <xdr:colOff>50800</xdr:colOff>
      <xdr:row>32</xdr:row>
      <xdr:rowOff>95489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5517789"/>
          <a:ext cx="8890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31389</xdr:rowOff>
    </xdr:from>
    <xdr:to>
      <xdr:col>76</xdr:col>
      <xdr:colOff>114300</xdr:colOff>
      <xdr:row>33</xdr:row>
      <xdr:rowOff>72492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5517789"/>
          <a:ext cx="889000" cy="21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72492</xdr:rowOff>
    </xdr:from>
    <xdr:to>
      <xdr:col>71</xdr:col>
      <xdr:colOff>177800</xdr:colOff>
      <xdr:row>33</xdr:row>
      <xdr:rowOff>84287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5730342"/>
          <a:ext cx="889000" cy="1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148252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136220</xdr:rowOff>
    </xdr:from>
    <xdr:to>
      <xdr:col>85</xdr:col>
      <xdr:colOff>177800</xdr:colOff>
      <xdr:row>31</xdr:row>
      <xdr:rowOff>66370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52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89247</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52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44689</xdr:rowOff>
    </xdr:from>
    <xdr:to>
      <xdr:col>81</xdr:col>
      <xdr:colOff>101600</xdr:colOff>
      <xdr:row>32</xdr:row>
      <xdr:rowOff>146289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553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162816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3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152039</xdr:rowOff>
    </xdr:from>
    <xdr:to>
      <xdr:col>76</xdr:col>
      <xdr:colOff>165100</xdr:colOff>
      <xdr:row>32</xdr:row>
      <xdr:rowOff>82189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546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98716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524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21692</xdr:rowOff>
    </xdr:from>
    <xdr:to>
      <xdr:col>72</xdr:col>
      <xdr:colOff>38100</xdr:colOff>
      <xdr:row>33</xdr:row>
      <xdr:rowOff>123292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567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139819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545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33487</xdr:rowOff>
    </xdr:from>
    <xdr:to>
      <xdr:col>67</xdr:col>
      <xdr:colOff>101600</xdr:colOff>
      <xdr:row>33</xdr:row>
      <xdr:rowOff>135087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569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151614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546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50736</xdr:rowOff>
    </xdr:from>
    <xdr:to>
      <xdr:col>85</xdr:col>
      <xdr:colOff>127000</xdr:colOff>
      <xdr:row>55</xdr:row>
      <xdr:rowOff>106800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8623236"/>
          <a:ext cx="838200" cy="91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106800</xdr:rowOff>
    </xdr:from>
    <xdr:to>
      <xdr:col>81</xdr:col>
      <xdr:colOff>50800</xdr:colOff>
      <xdr:row>56</xdr:row>
      <xdr:rowOff>154540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536550"/>
          <a:ext cx="889000" cy="21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152404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154540</xdr:rowOff>
    </xdr:from>
    <xdr:to>
      <xdr:col>76</xdr:col>
      <xdr:colOff>114300</xdr:colOff>
      <xdr:row>57</xdr:row>
      <xdr:rowOff>43155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755740"/>
          <a:ext cx="889000" cy="6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91999</xdr:rowOff>
    </xdr:from>
    <xdr:to>
      <xdr:col>71</xdr:col>
      <xdr:colOff>177800</xdr:colOff>
      <xdr:row>57</xdr:row>
      <xdr:rowOff>43155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693199"/>
          <a:ext cx="889000" cy="1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12025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7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171386</xdr:rowOff>
    </xdr:from>
    <xdr:to>
      <xdr:col>85</xdr:col>
      <xdr:colOff>177800</xdr:colOff>
      <xdr:row>50</xdr:row>
      <xdr:rowOff>101536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857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124413</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52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56000</xdr:rowOff>
    </xdr:from>
    <xdr:to>
      <xdr:col>81</xdr:col>
      <xdr:colOff>101600</xdr:colOff>
      <xdr:row>55</xdr:row>
      <xdr:rowOff>157600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2677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2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103740</xdr:rowOff>
    </xdr:from>
    <xdr:to>
      <xdr:col>76</xdr:col>
      <xdr:colOff>165100</xdr:colOff>
      <xdr:row>57</xdr:row>
      <xdr:rowOff>33890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7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25017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7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163805</xdr:rowOff>
    </xdr:from>
    <xdr:to>
      <xdr:col>72</xdr:col>
      <xdr:colOff>38100</xdr:colOff>
      <xdr:row>57</xdr:row>
      <xdr:rowOff>93955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85082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5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41199</xdr:rowOff>
    </xdr:from>
    <xdr:to>
      <xdr:col>67</xdr:col>
      <xdr:colOff>101600</xdr:colOff>
      <xdr:row>56</xdr:row>
      <xdr:rowOff>142799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6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159326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1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89450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291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156430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18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43383</xdr:rowOff>
    </xdr:from>
    <xdr:to>
      <xdr:col>76</xdr:col>
      <xdr:colOff>114300</xdr:colOff>
      <xdr:row>79</xdr:row>
      <xdr:rowOff>44450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87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65295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266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43383</xdr:rowOff>
    </xdr:from>
    <xdr:to>
      <xdr:col>71</xdr:col>
      <xdr:colOff>177800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87933"/>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79391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281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77106</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278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164033</xdr:rowOff>
    </xdr:from>
    <xdr:to>
      <xdr:col>72</xdr:col>
      <xdr:colOff>38100</xdr:colOff>
      <xdr:row>79</xdr:row>
      <xdr:rowOff>94183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85310</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46333" y="13629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157238</xdr:rowOff>
    </xdr:from>
    <xdr:to>
      <xdr:col>85</xdr:col>
      <xdr:colOff>127000</xdr:colOff>
      <xdr:row>94</xdr:row>
      <xdr:rowOff>161734</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273538"/>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147498</xdr:rowOff>
    </xdr:from>
    <xdr:to>
      <xdr:col>81</xdr:col>
      <xdr:colOff>50800</xdr:colOff>
      <xdr:row>94</xdr:row>
      <xdr:rowOff>157238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263798"/>
          <a:ext cx="8890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147498</xdr:rowOff>
    </xdr:from>
    <xdr:to>
      <xdr:col>76</xdr:col>
      <xdr:colOff>114300</xdr:colOff>
      <xdr:row>95</xdr:row>
      <xdr:rowOff>6680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263798"/>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98450</xdr:rowOff>
    </xdr:from>
    <xdr:to>
      <xdr:col>71</xdr:col>
      <xdr:colOff>177800</xdr:colOff>
      <xdr:row>95</xdr:row>
      <xdr:rowOff>6680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214750"/>
          <a:ext cx="889000" cy="7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110934</xdr:rowOff>
    </xdr:from>
    <xdr:to>
      <xdr:col>85</xdr:col>
      <xdr:colOff>177800</xdr:colOff>
      <xdr:row>95</xdr:row>
      <xdr:rowOff>41084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2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133811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07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106438</xdr:rowOff>
    </xdr:from>
    <xdr:to>
      <xdr:col>81</xdr:col>
      <xdr:colOff>101600</xdr:colOff>
      <xdr:row>95</xdr:row>
      <xdr:rowOff>36588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22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53115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99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96698</xdr:rowOff>
    </xdr:from>
    <xdr:to>
      <xdr:col>76</xdr:col>
      <xdr:colOff>165100</xdr:colOff>
      <xdr:row>95</xdr:row>
      <xdr:rowOff>26848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2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43375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9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127330</xdr:rowOff>
    </xdr:from>
    <xdr:to>
      <xdr:col>72</xdr:col>
      <xdr:colOff>38100</xdr:colOff>
      <xdr:row>95</xdr:row>
      <xdr:rowOff>57480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2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74007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01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47650</xdr:rowOff>
    </xdr:from>
    <xdr:to>
      <xdr:col>67</xdr:col>
      <xdr:colOff>101600</xdr:colOff>
      <xdr:row>94</xdr:row>
      <xdr:rowOff>149250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16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165777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9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類似団体平均と比較し、突出して高い水準となっている項目は、総務費、衛生費、消防費、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公債費である。</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92,476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開始した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地域基盤安定化基金の積立て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は終了したが、新希望のまち基金積立て、大畑庁舎移転事業費の増等により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高い水準で推移している。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衛生費は住民一人当たり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110,468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年度から下北医療センターへの短期貸付を開始したことにより大きく増加したことに加え、廃棄物及び医療関係経費により高い水準で推移している。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38,965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大半は一部事務組合の負担金である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負担規模の適正化に十分留意していく。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en-US" sz="1100">
              <a:effectLst/>
              <a:latin typeface="ＭＳ ゴシック" panose="020B0609070205080204" pitchFamily="49" charset="-128"/>
              <a:ea typeface="ＭＳ ゴシック" panose="020B0609070205080204" pitchFamily="49" charset="-128"/>
            </a:rPr>
            <a:t>教育費は住民一人あたり</a:t>
          </a:r>
          <a:r>
            <a:rPr lang="en-US" altLang="ja-JP" sz="1100">
              <a:effectLst/>
              <a:latin typeface="ＭＳ ゴシック" panose="020B0609070205080204" pitchFamily="49" charset="-128"/>
              <a:ea typeface="ＭＳ ゴシック" panose="020B0609070205080204" pitchFamily="49" charset="-128"/>
            </a:rPr>
            <a:t>100,670</a:t>
          </a:r>
          <a:r>
            <a:rPr lang="ja-JP" altLang="en-US" sz="1100">
              <a:effectLst/>
              <a:latin typeface="ＭＳ ゴシック" panose="020B0609070205080204" pitchFamily="49" charset="-128"/>
              <a:ea typeface="ＭＳ ゴシック" panose="020B0609070205080204" pitchFamily="49" charset="-128"/>
            </a:rPr>
            <a:t>円と類似団体の約</a:t>
          </a:r>
          <a:r>
            <a:rPr lang="en-US" altLang="ja-JP" sz="1100">
              <a:effectLst/>
              <a:latin typeface="ＭＳ ゴシック" panose="020B0609070205080204" pitchFamily="49" charset="-128"/>
              <a:ea typeface="ＭＳ ゴシック" panose="020B0609070205080204" pitchFamily="49" charset="-128"/>
            </a:rPr>
            <a:t>2.2</a:t>
          </a:r>
          <a:r>
            <a:rPr lang="ja-JP" altLang="en-US" sz="1100">
              <a:effectLst/>
              <a:latin typeface="ＭＳ ゴシック" panose="020B0609070205080204" pitchFamily="49" charset="-128"/>
              <a:ea typeface="ＭＳ ゴシック" panose="020B0609070205080204" pitchFamily="49" charset="-128"/>
            </a:rPr>
            <a:t>倍となっている。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令和元年度は総合アリーナ整備事業費の増等により前年度と比較し大幅増となった。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また、公債費は、住民一人当たり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58,265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円と類似団体平均の約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倍となっている。将来世代に過度な負担を残さないよう、普通建設事業の厳選</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精査、補助金の積極的な活用により新規発行債を抑制し、指標の改善に努め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年度に実質収支赤字を解消して以降、冬期間の除排雪経費に影響されながらも、かろうじて実質収支黒字は確保</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している。財政調整基金も令和元年度は少雪により除排雪経費に係る取り崩しがなく、やや増加傾向ではあるものの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依然として予断を許さない財政状況である。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、活用できる財源の確保や内部経費の抑制により経常経費の削減に努め</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るとともに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一部事務組合や特別会計に対する支出規模の適正化に努めるなど、</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財政調整基金を安定して保持できるよう、抜本的な行財政の体質改善に取り組む。</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青森県むつ市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年度から続いた国民健康保険特別会計の実質収支赤字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年度において解消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、全ての会計で黒字と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引き続き黒字を維持するため、各特別会計における収入の根幹となる保険税（料）や使用料などの徴収率の向上に取り組むとともに、健康寿命の延伸等を目的とした保健事業などの推進や医療費の適正化を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経費の抑制や内部経費の節減をすることで財政運営の健全性確保に努め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78</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80</v>
      </c>
      <c r="C3" s="650"/>
      <c r="D3" s="650"/>
      <c r="E3" s="651"/>
      <c r="F3" s="651"/>
      <c r="G3" s="651"/>
      <c r="H3" s="651"/>
      <c r="I3" s="651"/>
      <c r="J3" s="651"/>
      <c r="K3" s="651"/>
      <c r="L3" s="651" t="s">
        <v>81</v>
      </c>
      <c r="M3" s="651"/>
      <c r="N3" s="651"/>
      <c r="O3" s="651"/>
      <c r="P3" s="651"/>
      <c r="Q3" s="651"/>
      <c r="R3" s="654"/>
      <c r="S3" s="654"/>
      <c r="T3" s="654"/>
      <c r="U3" s="654"/>
      <c r="V3" s="655"/>
      <c r="W3" s="545" t="s">
        <v>82</v>
      </c>
      <c r="X3" s="546"/>
      <c r="Y3" s="546"/>
      <c r="Z3" s="546"/>
      <c r="AA3" s="546"/>
      <c r="AB3" s="650"/>
      <c r="AC3" s="654" t="s">
        <v>83</v>
      </c>
      <c r="AD3" s="546"/>
      <c r="AE3" s="546"/>
      <c r="AF3" s="546"/>
      <c r="AG3" s="546"/>
      <c r="AH3" s="546"/>
      <c r="AI3" s="546"/>
      <c r="AJ3" s="546"/>
      <c r="AK3" s="546"/>
      <c r="AL3" s="616"/>
      <c r="AM3" s="545" t="s">
        <v>84</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85</v>
      </c>
      <c r="BO3" s="546"/>
      <c r="BP3" s="546"/>
      <c r="BQ3" s="546"/>
      <c r="BR3" s="546"/>
      <c r="BS3" s="546"/>
      <c r="BT3" s="546"/>
      <c r="BU3" s="616"/>
      <c r="BV3" s="545" t="s">
        <v>86</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87</v>
      </c>
      <c r="CU3" s="546"/>
      <c r="CV3" s="546"/>
      <c r="CW3" s="546"/>
      <c r="CX3" s="546"/>
      <c r="CY3" s="546"/>
      <c r="CZ3" s="546"/>
      <c r="DA3" s="616"/>
      <c r="DB3" s="545" t="s">
        <v>88</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89</v>
      </c>
      <c r="AZ4" s="459"/>
      <c r="BA4" s="459"/>
      <c r="BB4" s="459"/>
      <c r="BC4" s="459"/>
      <c r="BD4" s="459"/>
      <c r="BE4" s="459"/>
      <c r="BF4" s="459"/>
      <c r="BG4" s="459"/>
      <c r="BH4" s="459"/>
      <c r="BI4" s="459"/>
      <c r="BJ4" s="459"/>
      <c r="BK4" s="459"/>
      <c r="BL4" s="459"/>
      <c r="BM4" s="460"/>
      <c r="BN4" s="461">
        <v>37767085</v>
      </c>
      <c r="BO4" s="462"/>
      <c r="BP4" s="462"/>
      <c r="BQ4" s="462"/>
      <c r="BR4" s="462"/>
      <c r="BS4" s="462"/>
      <c r="BT4" s="462"/>
      <c r="BU4" s="463"/>
      <c r="BV4" s="461">
        <v>35274795</v>
      </c>
      <c r="BW4" s="462"/>
      <c r="BX4" s="462"/>
      <c r="BY4" s="462"/>
      <c r="BZ4" s="462"/>
      <c r="CA4" s="462"/>
      <c r="CB4" s="462"/>
      <c r="CC4" s="463"/>
      <c r="CD4" s="642" t="s">
        <v>90</v>
      </c>
      <c r="CE4" s="643"/>
      <c r="CF4" s="643"/>
      <c r="CG4" s="643"/>
      <c r="CH4" s="643"/>
      <c r="CI4" s="643"/>
      <c r="CJ4" s="643"/>
      <c r="CK4" s="643"/>
      <c r="CL4" s="643"/>
      <c r="CM4" s="643"/>
      <c r="CN4" s="643"/>
      <c r="CO4" s="643"/>
      <c r="CP4" s="643"/>
      <c r="CQ4" s="643"/>
      <c r="CR4" s="643"/>
      <c r="CS4" s="644"/>
      <c r="CT4" s="645">
        <v>1.1000000000000001</v>
      </c>
      <c r="CU4" s="646"/>
      <c r="CV4" s="646"/>
      <c r="CW4" s="646"/>
      <c r="CX4" s="646"/>
      <c r="CY4" s="646"/>
      <c r="CZ4" s="646"/>
      <c r="DA4" s="647"/>
      <c r="DB4" s="645">
        <v>2.5</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91</v>
      </c>
      <c r="AN5" s="440"/>
      <c r="AO5" s="440"/>
      <c r="AP5" s="440"/>
      <c r="AQ5" s="440"/>
      <c r="AR5" s="440"/>
      <c r="AS5" s="440"/>
      <c r="AT5" s="441"/>
      <c r="AU5" s="523" t="s">
        <v>92</v>
      </c>
      <c r="AV5" s="524"/>
      <c r="AW5" s="524"/>
      <c r="AX5" s="524"/>
      <c r="AY5" s="446" t="s">
        <v>93</v>
      </c>
      <c r="AZ5" s="447"/>
      <c r="BA5" s="447"/>
      <c r="BB5" s="447"/>
      <c r="BC5" s="447"/>
      <c r="BD5" s="447"/>
      <c r="BE5" s="447"/>
      <c r="BF5" s="447"/>
      <c r="BG5" s="447"/>
      <c r="BH5" s="447"/>
      <c r="BI5" s="447"/>
      <c r="BJ5" s="447"/>
      <c r="BK5" s="447"/>
      <c r="BL5" s="447"/>
      <c r="BM5" s="448"/>
      <c r="BN5" s="466">
        <v>37514329</v>
      </c>
      <c r="BO5" s="467"/>
      <c r="BP5" s="467"/>
      <c r="BQ5" s="467"/>
      <c r="BR5" s="467"/>
      <c r="BS5" s="467"/>
      <c r="BT5" s="467"/>
      <c r="BU5" s="468"/>
      <c r="BV5" s="466">
        <v>34386858</v>
      </c>
      <c r="BW5" s="467"/>
      <c r="BX5" s="467"/>
      <c r="BY5" s="467"/>
      <c r="BZ5" s="467"/>
      <c r="CA5" s="467"/>
      <c r="CB5" s="467"/>
      <c r="CC5" s="468"/>
      <c r="CD5" s="475" t="s">
        <v>94</v>
      </c>
      <c r="CE5" s="476"/>
      <c r="CF5" s="476"/>
      <c r="CG5" s="476"/>
      <c r="CH5" s="476"/>
      <c r="CI5" s="476"/>
      <c r="CJ5" s="476"/>
      <c r="CK5" s="476"/>
      <c r="CL5" s="476"/>
      <c r="CM5" s="476"/>
      <c r="CN5" s="476"/>
      <c r="CO5" s="476"/>
      <c r="CP5" s="476"/>
      <c r="CQ5" s="476"/>
      <c r="CR5" s="476"/>
      <c r="CS5" s="477"/>
      <c r="CT5" s="436">
        <v>97.4</v>
      </c>
      <c r="CU5" s="437"/>
      <c r="CV5" s="437"/>
      <c r="CW5" s="437"/>
      <c r="CX5" s="437"/>
      <c r="CY5" s="437"/>
      <c r="CZ5" s="437"/>
      <c r="DA5" s="438"/>
      <c r="DB5" s="436">
        <v>95.8</v>
      </c>
      <c r="DC5" s="437"/>
      <c r="DD5" s="437"/>
      <c r="DE5" s="437"/>
      <c r="DF5" s="437"/>
      <c r="DG5" s="437"/>
      <c r="DH5" s="437"/>
      <c r="DI5" s="438"/>
      <c r="DJ5" s="186"/>
      <c r="DK5" s="186"/>
      <c r="DL5" s="186"/>
      <c r="DM5" s="186"/>
      <c r="DN5" s="186"/>
      <c r="DO5" s="186"/>
    </row>
    <row r="6" spans="1:119" ht="18.75" customHeight="1" x14ac:dyDescent="0.15">
      <c r="A6" s="187"/>
      <c r="B6" s="622" t="s">
        <v>95</v>
      </c>
      <c r="C6" s="480"/>
      <c r="D6" s="480"/>
      <c r="E6" s="623"/>
      <c r="F6" s="623"/>
      <c r="G6" s="623"/>
      <c r="H6" s="623"/>
      <c r="I6" s="623"/>
      <c r="J6" s="623"/>
      <c r="K6" s="623"/>
      <c r="L6" s="623" t="s">
        <v>96</v>
      </c>
      <c r="M6" s="623"/>
      <c r="N6" s="623"/>
      <c r="O6" s="623"/>
      <c r="P6" s="623"/>
      <c r="Q6" s="623"/>
      <c r="R6" s="504"/>
      <c r="S6" s="504"/>
      <c r="T6" s="504"/>
      <c r="U6" s="504"/>
      <c r="V6" s="629"/>
      <c r="W6" s="557" t="s">
        <v>97</v>
      </c>
      <c r="X6" s="479"/>
      <c r="Y6" s="479"/>
      <c r="Z6" s="479"/>
      <c r="AA6" s="479"/>
      <c r="AB6" s="480"/>
      <c r="AC6" s="634" t="s">
        <v>98</v>
      </c>
      <c r="AD6" s="635"/>
      <c r="AE6" s="635"/>
      <c r="AF6" s="635"/>
      <c r="AG6" s="635"/>
      <c r="AH6" s="635"/>
      <c r="AI6" s="635"/>
      <c r="AJ6" s="635"/>
      <c r="AK6" s="635"/>
      <c r="AL6" s="636"/>
      <c r="AM6" s="535" t="s">
        <v>99</v>
      </c>
      <c r="AN6" s="440"/>
      <c r="AO6" s="440"/>
      <c r="AP6" s="440"/>
      <c r="AQ6" s="440"/>
      <c r="AR6" s="440"/>
      <c r="AS6" s="440"/>
      <c r="AT6" s="441"/>
      <c r="AU6" s="523" t="s">
        <v>92</v>
      </c>
      <c r="AV6" s="524"/>
      <c r="AW6" s="524"/>
      <c r="AX6" s="524"/>
      <c r="AY6" s="446" t="s">
        <v>100</v>
      </c>
      <c r="AZ6" s="447"/>
      <c r="BA6" s="447"/>
      <c r="BB6" s="447"/>
      <c r="BC6" s="447"/>
      <c r="BD6" s="447"/>
      <c r="BE6" s="447"/>
      <c r="BF6" s="447"/>
      <c r="BG6" s="447"/>
      <c r="BH6" s="447"/>
      <c r="BI6" s="447"/>
      <c r="BJ6" s="447"/>
      <c r="BK6" s="447"/>
      <c r="BL6" s="447"/>
      <c r="BM6" s="448"/>
      <c r="BN6" s="466">
        <v>252756</v>
      </c>
      <c r="BO6" s="467"/>
      <c r="BP6" s="467"/>
      <c r="BQ6" s="467"/>
      <c r="BR6" s="467"/>
      <c r="BS6" s="467"/>
      <c r="BT6" s="467"/>
      <c r="BU6" s="468"/>
      <c r="BV6" s="466">
        <v>887937</v>
      </c>
      <c r="BW6" s="467"/>
      <c r="BX6" s="467"/>
      <c r="BY6" s="467"/>
      <c r="BZ6" s="467"/>
      <c r="CA6" s="467"/>
      <c r="CB6" s="467"/>
      <c r="CC6" s="468"/>
      <c r="CD6" s="475" t="s">
        <v>101</v>
      </c>
      <c r="CE6" s="476"/>
      <c r="CF6" s="476"/>
      <c r="CG6" s="476"/>
      <c r="CH6" s="476"/>
      <c r="CI6" s="476"/>
      <c r="CJ6" s="476"/>
      <c r="CK6" s="476"/>
      <c r="CL6" s="476"/>
      <c r="CM6" s="476"/>
      <c r="CN6" s="476"/>
      <c r="CO6" s="476"/>
      <c r="CP6" s="476"/>
      <c r="CQ6" s="476"/>
      <c r="CR6" s="476"/>
      <c r="CS6" s="477"/>
      <c r="CT6" s="619">
        <v>101.2</v>
      </c>
      <c r="CU6" s="620"/>
      <c r="CV6" s="620"/>
      <c r="CW6" s="620"/>
      <c r="CX6" s="620"/>
      <c r="CY6" s="620"/>
      <c r="CZ6" s="620"/>
      <c r="DA6" s="621"/>
      <c r="DB6" s="619">
        <v>100.7</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102</v>
      </c>
      <c r="AN7" s="440"/>
      <c r="AO7" s="440"/>
      <c r="AP7" s="440"/>
      <c r="AQ7" s="440"/>
      <c r="AR7" s="440"/>
      <c r="AS7" s="440"/>
      <c r="AT7" s="441"/>
      <c r="AU7" s="523" t="s">
        <v>103</v>
      </c>
      <c r="AV7" s="524"/>
      <c r="AW7" s="524"/>
      <c r="AX7" s="524"/>
      <c r="AY7" s="446" t="s">
        <v>104</v>
      </c>
      <c r="AZ7" s="447"/>
      <c r="BA7" s="447"/>
      <c r="BB7" s="447"/>
      <c r="BC7" s="447"/>
      <c r="BD7" s="447"/>
      <c r="BE7" s="447"/>
      <c r="BF7" s="447"/>
      <c r="BG7" s="447"/>
      <c r="BH7" s="447"/>
      <c r="BI7" s="447"/>
      <c r="BJ7" s="447"/>
      <c r="BK7" s="447"/>
      <c r="BL7" s="447"/>
      <c r="BM7" s="448"/>
      <c r="BN7" s="466">
        <v>71403</v>
      </c>
      <c r="BO7" s="467"/>
      <c r="BP7" s="467"/>
      <c r="BQ7" s="467"/>
      <c r="BR7" s="467"/>
      <c r="BS7" s="467"/>
      <c r="BT7" s="467"/>
      <c r="BU7" s="468"/>
      <c r="BV7" s="466">
        <v>466013</v>
      </c>
      <c r="BW7" s="467"/>
      <c r="BX7" s="467"/>
      <c r="BY7" s="467"/>
      <c r="BZ7" s="467"/>
      <c r="CA7" s="467"/>
      <c r="CB7" s="467"/>
      <c r="CC7" s="468"/>
      <c r="CD7" s="475" t="s">
        <v>105</v>
      </c>
      <c r="CE7" s="476"/>
      <c r="CF7" s="476"/>
      <c r="CG7" s="476"/>
      <c r="CH7" s="476"/>
      <c r="CI7" s="476"/>
      <c r="CJ7" s="476"/>
      <c r="CK7" s="476"/>
      <c r="CL7" s="476"/>
      <c r="CM7" s="476"/>
      <c r="CN7" s="476"/>
      <c r="CO7" s="476"/>
      <c r="CP7" s="476"/>
      <c r="CQ7" s="476"/>
      <c r="CR7" s="476"/>
      <c r="CS7" s="477"/>
      <c r="CT7" s="466">
        <v>16871737</v>
      </c>
      <c r="CU7" s="467"/>
      <c r="CV7" s="467"/>
      <c r="CW7" s="467"/>
      <c r="CX7" s="467"/>
      <c r="CY7" s="467"/>
      <c r="CZ7" s="467"/>
      <c r="DA7" s="468"/>
      <c r="DB7" s="466">
        <v>17027844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106</v>
      </c>
      <c r="AN8" s="440"/>
      <c r="AO8" s="440"/>
      <c r="AP8" s="440"/>
      <c r="AQ8" s="440"/>
      <c r="AR8" s="440"/>
      <c r="AS8" s="440"/>
      <c r="AT8" s="441"/>
      <c r="AU8" s="523" t="s">
        <v>107</v>
      </c>
      <c r="AV8" s="524"/>
      <c r="AW8" s="524"/>
      <c r="AX8" s="524"/>
      <c r="AY8" s="446" t="s">
        <v>108</v>
      </c>
      <c r="AZ8" s="447"/>
      <c r="BA8" s="447"/>
      <c r="BB8" s="447"/>
      <c r="BC8" s="447"/>
      <c r="BD8" s="447"/>
      <c r="BE8" s="447"/>
      <c r="BF8" s="447"/>
      <c r="BG8" s="447"/>
      <c r="BH8" s="447"/>
      <c r="BI8" s="447"/>
      <c r="BJ8" s="447"/>
      <c r="BK8" s="447"/>
      <c r="BL8" s="447"/>
      <c r="BM8" s="448"/>
      <c r="BN8" s="466">
        <v>181353</v>
      </c>
      <c r="BO8" s="467"/>
      <c r="BP8" s="467"/>
      <c r="BQ8" s="467"/>
      <c r="BR8" s="467"/>
      <c r="BS8" s="467"/>
      <c r="BT8" s="467"/>
      <c r="BU8" s="468"/>
      <c r="BV8" s="466">
        <v>421924</v>
      </c>
      <c r="BW8" s="467"/>
      <c r="BX8" s="467"/>
      <c r="BY8" s="467"/>
      <c r="BZ8" s="467"/>
      <c r="CA8" s="467"/>
      <c r="CB8" s="467"/>
      <c r="CC8" s="468"/>
      <c r="CD8" s="475" t="s">
        <v>109</v>
      </c>
      <c r="CE8" s="476"/>
      <c r="CF8" s="476"/>
      <c r="CG8" s="476"/>
      <c r="CH8" s="476"/>
      <c r="CI8" s="476"/>
      <c r="CJ8" s="476"/>
      <c r="CK8" s="476"/>
      <c r="CL8" s="476"/>
      <c r="CM8" s="476"/>
      <c r="CN8" s="476"/>
      <c r="CO8" s="476"/>
      <c r="CP8" s="476"/>
      <c r="CQ8" s="476"/>
      <c r="CR8" s="476"/>
      <c r="CS8" s="477"/>
      <c r="CT8" s="579">
        <v>0.38</v>
      </c>
      <c r="CU8" s="580"/>
      <c r="CV8" s="580"/>
      <c r="CW8" s="580"/>
      <c r="CX8" s="580"/>
      <c r="CY8" s="580"/>
      <c r="CZ8" s="580"/>
      <c r="DA8" s="581"/>
      <c r="DB8" s="579">
        <v>0.38</v>
      </c>
      <c r="DC8" s="580"/>
      <c r="DD8" s="580"/>
      <c r="DE8" s="580"/>
      <c r="DF8" s="580"/>
      <c r="DG8" s="580"/>
      <c r="DH8" s="580"/>
      <c r="DI8" s="581"/>
      <c r="DJ8" s="186"/>
      <c r="DK8" s="186"/>
      <c r="DL8" s="186"/>
      <c r="DM8" s="186"/>
      <c r="DN8" s="186"/>
      <c r="DO8" s="186"/>
    </row>
    <row r="9" spans="1:119" ht="18.75" customHeight="1" thickBot="1" x14ac:dyDescent="0.2">
      <c r="A9" s="187"/>
      <c r="B9" s="608" t="s">
        <v>110</v>
      </c>
      <c r="C9" s="609"/>
      <c r="D9" s="609"/>
      <c r="E9" s="609"/>
      <c r="F9" s="609"/>
      <c r="G9" s="609"/>
      <c r="H9" s="609"/>
      <c r="I9" s="609"/>
      <c r="J9" s="609"/>
      <c r="K9" s="529"/>
      <c r="L9" s="610" t="s">
        <v>111</v>
      </c>
      <c r="M9" s="611"/>
      <c r="N9" s="611"/>
      <c r="O9" s="611"/>
      <c r="P9" s="611"/>
      <c r="Q9" s="612"/>
      <c r="R9" s="613">
        <v>58493</v>
      </c>
      <c r="S9" s="614"/>
      <c r="T9" s="614"/>
      <c r="U9" s="614"/>
      <c r="V9" s="615"/>
      <c r="W9" s="545" t="s">
        <v>112</v>
      </c>
      <c r="X9" s="546"/>
      <c r="Y9" s="546"/>
      <c r="Z9" s="546"/>
      <c r="AA9" s="546"/>
      <c r="AB9" s="546"/>
      <c r="AC9" s="546"/>
      <c r="AD9" s="546"/>
      <c r="AE9" s="546"/>
      <c r="AF9" s="546"/>
      <c r="AG9" s="546"/>
      <c r="AH9" s="546"/>
      <c r="AI9" s="546"/>
      <c r="AJ9" s="546"/>
      <c r="AK9" s="546"/>
      <c r="AL9" s="616"/>
      <c r="AM9" s="535" t="s">
        <v>113</v>
      </c>
      <c r="AN9" s="440"/>
      <c r="AO9" s="440"/>
      <c r="AP9" s="440"/>
      <c r="AQ9" s="440"/>
      <c r="AR9" s="440"/>
      <c r="AS9" s="440"/>
      <c r="AT9" s="441"/>
      <c r="AU9" s="523" t="s">
        <v>92</v>
      </c>
      <c r="AV9" s="524"/>
      <c r="AW9" s="524"/>
      <c r="AX9" s="524"/>
      <c r="AY9" s="446" t="s">
        <v>114</v>
      </c>
      <c r="AZ9" s="447"/>
      <c r="BA9" s="447"/>
      <c r="BB9" s="447"/>
      <c r="BC9" s="447"/>
      <c r="BD9" s="447"/>
      <c r="BE9" s="447"/>
      <c r="BF9" s="447"/>
      <c r="BG9" s="447"/>
      <c r="BH9" s="447"/>
      <c r="BI9" s="447"/>
      <c r="BJ9" s="447"/>
      <c r="BK9" s="447"/>
      <c r="BL9" s="447"/>
      <c r="BM9" s="448"/>
      <c r="BN9" s="466">
        <v>-240571</v>
      </c>
      <c r="BO9" s="467"/>
      <c r="BP9" s="467"/>
      <c r="BQ9" s="467"/>
      <c r="BR9" s="467"/>
      <c r="BS9" s="467"/>
      <c r="BT9" s="467"/>
      <c r="BU9" s="468"/>
      <c r="BV9" s="466">
        <v>56402</v>
      </c>
      <c r="BW9" s="467"/>
      <c r="BX9" s="467"/>
      <c r="BY9" s="467"/>
      <c r="BZ9" s="467"/>
      <c r="CA9" s="467"/>
      <c r="CB9" s="467"/>
      <c r="CC9" s="468"/>
      <c r="CD9" s="475" t="s">
        <v>115</v>
      </c>
      <c r="CE9" s="476"/>
      <c r="CF9" s="476"/>
      <c r="CG9" s="476"/>
      <c r="CH9" s="476"/>
      <c r="CI9" s="476"/>
      <c r="CJ9" s="476"/>
      <c r="CK9" s="476"/>
      <c r="CL9" s="476"/>
      <c r="CM9" s="476"/>
      <c r="CN9" s="476"/>
      <c r="CO9" s="476"/>
      <c r="CP9" s="476"/>
      <c r="CQ9" s="476"/>
      <c r="CR9" s="476"/>
      <c r="CS9" s="477"/>
      <c r="CT9" s="436">
        <v>15.4</v>
      </c>
      <c r="CU9" s="437"/>
      <c r="CV9" s="437"/>
      <c r="CW9" s="437"/>
      <c r="CX9" s="437"/>
      <c r="CY9" s="437"/>
      <c r="CZ9" s="437"/>
      <c r="DA9" s="438"/>
      <c r="DB9" s="436">
        <v>15.6</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116</v>
      </c>
      <c r="M10" s="440"/>
      <c r="N10" s="440"/>
      <c r="O10" s="440"/>
      <c r="P10" s="440"/>
      <c r="Q10" s="441"/>
      <c r="R10" s="442">
        <v>61066</v>
      </c>
      <c r="S10" s="443"/>
      <c r="T10" s="443"/>
      <c r="U10" s="443"/>
      <c r="V10" s="445"/>
      <c r="W10" s="617"/>
      <c r="X10" s="428"/>
      <c r="Y10" s="428"/>
      <c r="Z10" s="428"/>
      <c r="AA10" s="428"/>
      <c r="AB10" s="428"/>
      <c r="AC10" s="428"/>
      <c r="AD10" s="428"/>
      <c r="AE10" s="428"/>
      <c r="AF10" s="428"/>
      <c r="AG10" s="428"/>
      <c r="AH10" s="428"/>
      <c r="AI10" s="428"/>
      <c r="AJ10" s="428"/>
      <c r="AK10" s="428"/>
      <c r="AL10" s="618"/>
      <c r="AM10" s="535" t="s">
        <v>117</v>
      </c>
      <c r="AN10" s="440"/>
      <c r="AO10" s="440"/>
      <c r="AP10" s="440"/>
      <c r="AQ10" s="440"/>
      <c r="AR10" s="440"/>
      <c r="AS10" s="440"/>
      <c r="AT10" s="441"/>
      <c r="AU10" s="523" t="s">
        <v>118</v>
      </c>
      <c r="AV10" s="524"/>
      <c r="AW10" s="524"/>
      <c r="AX10" s="524"/>
      <c r="AY10" s="446" t="s">
        <v>119</v>
      </c>
      <c r="AZ10" s="447"/>
      <c r="BA10" s="447"/>
      <c r="BB10" s="447"/>
      <c r="BC10" s="447"/>
      <c r="BD10" s="447"/>
      <c r="BE10" s="447"/>
      <c r="BF10" s="447"/>
      <c r="BG10" s="447"/>
      <c r="BH10" s="447"/>
      <c r="BI10" s="447"/>
      <c r="BJ10" s="447"/>
      <c r="BK10" s="447"/>
      <c r="BL10" s="447"/>
      <c r="BM10" s="448"/>
      <c r="BN10" s="466">
        <v>508138</v>
      </c>
      <c r="BO10" s="467"/>
      <c r="BP10" s="467"/>
      <c r="BQ10" s="467"/>
      <c r="BR10" s="467"/>
      <c r="BS10" s="467"/>
      <c r="BT10" s="467"/>
      <c r="BU10" s="468"/>
      <c r="BV10" s="466">
        <v>456423</v>
      </c>
      <c r="BW10" s="467"/>
      <c r="BX10" s="467"/>
      <c r="BY10" s="467"/>
      <c r="BZ10" s="467"/>
      <c r="CA10" s="467"/>
      <c r="CB10" s="467"/>
      <c r="CC10" s="468"/>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121</v>
      </c>
      <c r="M11" s="513"/>
      <c r="N11" s="513"/>
      <c r="O11" s="513"/>
      <c r="P11" s="513"/>
      <c r="Q11" s="514"/>
      <c r="R11" s="605" t="s">
        <v>122</v>
      </c>
      <c r="S11" s="606"/>
      <c r="T11" s="606"/>
      <c r="U11" s="606"/>
      <c r="V11" s="607"/>
      <c r="W11" s="617"/>
      <c r="X11" s="428"/>
      <c r="Y11" s="428"/>
      <c r="Z11" s="428"/>
      <c r="AA11" s="428"/>
      <c r="AB11" s="428"/>
      <c r="AC11" s="428"/>
      <c r="AD11" s="428"/>
      <c r="AE11" s="428"/>
      <c r="AF11" s="428"/>
      <c r="AG11" s="428"/>
      <c r="AH11" s="428"/>
      <c r="AI11" s="428"/>
      <c r="AJ11" s="428"/>
      <c r="AK11" s="428"/>
      <c r="AL11" s="618"/>
      <c r="AM11" s="535" t="s">
        <v>123</v>
      </c>
      <c r="AN11" s="440"/>
      <c r="AO11" s="440"/>
      <c r="AP11" s="440"/>
      <c r="AQ11" s="440"/>
      <c r="AR11" s="440"/>
      <c r="AS11" s="440"/>
      <c r="AT11" s="441"/>
      <c r="AU11" s="523" t="s">
        <v>124</v>
      </c>
      <c r="AV11" s="524"/>
      <c r="AW11" s="524"/>
      <c r="AX11" s="524"/>
      <c r="AY11" s="446" t="s">
        <v>125</v>
      </c>
      <c r="AZ11" s="447"/>
      <c r="BA11" s="447"/>
      <c r="BB11" s="447"/>
      <c r="BC11" s="447"/>
      <c r="BD11" s="447"/>
      <c r="BE11" s="447"/>
      <c r="BF11" s="447"/>
      <c r="BG11" s="447"/>
      <c r="BH11" s="447"/>
      <c r="BI11" s="447"/>
      <c r="BJ11" s="447"/>
      <c r="BK11" s="447"/>
      <c r="BL11" s="447"/>
      <c r="BM11" s="448"/>
      <c r="BN11" s="466">
        <v>25800</v>
      </c>
      <c r="BO11" s="467"/>
      <c r="BP11" s="467"/>
      <c r="BQ11" s="467"/>
      <c r="BR11" s="467"/>
      <c r="BS11" s="467"/>
      <c r="BT11" s="467"/>
      <c r="BU11" s="468"/>
      <c r="BV11" s="466">
        <v>161090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128</v>
      </c>
      <c r="DC11" s="580"/>
      <c r="DD11" s="580"/>
      <c r="DE11" s="580"/>
      <c r="DF11" s="580"/>
      <c r="DG11" s="580"/>
      <c r="DH11" s="580"/>
      <c r="DI11" s="581"/>
      <c r="DJ11" s="186"/>
      <c r="DK11" s="186"/>
      <c r="DL11" s="186"/>
      <c r="DM11" s="186"/>
      <c r="DN11" s="186"/>
      <c r="DO11" s="186"/>
    </row>
    <row r="12" spans="1:119" ht="18.75" customHeight="1" x14ac:dyDescent="0.15">
      <c r="A12" s="187"/>
      <c r="B12" s="582" t="s">
        <v>129</v>
      </c>
      <c r="C12" s="583"/>
      <c r="D12" s="583"/>
      <c r="E12" s="583"/>
      <c r="F12" s="583"/>
      <c r="G12" s="583"/>
      <c r="H12" s="583"/>
      <c r="I12" s="583"/>
      <c r="J12" s="583"/>
      <c r="K12" s="584"/>
      <c r="L12" s="591" t="s">
        <v>130</v>
      </c>
      <c r="M12" s="592"/>
      <c r="N12" s="592"/>
      <c r="O12" s="592"/>
      <c r="P12" s="592"/>
      <c r="Q12" s="593"/>
      <c r="R12" s="594">
        <v>56790</v>
      </c>
      <c r="S12" s="595"/>
      <c r="T12" s="595"/>
      <c r="U12" s="595"/>
      <c r="V12" s="596"/>
      <c r="W12" s="597" t="s">
        <v>1</v>
      </c>
      <c r="X12" s="524"/>
      <c r="Y12" s="524"/>
      <c r="Z12" s="524"/>
      <c r="AA12" s="524"/>
      <c r="AB12" s="598"/>
      <c r="AC12" s="599" t="s">
        <v>131</v>
      </c>
      <c r="AD12" s="600"/>
      <c r="AE12" s="600"/>
      <c r="AF12" s="600"/>
      <c r="AG12" s="601"/>
      <c r="AH12" s="599" t="s">
        <v>132</v>
      </c>
      <c r="AI12" s="600"/>
      <c r="AJ12" s="600"/>
      <c r="AK12" s="600"/>
      <c r="AL12" s="602"/>
      <c r="AM12" s="535" t="s">
        <v>133</v>
      </c>
      <c r="AN12" s="440"/>
      <c r="AO12" s="440"/>
      <c r="AP12" s="440"/>
      <c r="AQ12" s="440"/>
      <c r="AR12" s="440"/>
      <c r="AS12" s="440"/>
      <c r="AT12" s="441"/>
      <c r="AU12" s="523" t="s">
        <v>134</v>
      </c>
      <c r="AV12" s="524"/>
      <c r="AW12" s="524"/>
      <c r="AX12" s="524"/>
      <c r="AY12" s="446" t="s">
        <v>135</v>
      </c>
      <c r="AZ12" s="447"/>
      <c r="BA12" s="447"/>
      <c r="BB12" s="447"/>
      <c r="BC12" s="447"/>
      <c r="BD12" s="447"/>
      <c r="BE12" s="447"/>
      <c r="BF12" s="447"/>
      <c r="BG12" s="447"/>
      <c r="BH12" s="447"/>
      <c r="BI12" s="447"/>
      <c r="BJ12" s="447"/>
      <c r="BK12" s="447"/>
      <c r="BL12" s="447"/>
      <c r="BM12" s="448"/>
      <c r="BN12" s="466">
        <v>266621</v>
      </c>
      <c r="BO12" s="467"/>
      <c r="BP12" s="467"/>
      <c r="BQ12" s="467"/>
      <c r="BR12" s="467"/>
      <c r="BS12" s="467"/>
      <c r="BT12" s="467"/>
      <c r="BU12" s="468"/>
      <c r="BV12" s="466">
        <v>368824</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137</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56632</v>
      </c>
      <c r="S13" s="570"/>
      <c r="T13" s="570"/>
      <c r="U13" s="570"/>
      <c r="V13" s="571"/>
      <c r="W13" s="557" t="s">
        <v>139</v>
      </c>
      <c r="X13" s="479"/>
      <c r="Y13" s="479"/>
      <c r="Z13" s="479"/>
      <c r="AA13" s="479"/>
      <c r="AB13" s="480"/>
      <c r="AC13" s="442">
        <v>1386</v>
      </c>
      <c r="AD13" s="443"/>
      <c r="AE13" s="443"/>
      <c r="AF13" s="443"/>
      <c r="AG13" s="444"/>
      <c r="AH13" s="442">
        <v>1521</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26746</v>
      </c>
      <c r="BO13" s="467"/>
      <c r="BP13" s="467"/>
      <c r="BQ13" s="467"/>
      <c r="BR13" s="467"/>
      <c r="BS13" s="467"/>
      <c r="BT13" s="467"/>
      <c r="BU13" s="468"/>
      <c r="BV13" s="466">
        <v>305091</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16.100000000000001</v>
      </c>
      <c r="CU13" s="437"/>
      <c r="CV13" s="437"/>
      <c r="CW13" s="437"/>
      <c r="CX13" s="437"/>
      <c r="CY13" s="437"/>
      <c r="CZ13" s="437"/>
      <c r="DA13" s="438"/>
      <c r="DB13" s="436">
        <v>16.600000000000001</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57993</v>
      </c>
      <c r="S14" s="570"/>
      <c r="T14" s="570"/>
      <c r="U14" s="570"/>
      <c r="V14" s="571"/>
      <c r="W14" s="572"/>
      <c r="X14" s="482"/>
      <c r="Y14" s="482"/>
      <c r="Z14" s="482"/>
      <c r="AA14" s="482"/>
      <c r="AB14" s="483"/>
      <c r="AC14" s="562">
        <v>5.3</v>
      </c>
      <c r="AD14" s="563"/>
      <c r="AE14" s="563"/>
      <c r="AF14" s="563"/>
      <c r="AG14" s="564"/>
      <c r="AH14" s="562">
        <v>5.6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v>150.9</v>
      </c>
      <c r="CU14" s="574"/>
      <c r="CV14" s="574"/>
      <c r="CW14" s="574"/>
      <c r="CX14" s="574"/>
      <c r="CY14" s="574"/>
      <c r="CZ14" s="574"/>
      <c r="DA14" s="575"/>
      <c r="DB14" s="573">
        <v>157.80000000000001</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146</v>
      </c>
      <c r="N15" s="567"/>
      <c r="O15" s="567"/>
      <c r="P15" s="567"/>
      <c r="Q15" s="568"/>
      <c r="R15" s="569">
        <v>57841</v>
      </c>
      <c r="S15" s="570"/>
      <c r="T15" s="570"/>
      <c r="U15" s="570"/>
      <c r="V15" s="571"/>
      <c r="W15" s="557" t="s">
        <v>147</v>
      </c>
      <c r="X15" s="479"/>
      <c r="Y15" s="479"/>
      <c r="Z15" s="479"/>
      <c r="AA15" s="479"/>
      <c r="AB15" s="480"/>
      <c r="AC15" s="442">
        <v>5591</v>
      </c>
      <c r="AD15" s="443"/>
      <c r="AE15" s="443"/>
      <c r="AF15" s="443"/>
      <c r="AG15" s="444"/>
      <c r="AH15" s="442">
        <v>5831</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5554556</v>
      </c>
      <c r="BO15" s="462"/>
      <c r="BP15" s="462"/>
      <c r="BQ15" s="462"/>
      <c r="BR15" s="462"/>
      <c r="BS15" s="462"/>
      <c r="BT15" s="462"/>
      <c r="BU15" s="463"/>
      <c r="BV15" s="461">
        <v>5534151</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21.5</v>
      </c>
      <c r="AD16" s="563"/>
      <c r="AE16" s="563"/>
      <c r="AF16" s="563"/>
      <c r="AG16" s="564"/>
      <c r="AH16" s="562">
        <v>21.5</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14738731</v>
      </c>
      <c r="BO16" s="467"/>
      <c r="BP16" s="467"/>
      <c r="BQ16" s="467"/>
      <c r="BR16" s="467"/>
      <c r="BS16" s="467"/>
      <c r="BT16" s="467"/>
      <c r="BU16" s="468"/>
      <c r="BV16" s="466">
        <v>14520309</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19002</v>
      </c>
      <c r="AD17" s="443"/>
      <c r="AE17" s="443"/>
      <c r="AF17" s="443"/>
      <c r="AG17" s="444"/>
      <c r="AH17" s="442">
        <v>19757</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7035432</v>
      </c>
      <c r="BO17" s="467"/>
      <c r="BP17" s="467"/>
      <c r="BQ17" s="467"/>
      <c r="BR17" s="467"/>
      <c r="BS17" s="467"/>
      <c r="BT17" s="467"/>
      <c r="BU17" s="468"/>
      <c r="BV17" s="466">
        <v>7024915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864.12</v>
      </c>
      <c r="M18" s="531"/>
      <c r="N18" s="531"/>
      <c r="O18" s="531"/>
      <c r="P18" s="531"/>
      <c r="Q18" s="531"/>
      <c r="R18" s="532"/>
      <c r="S18" s="532"/>
      <c r="T18" s="532"/>
      <c r="U18" s="532"/>
      <c r="V18" s="533"/>
      <c r="W18" s="547"/>
      <c r="X18" s="548"/>
      <c r="Y18" s="548"/>
      <c r="Z18" s="548"/>
      <c r="AA18" s="548"/>
      <c r="AB18" s="558"/>
      <c r="AC18" s="430">
        <v>73.099999999999994</v>
      </c>
      <c r="AD18" s="431"/>
      <c r="AE18" s="431"/>
      <c r="AF18" s="431"/>
      <c r="AG18" s="534"/>
      <c r="AH18" s="430">
        <v>72.900000000000006</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16537143</v>
      </c>
      <c r="BO18" s="467"/>
      <c r="BP18" s="467"/>
      <c r="BQ18" s="467"/>
      <c r="BR18" s="467"/>
      <c r="BS18" s="467"/>
      <c r="BT18" s="467"/>
      <c r="BU18" s="468"/>
      <c r="BV18" s="466">
        <v>16479443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68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21191169</v>
      </c>
      <c r="BO19" s="467"/>
      <c r="BP19" s="467"/>
      <c r="BQ19" s="467"/>
      <c r="BR19" s="467"/>
      <c r="BS19" s="467"/>
      <c r="BT19" s="467"/>
      <c r="BU19" s="468"/>
      <c r="BV19" s="466">
        <v>21589560</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24475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37115941</v>
      </c>
      <c r="BO23" s="467"/>
      <c r="BP23" s="467"/>
      <c r="BQ23" s="467"/>
      <c r="BR23" s="467"/>
      <c r="BS23" s="467"/>
      <c r="BT23" s="467"/>
      <c r="BU23" s="468"/>
      <c r="BV23" s="466">
        <v>36218410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8075</v>
      </c>
      <c r="R24" s="443"/>
      <c r="S24" s="443"/>
      <c r="T24" s="443"/>
      <c r="U24" s="443"/>
      <c r="V24" s="444"/>
      <c r="W24" s="508"/>
      <c r="X24" s="499"/>
      <c r="Y24" s="500"/>
      <c r="Z24" s="439" t="s">
        <v>171</v>
      </c>
      <c r="AA24" s="440"/>
      <c r="AB24" s="440"/>
      <c r="AC24" s="440"/>
      <c r="AD24" s="440"/>
      <c r="AE24" s="440"/>
      <c r="AF24" s="440"/>
      <c r="AG24" s="441"/>
      <c r="AH24" s="442">
        <v>417</v>
      </c>
      <c r="AI24" s="443"/>
      <c r="AJ24" s="443"/>
      <c r="AK24" s="443"/>
      <c r="AL24" s="444"/>
      <c r="AM24" s="442">
        <v>1242243</v>
      </c>
      <c r="AN24" s="443"/>
      <c r="AO24" s="443"/>
      <c r="AP24" s="443"/>
      <c r="AQ24" s="443"/>
      <c r="AR24" s="444"/>
      <c r="AS24" s="442">
        <v>2979</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10316887</v>
      </c>
      <c r="BO24" s="467"/>
      <c r="BP24" s="467"/>
      <c r="BQ24" s="467"/>
      <c r="BR24" s="467"/>
      <c r="BS24" s="467"/>
      <c r="BT24" s="467"/>
      <c r="BU24" s="468"/>
      <c r="BV24" s="466">
        <v>10999581</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2</v>
      </c>
      <c r="M25" s="443"/>
      <c r="N25" s="443"/>
      <c r="O25" s="443"/>
      <c r="P25" s="444"/>
      <c r="Q25" s="442">
        <v>6900</v>
      </c>
      <c r="R25" s="443"/>
      <c r="S25" s="443"/>
      <c r="T25" s="443"/>
      <c r="U25" s="443"/>
      <c r="V25" s="444"/>
      <c r="W25" s="508"/>
      <c r="X25" s="499"/>
      <c r="Y25" s="500"/>
      <c r="Z25" s="439" t="s">
        <v>174</v>
      </c>
      <c r="AA25" s="440"/>
      <c r="AB25" s="440"/>
      <c r="AC25" s="440"/>
      <c r="AD25" s="440"/>
      <c r="AE25" s="440"/>
      <c r="AF25" s="440"/>
      <c r="AG25" s="441"/>
      <c r="AH25" s="442" t="s">
        <v>175</v>
      </c>
      <c r="AI25" s="443"/>
      <c r="AJ25" s="443"/>
      <c r="AK25" s="443"/>
      <c r="AL25" s="444"/>
      <c r="AM25" s="442" t="s">
        <v>175</v>
      </c>
      <c r="AN25" s="443"/>
      <c r="AO25" s="443"/>
      <c r="AP25" s="443"/>
      <c r="AQ25" s="443"/>
      <c r="AR25" s="444"/>
      <c r="AS25" s="442" t="s">
        <v>175</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3464716</v>
      </c>
      <c r="BO25" s="462"/>
      <c r="BP25" s="462"/>
      <c r="BQ25" s="462"/>
      <c r="BR25" s="462"/>
      <c r="BS25" s="462"/>
      <c r="BT25" s="462"/>
      <c r="BU25" s="463"/>
      <c r="BV25" s="461">
        <v>3580194</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6190</v>
      </c>
      <c r="R26" s="443"/>
      <c r="S26" s="443"/>
      <c r="T26" s="443"/>
      <c r="U26" s="443"/>
      <c r="V26" s="444"/>
      <c r="W26" s="508"/>
      <c r="X26" s="499"/>
      <c r="Y26" s="500"/>
      <c r="Z26" s="439" t="s">
        <v>178</v>
      </c>
      <c r="AA26" s="521"/>
      <c r="AB26" s="521"/>
      <c r="AC26" s="521"/>
      <c r="AD26" s="521"/>
      <c r="AE26" s="521"/>
      <c r="AF26" s="521"/>
      <c r="AG26" s="522"/>
      <c r="AH26" s="442">
        <v>12</v>
      </c>
      <c r="AI26" s="443"/>
      <c r="AJ26" s="443"/>
      <c r="AK26" s="443"/>
      <c r="AL26" s="444"/>
      <c r="AM26" s="442">
        <v>42084</v>
      </c>
      <c r="AN26" s="443"/>
      <c r="AO26" s="443"/>
      <c r="AP26" s="443"/>
      <c r="AQ26" s="443"/>
      <c r="AR26" s="444"/>
      <c r="AS26" s="442">
        <v>3507</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175</v>
      </c>
      <c r="BO26" s="467"/>
      <c r="BP26" s="467"/>
      <c r="BQ26" s="467"/>
      <c r="BR26" s="467"/>
      <c r="BS26" s="467"/>
      <c r="BT26" s="467"/>
      <c r="BU26" s="468"/>
      <c r="BV26" s="466" t="s">
        <v>175</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4010</v>
      </c>
      <c r="R27" s="443"/>
      <c r="S27" s="443"/>
      <c r="T27" s="443"/>
      <c r="U27" s="443"/>
      <c r="V27" s="444"/>
      <c r="W27" s="508"/>
      <c r="X27" s="499"/>
      <c r="Y27" s="500"/>
      <c r="Z27" s="439" t="s">
        <v>181</v>
      </c>
      <c r="AA27" s="440"/>
      <c r="AB27" s="440"/>
      <c r="AC27" s="440"/>
      <c r="AD27" s="440"/>
      <c r="AE27" s="440"/>
      <c r="AF27" s="440"/>
      <c r="AG27" s="441"/>
      <c r="AH27" s="442">
        <v>8</v>
      </c>
      <c r="AI27" s="443"/>
      <c r="AJ27" s="443"/>
      <c r="AK27" s="443"/>
      <c r="AL27" s="444"/>
      <c r="AM27" s="442">
        <v>32048</v>
      </c>
      <c r="AN27" s="443"/>
      <c r="AO27" s="443"/>
      <c r="AP27" s="443"/>
      <c r="AQ27" s="443"/>
      <c r="AR27" s="444"/>
      <c r="AS27" s="442">
        <v>4006</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122776</v>
      </c>
      <c r="BO27" s="470"/>
      <c r="BP27" s="470"/>
      <c r="BQ27" s="470"/>
      <c r="BR27" s="470"/>
      <c r="BS27" s="470"/>
      <c r="BT27" s="470"/>
      <c r="BU27" s="471"/>
      <c r="BV27" s="469">
        <v>122776</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3610</v>
      </c>
      <c r="R28" s="443"/>
      <c r="S28" s="443"/>
      <c r="T28" s="443"/>
      <c r="U28" s="443"/>
      <c r="V28" s="444"/>
      <c r="W28" s="508"/>
      <c r="X28" s="499"/>
      <c r="Y28" s="500"/>
      <c r="Z28" s="439" t="s">
        <v>184</v>
      </c>
      <c r="AA28" s="440"/>
      <c r="AB28" s="440"/>
      <c r="AC28" s="440"/>
      <c r="AD28" s="440"/>
      <c r="AE28" s="440"/>
      <c r="AF28" s="440"/>
      <c r="AG28" s="441"/>
      <c r="AH28" s="442" t="s">
        <v>185</v>
      </c>
      <c r="AI28" s="443"/>
      <c r="AJ28" s="443"/>
      <c r="AK28" s="443"/>
      <c r="AL28" s="444"/>
      <c r="AM28" s="442" t="s">
        <v>175</v>
      </c>
      <c r="AN28" s="443"/>
      <c r="AO28" s="443"/>
      <c r="AP28" s="443"/>
      <c r="AQ28" s="443"/>
      <c r="AR28" s="444"/>
      <c r="AS28" s="442" t="s">
        <v>175</v>
      </c>
      <c r="AT28" s="443"/>
      <c r="AU28" s="443"/>
      <c r="AV28" s="443"/>
      <c r="AW28" s="443"/>
      <c r="AX28" s="445"/>
      <c r="AY28" s="449" t="s">
        <v>186</v>
      </c>
      <c r="AZ28" s="450"/>
      <c r="BA28" s="450"/>
      <c r="BB28" s="451"/>
      <c r="BC28" s="458" t="s">
        <v>46</v>
      </c>
      <c r="BD28" s="459"/>
      <c r="BE28" s="459"/>
      <c r="BF28" s="459"/>
      <c r="BG28" s="459"/>
      <c r="BH28" s="459"/>
      <c r="BI28" s="459"/>
      <c r="BJ28" s="459"/>
      <c r="BK28" s="459"/>
      <c r="BL28" s="459"/>
      <c r="BM28" s="460"/>
      <c r="BN28" s="461">
        <v>567191</v>
      </c>
      <c r="BO28" s="462"/>
      <c r="BP28" s="462"/>
      <c r="BQ28" s="462"/>
      <c r="BR28" s="462"/>
      <c r="BS28" s="462"/>
      <c r="BT28" s="462"/>
      <c r="BU28" s="463"/>
      <c r="BV28" s="461">
        <v>325674</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20</v>
      </c>
      <c r="M29" s="443"/>
      <c r="N29" s="443"/>
      <c r="O29" s="443"/>
      <c r="P29" s="444"/>
      <c r="Q29" s="442">
        <v>3400</v>
      </c>
      <c r="R29" s="443"/>
      <c r="S29" s="443"/>
      <c r="T29" s="443"/>
      <c r="U29" s="443"/>
      <c r="V29" s="444"/>
      <c r="W29" s="509"/>
      <c r="X29" s="510"/>
      <c r="Y29" s="511"/>
      <c r="Z29" s="439" t="s">
        <v>188</v>
      </c>
      <c r="AA29" s="440"/>
      <c r="AB29" s="440"/>
      <c r="AC29" s="440"/>
      <c r="AD29" s="440"/>
      <c r="AE29" s="440"/>
      <c r="AF29" s="440"/>
      <c r="AG29" s="441"/>
      <c r="AH29" s="442">
        <v>425</v>
      </c>
      <c r="AI29" s="443"/>
      <c r="AJ29" s="443"/>
      <c r="AK29" s="443"/>
      <c r="AL29" s="444"/>
      <c r="AM29" s="442">
        <v>1274291</v>
      </c>
      <c r="AN29" s="443"/>
      <c r="AO29" s="443"/>
      <c r="AP29" s="443"/>
      <c r="AQ29" s="443"/>
      <c r="AR29" s="444"/>
      <c r="AS29" s="442">
        <v>2998</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50043</v>
      </c>
      <c r="BO29" s="467"/>
      <c r="BP29" s="467"/>
      <c r="BQ29" s="467"/>
      <c r="BR29" s="467"/>
      <c r="BS29" s="467"/>
      <c r="BT29" s="467"/>
      <c r="BU29" s="468"/>
      <c r="BV29" s="466">
        <v>43</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96.8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48</v>
      </c>
      <c r="BD30" s="434"/>
      <c r="BE30" s="434"/>
      <c r="BF30" s="434"/>
      <c r="BG30" s="434"/>
      <c r="BH30" s="434"/>
      <c r="BI30" s="434"/>
      <c r="BJ30" s="434"/>
      <c r="BK30" s="434"/>
      <c r="BL30" s="434"/>
      <c r="BM30" s="435"/>
      <c r="BN30" s="469">
        <v>6054126</v>
      </c>
      <c r="BO30" s="470"/>
      <c r="BP30" s="470"/>
      <c r="BQ30" s="470"/>
      <c r="BR30" s="470"/>
      <c r="BS30" s="470"/>
      <c r="BT30" s="470"/>
      <c r="BU30" s="471"/>
      <c r="BV30" s="469">
        <v>5866842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197</v>
      </c>
      <c r="V33" s="429"/>
      <c r="W33" s="428" t="s">
        <v>198</v>
      </c>
      <c r="X33" s="428"/>
      <c r="Y33" s="428"/>
      <c r="Z33" s="428"/>
      <c r="AA33" s="428"/>
      <c r="AB33" s="428"/>
      <c r="AC33" s="428"/>
      <c r="AD33" s="428"/>
      <c r="AE33" s="428"/>
      <c r="AF33" s="428"/>
      <c r="AG33" s="428"/>
      <c r="AH33" s="428"/>
      <c r="AI33" s="428"/>
      <c r="AJ33" s="428"/>
      <c r="AK33" s="428"/>
      <c r="AL33" s="216"/>
      <c r="AM33" s="429" t="s">
        <v>199</v>
      </c>
      <c r="AN33" s="429"/>
      <c r="AO33" s="428" t="s">
        <v>198</v>
      </c>
      <c r="AP33" s="428"/>
      <c r="AQ33" s="428"/>
      <c r="AR33" s="428"/>
      <c r="AS33" s="428"/>
      <c r="AT33" s="428"/>
      <c r="AU33" s="428"/>
      <c r="AV33" s="428"/>
      <c r="AW33" s="428"/>
      <c r="AX33" s="428"/>
      <c r="AY33" s="428"/>
      <c r="AZ33" s="428"/>
      <c r="BA33" s="428"/>
      <c r="BB33" s="428"/>
      <c r="BC33" s="428"/>
      <c r="BD33" s="217"/>
      <c r="BE33" s="428" t="s">
        <v>200</v>
      </c>
      <c r="BF33" s="428"/>
      <c r="BG33" s="428" t="s">
        <v>201</v>
      </c>
      <c r="BH33" s="428"/>
      <c r="BI33" s="428"/>
      <c r="BJ33" s="428"/>
      <c r="BK33" s="428"/>
      <c r="BL33" s="428"/>
      <c r="BM33" s="428"/>
      <c r="BN33" s="428"/>
      <c r="BO33" s="428"/>
      <c r="BP33" s="428"/>
      <c r="BQ33" s="428"/>
      <c r="BR33" s="428"/>
      <c r="BS33" s="428"/>
      <c r="BT33" s="428"/>
      <c r="BU33" s="428"/>
      <c r="BV33" s="217"/>
      <c r="BW33" s="429" t="s">
        <v>200</v>
      </c>
      <c r="BX33" s="429"/>
      <c r="BY33" s="428" t="s">
        <v>202</v>
      </c>
      <c r="BZ33" s="428"/>
      <c r="CA33" s="428"/>
      <c r="CB33" s="428"/>
      <c r="CC33" s="428"/>
      <c r="CD33" s="428"/>
      <c r="CE33" s="428"/>
      <c r="CF33" s="428"/>
      <c r="CG33" s="428"/>
      <c r="CH33" s="428"/>
      <c r="CI33" s="428"/>
      <c r="CJ33" s="428"/>
      <c r="CK33" s="428"/>
      <c r="CL33" s="428"/>
      <c r="CM33" s="428"/>
      <c r="CN33" s="216"/>
      <c r="CO33" s="429" t="s">
        <v>203</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一部事務組合下北医療センター 病院事業会計</v>
      </c>
      <c r="BZ34" s="424"/>
      <c r="CA34" s="424"/>
      <c r="CB34" s="424"/>
      <c r="CC34" s="424"/>
      <c r="CD34" s="424"/>
      <c r="CE34" s="424"/>
      <c r="CF34" s="424"/>
      <c r="CG34" s="424"/>
      <c r="CH34" s="424"/>
      <c r="CI34" s="424"/>
      <c r="CJ34" s="424"/>
      <c r="CK34" s="424"/>
      <c r="CL34" s="424"/>
      <c r="CM34" s="424"/>
      <c r="CN34" s="214"/>
      <c r="CO34" s="425">
        <f>IF(CQ34="","",MAX(C34:D43,U34:V43,AM34:AN43,BE34:BF43,BW34:BX43)+1)</f>
        <v>17</v>
      </c>
      <c r="CP34" s="425"/>
      <c r="CQ34" s="424" t="str">
        <f>IF('各会計、関係団体の財政状況及び健全化判断比率'!BS7="","",'各会計、関係団体の財政状況及び健全化判断比率'!BS7)</f>
        <v>むつ市教育振興会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公共用地取得事業特別会計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IF('各会計、関係団体の財政状況及び健全化判断比率'!B33="","",'各会計、関係団体の財政状況及び健全化判断比率'!B33)</f>
        <v>魚市場事業特別会計</v>
      </c>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下北地域広域行政事務組合　一般会計</v>
      </c>
      <c r="BZ35" s="424"/>
      <c r="CA35" s="424"/>
      <c r="CB35" s="424"/>
      <c r="CC35" s="424"/>
      <c r="CD35" s="424"/>
      <c r="CE35" s="424"/>
      <c r="CF35" s="424"/>
      <c r="CG35" s="424"/>
      <c r="CH35" s="424"/>
      <c r="CI35" s="424"/>
      <c r="CJ35" s="424"/>
      <c r="CK35" s="424"/>
      <c r="CL35" s="424"/>
      <c r="CM35" s="424"/>
      <c r="CN35" s="214"/>
      <c r="CO35" s="425">
        <f t="shared" ref="CO35:CO43" si="3">IF(CQ35="","",CO34+1)</f>
        <v>18</v>
      </c>
      <c r="CP35" s="425"/>
      <c r="CQ35" s="424" t="str">
        <f>IF('各会計、関係団体の財政状況及び健全化判断比率'!BS8="","",'各会計、関係団体の財政状況及び健全化判断比率'!BS8)</f>
        <v>むつ市脇野沢農業振興公社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青森県市町村職員退職手当組合　一般会計</v>
      </c>
      <c r="BZ36" s="424"/>
      <c r="CA36" s="424"/>
      <c r="CB36" s="424"/>
      <c r="CC36" s="424"/>
      <c r="CD36" s="424"/>
      <c r="CE36" s="424"/>
      <c r="CF36" s="424"/>
      <c r="CG36" s="424"/>
      <c r="CH36" s="424"/>
      <c r="CI36" s="424"/>
      <c r="CJ36" s="424"/>
      <c r="CK36" s="424"/>
      <c r="CL36" s="424"/>
      <c r="CM36" s="424"/>
      <c r="CN36" s="214"/>
      <c r="CO36" s="425">
        <f t="shared" si="3"/>
        <v>19</v>
      </c>
      <c r="CP36" s="425"/>
      <c r="CQ36" s="424" t="str">
        <f>IF('各会計、関係団体の財政状況及び健全化判断比率'!BS9="","",'各会計、関係団体の財政状況及び健全化判断比率'!BS9)</f>
        <v>シイライン</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青森県交通災害共済組合　交通災害共済事業会計</v>
      </c>
      <c r="BZ37" s="424"/>
      <c r="CA37" s="424"/>
      <c r="CB37" s="424"/>
      <c r="CC37" s="424"/>
      <c r="CD37" s="424"/>
      <c r="CE37" s="424"/>
      <c r="CF37" s="424"/>
      <c r="CG37" s="424"/>
      <c r="CH37" s="424"/>
      <c r="CI37" s="424"/>
      <c r="CJ37" s="424"/>
      <c r="CK37" s="424"/>
      <c r="CL37" s="424"/>
      <c r="CM37" s="424"/>
      <c r="CN37" s="214"/>
      <c r="CO37" s="425">
        <f t="shared" si="3"/>
        <v>20</v>
      </c>
      <c r="CP37" s="425"/>
      <c r="CQ37" s="424" t="str">
        <f>IF('各会計、関係団体の財政状況及び健全化判断比率'!BS10="","",'各会計、関係団体の財政状況及び健全化判断比率'!BS10)</f>
        <v>エフエムむつ</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青森県市町村総合事務組合　一般会計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青森県市長会館管理組合　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青森県後期高齢者医療広域連合　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青森県後期高齢者医療広域連合　後期高齢者医療特別会計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qbW0D7+wJqAQkuJg763R4y+gnHW4kwRy7uUx95OTA6OLzh/ShgKAzpIYqASA0IN6eKxp9TP4o2blDPdPNketzg==" saltValue="5u7K2Svbxg2+dHEEET0de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8" t="s">
        <v>561</v>
      </c>
      <c r="D34" s="1248"/>
      <c r="E34" s="1249"/>
      <c r="F34" s="32">
        <v>6.51</v>
      </c>
      <c r="G34" s="33">
        <v>7.14</v>
      </c>
      <c r="H34" s="33">
        <v>7</v>
      </c>
      <c r="I34" s="33">
        <v>7.25</v>
      </c>
      <c r="J34" s="34">
        <v>7.21</v>
      </c>
      <c r="K34" s="22"/>
      <c r="L34" s="22"/>
      <c r="M34" s="22"/>
      <c r="N34" s="22"/>
      <c r="O34" s="22"/>
      <c r="P34" s="22"/>
    </row>
    <row r="35" spans="1:16" ht="39" customHeight="1" x14ac:dyDescent="0.15">
      <c r="A35" s="22"/>
      <c r="B35" s="35"/>
      <c r="C35" s="1242" t="s">
        <v>562</v>
      </c>
      <c r="D35" s="1243"/>
      <c r="E35" s="1244"/>
      <c r="F35" s="36" t="s">
        <v>563</v>
      </c>
      <c r="G35" s="37" t="s">
        <v>564</v>
      </c>
      <c r="H35" s="37" t="s">
        <v>565</v>
      </c>
      <c r="I35" s="37">
        <v>1.52</v>
      </c>
      <c r="J35" s="38">
        <v>1.58</v>
      </c>
      <c r="K35" s="22"/>
      <c r="L35" s="22"/>
      <c r="M35" s="22"/>
      <c r="N35" s="22"/>
      <c r="O35" s="22"/>
      <c r="P35" s="22"/>
    </row>
    <row r="36" spans="1:16" ht="39" customHeight="1" x14ac:dyDescent="0.15">
      <c r="A36" s="22"/>
      <c r="B36" s="35"/>
      <c r="C36" s="1242" t="s">
        <v>566</v>
      </c>
      <c r="D36" s="1243"/>
      <c r="E36" s="1244"/>
      <c r="F36" s="36">
        <v>2.62</v>
      </c>
      <c r="G36" s="37">
        <v>1.7</v>
      </c>
      <c r="H36" s="37">
        <v>2.13</v>
      </c>
      <c r="I36" s="37">
        <v>2.4700000000000002</v>
      </c>
      <c r="J36" s="38">
        <v>1.07</v>
      </c>
      <c r="K36" s="22"/>
      <c r="L36" s="22"/>
      <c r="M36" s="22"/>
      <c r="N36" s="22"/>
      <c r="O36" s="22"/>
      <c r="P36" s="22"/>
    </row>
    <row r="37" spans="1:16" ht="39" customHeight="1" x14ac:dyDescent="0.15">
      <c r="A37" s="22"/>
      <c r="B37" s="35"/>
      <c r="C37" s="1242" t="s">
        <v>567</v>
      </c>
      <c r="D37" s="1243"/>
      <c r="E37" s="1244"/>
      <c r="F37" s="36">
        <v>0.47</v>
      </c>
      <c r="G37" s="37">
        <v>0</v>
      </c>
      <c r="H37" s="37">
        <v>0.97</v>
      </c>
      <c r="I37" s="37">
        <v>0.26</v>
      </c>
      <c r="J37" s="38">
        <v>1.03</v>
      </c>
      <c r="K37" s="22"/>
      <c r="L37" s="22"/>
      <c r="M37" s="22"/>
      <c r="N37" s="22"/>
      <c r="O37" s="22"/>
      <c r="P37" s="22"/>
    </row>
    <row r="38" spans="1:16" ht="39" customHeight="1" x14ac:dyDescent="0.15">
      <c r="A38" s="22"/>
      <c r="B38" s="35"/>
      <c r="C38" s="1242" t="s">
        <v>568</v>
      </c>
      <c r="D38" s="1243"/>
      <c r="E38" s="1244"/>
      <c r="F38" s="36">
        <v>0.03</v>
      </c>
      <c r="G38" s="37">
        <v>0.02</v>
      </c>
      <c r="H38" s="37">
        <v>0.03</v>
      </c>
      <c r="I38" s="37">
        <v>0.03</v>
      </c>
      <c r="J38" s="38">
        <v>0.04</v>
      </c>
      <c r="K38" s="22"/>
      <c r="L38" s="22"/>
      <c r="M38" s="22"/>
      <c r="N38" s="22"/>
      <c r="O38" s="22"/>
      <c r="P38" s="22"/>
    </row>
    <row r="39" spans="1:16" ht="39" customHeight="1" x14ac:dyDescent="0.15">
      <c r="A39" s="22"/>
      <c r="B39" s="35"/>
      <c r="C39" s="1242" t="s">
        <v>569</v>
      </c>
      <c r="D39" s="1243"/>
      <c r="E39" s="1244"/>
      <c r="F39" s="36">
        <v>0</v>
      </c>
      <c r="G39" s="37">
        <v>0</v>
      </c>
      <c r="H39" s="37">
        <v>0</v>
      </c>
      <c r="I39" s="37">
        <v>0</v>
      </c>
      <c r="J39" s="38">
        <v>0</v>
      </c>
      <c r="K39" s="22"/>
      <c r="L39" s="22"/>
      <c r="M39" s="22"/>
      <c r="N39" s="22"/>
      <c r="O39" s="22"/>
      <c r="P39" s="22"/>
    </row>
    <row r="40" spans="1:16" ht="39" customHeight="1" x14ac:dyDescent="0.15">
      <c r="A40" s="22"/>
      <c r="B40" s="35"/>
      <c r="C40" s="1242" t="s">
        <v>570</v>
      </c>
      <c r="D40" s="1243"/>
      <c r="E40" s="1244"/>
      <c r="F40" s="36">
        <v>0</v>
      </c>
      <c r="G40" s="37">
        <v>0</v>
      </c>
      <c r="H40" s="37">
        <v>0</v>
      </c>
      <c r="I40" s="37">
        <v>0</v>
      </c>
      <c r="J40" s="38">
        <v>0</v>
      </c>
      <c r="K40" s="22"/>
      <c r="L40" s="22"/>
      <c r="M40" s="22"/>
      <c r="N40" s="22"/>
      <c r="O40" s="22"/>
      <c r="P40" s="22"/>
    </row>
    <row r="41" spans="1:16" ht="39" customHeight="1" x14ac:dyDescent="0.15">
      <c r="A41" s="22"/>
      <c r="B41" s="35"/>
      <c r="C41" s="1242" t="s">
        <v>571</v>
      </c>
      <c r="D41" s="1243"/>
      <c r="E41" s="1244"/>
      <c r="F41" s="36">
        <v>0</v>
      </c>
      <c r="G41" s="37">
        <v>0.01</v>
      </c>
      <c r="H41" s="37">
        <v>0.01</v>
      </c>
      <c r="I41" s="37">
        <v>0</v>
      </c>
      <c r="J41" s="38">
        <v>0</v>
      </c>
      <c r="K41" s="22"/>
      <c r="L41" s="22"/>
      <c r="M41" s="22"/>
      <c r="N41" s="22"/>
      <c r="O41" s="22"/>
      <c r="P41" s="22"/>
    </row>
    <row r="42" spans="1:16" ht="39" customHeight="1" x14ac:dyDescent="0.15">
      <c r="A42" s="22"/>
      <c r="B42" s="39"/>
      <c r="C42" s="1242" t="s">
        <v>572</v>
      </c>
      <c r="D42" s="1243"/>
      <c r="E42" s="1244"/>
      <c r="F42" s="36" t="s">
        <v>514</v>
      </c>
      <c r="G42" s="37" t="s">
        <v>514</v>
      </c>
      <c r="H42" s="37" t="s">
        <v>514</v>
      </c>
      <c r="I42" s="37" t="s">
        <v>514</v>
      </c>
      <c r="J42" s="38" t="s">
        <v>514</v>
      </c>
      <c r="K42" s="22"/>
      <c r="L42" s="22"/>
      <c r="M42" s="22"/>
      <c r="N42" s="22"/>
      <c r="O42" s="22"/>
      <c r="P42" s="22"/>
    </row>
    <row r="43" spans="1:16" ht="39" customHeight="1" thickBot="1" x14ac:dyDescent="0.2">
      <c r="A43" s="22"/>
      <c r="B43" s="40"/>
      <c r="C43" s="1245" t="s">
        <v>573</v>
      </c>
      <c r="D43" s="1246"/>
      <c r="E43" s="1247"/>
      <c r="F43" s="41" t="s">
        <v>514</v>
      </c>
      <c r="G43" s="42" t="s">
        <v>514</v>
      </c>
      <c r="H43" s="42" t="s">
        <v>514</v>
      </c>
      <c r="I43" s="42" t="s">
        <v>514</v>
      </c>
      <c r="J43" s="43" t="s">
        <v>514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fx9LV/k66rT9c89+xe8jctcJ1qxXVAztxownTQaz/0w13K+uV8Zbw/CVIhq5oQ1/Ua6KoUmICMbhFdBJM9adQ==" saltValue="/m6u9WWDC55N+H39yQqy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68" t="s">
        <v>10</v>
      </c>
      <c r="C45" s="1269"/>
      <c r="D45" s="58"/>
      <c r="E45" s="1274" t="s">
        <v>11</v>
      </c>
      <c r="F45" s="1274"/>
      <c r="G45" s="1274"/>
      <c r="H45" s="1274"/>
      <c r="I45" s="1274"/>
      <c r="J45" s="1275"/>
      <c r="K45" s="59">
        <v>3395</v>
      </c>
      <c r="L45" s="60">
        <v>3308</v>
      </c>
      <c r="M45" s="60">
        <v>3173</v>
      </c>
      <c r="N45" s="60">
        <v>3263</v>
      </c>
      <c r="O45" s="61">
        <v>3309</v>
      </c>
      <c r="P45" s="48"/>
      <c r="Q45" s="48"/>
      <c r="R45" s="48"/>
      <c r="S45" s="48"/>
      <c r="T45" s="48"/>
      <c r="U45" s="48"/>
    </row>
    <row r="46" spans="1:21" ht="30.75" customHeight="1" x14ac:dyDescent="0.15">
      <c r="A46" s="48"/>
      <c r="B46" s="1270"/>
      <c r="C46" s="1271"/>
      <c r="D46" s="62"/>
      <c r="E46" s="1252" t="s">
        <v>12</v>
      </c>
      <c r="F46" s="1252"/>
      <c r="G46" s="1252"/>
      <c r="H46" s="1252"/>
      <c r="I46" s="1252"/>
      <c r="J46" s="1253"/>
      <c r="K46" s="63" t="s">
        <v>514</v>
      </c>
      <c r="L46" s="64" t="s">
        <v>514</v>
      </c>
      <c r="M46" s="64" t="s">
        <v>514</v>
      </c>
      <c r="N46" s="64" t="s">
        <v>514</v>
      </c>
      <c r="O46" s="65" t="s">
        <v>514</v>
      </c>
      <c r="P46" s="48"/>
      <c r="Q46" s="48"/>
      <c r="R46" s="48"/>
      <c r="S46" s="48"/>
      <c r="T46" s="48"/>
      <c r="U46" s="48"/>
    </row>
    <row r="47" spans="1:21" ht="30.75" customHeight="1" x14ac:dyDescent="0.15">
      <c r="A47" s="48"/>
      <c r="B47" s="1270"/>
      <c r="C47" s="1271"/>
      <c r="D47" s="62"/>
      <c r="E47" s="1252" t="s">
        <v>13</v>
      </c>
      <c r="F47" s="1252"/>
      <c r="G47" s="1252"/>
      <c r="H47" s="1252"/>
      <c r="I47" s="1252"/>
      <c r="J47" s="1253"/>
      <c r="K47" s="63" t="s">
        <v>514</v>
      </c>
      <c r="L47" s="64" t="s">
        <v>514</v>
      </c>
      <c r="M47" s="64" t="s">
        <v>514</v>
      </c>
      <c r="N47" s="64" t="s">
        <v>514</v>
      </c>
      <c r="O47" s="65" t="s">
        <v>514</v>
      </c>
      <c r="P47" s="48"/>
      <c r="Q47" s="48"/>
      <c r="R47" s="48"/>
      <c r="S47" s="48"/>
      <c r="T47" s="48"/>
      <c r="U47" s="48"/>
    </row>
    <row r="48" spans="1:21" ht="30.75" customHeight="1" x14ac:dyDescent="0.15">
      <c r="A48" s="48"/>
      <c r="B48" s="1270"/>
      <c r="C48" s="1271"/>
      <c r="D48" s="62"/>
      <c r="E48" s="1252" t="s">
        <v>14</v>
      </c>
      <c r="F48" s="1252"/>
      <c r="G48" s="1252"/>
      <c r="H48" s="1252"/>
      <c r="I48" s="1252"/>
      <c r="J48" s="1253"/>
      <c r="K48" s="63">
        <v>746</v>
      </c>
      <c r="L48" s="64">
        <v>815</v>
      </c>
      <c r="M48" s="64">
        <v>747</v>
      </c>
      <c r="N48" s="64">
        <v>727</v>
      </c>
      <c r="O48" s="65">
        <v>895</v>
      </c>
      <c r="P48" s="48"/>
      <c r="Q48" s="48"/>
      <c r="R48" s="48"/>
      <c r="S48" s="48"/>
      <c r="T48" s="48"/>
      <c r="U48" s="48"/>
    </row>
    <row r="49" spans="1:21" ht="30.75" customHeight="1" x14ac:dyDescent="0.15">
      <c r="A49" s="48"/>
      <c r="B49" s="1270"/>
      <c r="C49" s="1271"/>
      <c r="D49" s="62"/>
      <c r="E49" s="1252" t="s">
        <v>15</v>
      </c>
      <c r="F49" s="1252"/>
      <c r="G49" s="1252"/>
      <c r="H49" s="1252"/>
      <c r="I49" s="1252"/>
      <c r="J49" s="1253"/>
      <c r="K49" s="63">
        <v>1299</v>
      </c>
      <c r="L49" s="64">
        <v>1337</v>
      </c>
      <c r="M49" s="64">
        <v>1289</v>
      </c>
      <c r="N49" s="64">
        <v>948</v>
      </c>
      <c r="O49" s="65">
        <v>914</v>
      </c>
      <c r="P49" s="48"/>
      <c r="Q49" s="48"/>
      <c r="R49" s="48"/>
      <c r="S49" s="48"/>
      <c r="T49" s="48"/>
      <c r="U49" s="48"/>
    </row>
    <row r="50" spans="1:21" ht="30.75" customHeight="1" x14ac:dyDescent="0.15">
      <c r="A50" s="48"/>
      <c r="B50" s="1270"/>
      <c r="C50" s="1271"/>
      <c r="D50" s="62"/>
      <c r="E50" s="1252" t="s">
        <v>16</v>
      </c>
      <c r="F50" s="1252"/>
      <c r="G50" s="1252"/>
      <c r="H50" s="1252"/>
      <c r="I50" s="1252"/>
      <c r="J50" s="1253"/>
      <c r="K50" s="63">
        <v>54</v>
      </c>
      <c r="L50" s="64">
        <v>263</v>
      </c>
      <c r="M50" s="64">
        <v>170</v>
      </c>
      <c r="N50" s="64">
        <v>155</v>
      </c>
      <c r="O50" s="65">
        <v>140</v>
      </c>
      <c r="P50" s="48"/>
      <c r="Q50" s="48"/>
      <c r="R50" s="48"/>
      <c r="S50" s="48"/>
      <c r="T50" s="48"/>
      <c r="U50" s="48"/>
    </row>
    <row r="51" spans="1:21" ht="30.75" customHeight="1" x14ac:dyDescent="0.15">
      <c r="A51" s="48"/>
      <c r="B51" s="1272"/>
      <c r="C51" s="1273"/>
      <c r="D51" s="66"/>
      <c r="E51" s="1252" t="s">
        <v>17</v>
      </c>
      <c r="F51" s="1252"/>
      <c r="G51" s="1252"/>
      <c r="H51" s="1252"/>
      <c r="I51" s="1252"/>
      <c r="J51" s="1253"/>
      <c r="K51" s="63">
        <v>8</v>
      </c>
      <c r="L51" s="64">
        <v>2</v>
      </c>
      <c r="M51" s="64">
        <v>1</v>
      </c>
      <c r="N51" s="64">
        <v>2</v>
      </c>
      <c r="O51" s="65">
        <v>3</v>
      </c>
      <c r="P51" s="48"/>
      <c r="Q51" s="48"/>
      <c r="R51" s="48"/>
      <c r="S51" s="48"/>
      <c r="T51" s="48"/>
      <c r="U51" s="48"/>
    </row>
    <row r="52" spans="1:21" ht="30.75" customHeight="1" x14ac:dyDescent="0.15">
      <c r="A52" s="48"/>
      <c r="B52" s="1250" t="s">
        <v>18</v>
      </c>
      <c r="C52" s="1251"/>
      <c r="D52" s="66"/>
      <c r="E52" s="1252" t="s">
        <v>19</v>
      </c>
      <c r="F52" s="1252"/>
      <c r="G52" s="1252"/>
      <c r="H52" s="1252"/>
      <c r="I52" s="1252"/>
      <c r="J52" s="1253"/>
      <c r="K52" s="63">
        <v>3022</v>
      </c>
      <c r="L52" s="64">
        <v>3097</v>
      </c>
      <c r="M52" s="64">
        <v>2950</v>
      </c>
      <c r="N52" s="64">
        <v>2936</v>
      </c>
      <c r="O52" s="65">
        <v>2950</v>
      </c>
      <c r="P52" s="48"/>
      <c r="Q52" s="48"/>
      <c r="R52" s="48"/>
      <c r="S52" s="48"/>
      <c r="T52" s="48"/>
      <c r="U52" s="48"/>
    </row>
    <row r="53" spans="1:21" ht="30.75" customHeight="1" thickBot="1" x14ac:dyDescent="0.2">
      <c r="A53" s="48"/>
      <c r="B53" s="1254" t="s">
        <v>20</v>
      </c>
      <c r="C53" s="1255"/>
      <c r="D53" s="67"/>
      <c r="E53" s="1256" t="s">
        <v>21</v>
      </c>
      <c r="F53" s="1256"/>
      <c r="G53" s="1256"/>
      <c r="H53" s="1256"/>
      <c r="I53" s="1256"/>
      <c r="J53" s="1257"/>
      <c r="K53" s="68">
        <v>2480</v>
      </c>
      <c r="L53" s="69">
        <v>2628</v>
      </c>
      <c r="M53" s="69">
        <v>2430</v>
      </c>
      <c r="N53" s="69">
        <v>2159</v>
      </c>
      <c r="O53" s="70">
        <v>2311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58" t="s">
        <v>24</v>
      </c>
      <c r="C57" s="1259"/>
      <c r="D57" s="1262" t="s">
        <v>25</v>
      </c>
      <c r="E57" s="1263"/>
      <c r="F57" s="1263"/>
      <c r="G57" s="1263"/>
      <c r="H57" s="1263"/>
      <c r="I57" s="1263"/>
      <c r="J57" s="1264"/>
      <c r="K57" s="83"/>
      <c r="L57" s="84"/>
      <c r="M57" s="84"/>
      <c r="N57" s="84"/>
      <c r="O57" s="85"/>
    </row>
    <row r="58" spans="1:21" ht="31.5" customHeight="1" thickBot="1" x14ac:dyDescent="0.2">
      <c r="B58" s="1260"/>
      <c r="C58" s="1261"/>
      <c r="D58" s="1265" t="s">
        <v>26</v>
      </c>
      <c r="E58" s="1266"/>
      <c r="F58" s="1266"/>
      <c r="G58" s="1266"/>
      <c r="H58" s="1266"/>
      <c r="I58" s="1266"/>
      <c r="J58" s="126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yE9JA0gLQtQNUUMbqNHD8wtU3SPvsuNn4+ffHr1iVEgZ8504mulnTNv3xn5nScVoogZkptw7Ylt0gOqGdZBTg==" saltValue="ADV0X189W89McfMt8ahlw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555</v>
      </c>
      <c r="J40" s="100" t="s">
        <v>556</v>
      </c>
      <c r="K40" s="100" t="s">
        <v>557</v>
      </c>
      <c r="L40" s="100" t="s">
        <v>558</v>
      </c>
      <c r="M40" s="101" t="s">
        <v>559</v>
      </c>
    </row>
    <row r="41" spans="2:13" ht="27.75" customHeight="1" x14ac:dyDescent="0.15">
      <c r="B41" s="1288" t="s">
        <v>29</v>
      </c>
      <c r="C41" s="1289"/>
      <c r="D41" s="102"/>
      <c r="E41" s="1290" t="s">
        <v>30</v>
      </c>
      <c r="F41" s="1290"/>
      <c r="G41" s="1290"/>
      <c r="H41" s="1291"/>
      <c r="I41" s="103">
        <v>35838</v>
      </c>
      <c r="J41" s="104">
        <v>36122</v>
      </c>
      <c r="K41" s="104">
        <v>36320</v>
      </c>
      <c r="L41" s="104">
        <v>36283</v>
      </c>
      <c r="M41" s="105">
        <v>37152</v>
      </c>
    </row>
    <row r="42" spans="2:13" ht="27.75" customHeight="1" x14ac:dyDescent="0.15">
      <c r="B42" s="1278"/>
      <c r="C42" s="1279"/>
      <c r="D42" s="106"/>
      <c r="E42" s="1282" t="s">
        <v>31</v>
      </c>
      <c r="F42" s="1282"/>
      <c r="G42" s="1282"/>
      <c r="H42" s="1283"/>
      <c r="I42" s="107">
        <v>3215</v>
      </c>
      <c r="J42" s="108">
        <v>2955</v>
      </c>
      <c r="K42" s="108">
        <v>2945</v>
      </c>
      <c r="L42" s="108">
        <v>2630</v>
      </c>
      <c r="M42" s="109">
        <v>2490</v>
      </c>
    </row>
    <row r="43" spans="2:13" ht="27.75" customHeight="1" x14ac:dyDescent="0.15">
      <c r="B43" s="1278"/>
      <c r="C43" s="1279"/>
      <c r="D43" s="106"/>
      <c r="E43" s="1282" t="s">
        <v>32</v>
      </c>
      <c r="F43" s="1282"/>
      <c r="G43" s="1282"/>
      <c r="H43" s="1283"/>
      <c r="I43" s="107">
        <v>12469</v>
      </c>
      <c r="J43" s="108">
        <v>12634</v>
      </c>
      <c r="K43" s="108">
        <v>12480</v>
      </c>
      <c r="L43" s="108">
        <v>12516</v>
      </c>
      <c r="M43" s="109">
        <v>12732</v>
      </c>
    </row>
    <row r="44" spans="2:13" ht="27.75" customHeight="1" x14ac:dyDescent="0.15">
      <c r="B44" s="1278"/>
      <c r="C44" s="1279"/>
      <c r="D44" s="106"/>
      <c r="E44" s="1282" t="s">
        <v>33</v>
      </c>
      <c r="F44" s="1282"/>
      <c r="G44" s="1282"/>
      <c r="H44" s="1283"/>
      <c r="I44" s="107">
        <v>7127</v>
      </c>
      <c r="J44" s="108">
        <v>6395</v>
      </c>
      <c r="K44" s="108">
        <v>5382</v>
      </c>
      <c r="L44" s="108">
        <v>4750</v>
      </c>
      <c r="M44" s="109">
        <v>4432</v>
      </c>
    </row>
    <row r="45" spans="2:13" ht="27.75" customHeight="1" x14ac:dyDescent="0.15">
      <c r="B45" s="1278"/>
      <c r="C45" s="1279"/>
      <c r="D45" s="106"/>
      <c r="E45" s="1282" t="s">
        <v>34</v>
      </c>
      <c r="F45" s="1282"/>
      <c r="G45" s="1282"/>
      <c r="H45" s="1283"/>
      <c r="I45" s="107">
        <v>4768</v>
      </c>
      <c r="J45" s="108">
        <v>4431</v>
      </c>
      <c r="K45" s="108">
        <v>4070</v>
      </c>
      <c r="L45" s="108">
        <v>3606</v>
      </c>
      <c r="M45" s="109">
        <v>3304</v>
      </c>
    </row>
    <row r="46" spans="2:13" ht="27.75" customHeight="1" x14ac:dyDescent="0.15">
      <c r="B46" s="1278"/>
      <c r="C46" s="1279"/>
      <c r="D46" s="110"/>
      <c r="E46" s="1282" t="s">
        <v>35</v>
      </c>
      <c r="F46" s="1282"/>
      <c r="G46" s="1282"/>
      <c r="H46" s="1283"/>
      <c r="I46" s="107" t="s">
        <v>514</v>
      </c>
      <c r="J46" s="108" t="s">
        <v>514</v>
      </c>
      <c r="K46" s="108" t="s">
        <v>514</v>
      </c>
      <c r="L46" s="108" t="s">
        <v>514</v>
      </c>
      <c r="M46" s="109" t="s">
        <v>514</v>
      </c>
    </row>
    <row r="47" spans="2:13" ht="27.75" customHeight="1" x14ac:dyDescent="0.15">
      <c r="B47" s="1278"/>
      <c r="C47" s="1279"/>
      <c r="D47" s="111"/>
      <c r="E47" s="1292" t="s">
        <v>36</v>
      </c>
      <c r="F47" s="1293"/>
      <c r="G47" s="1293"/>
      <c r="H47" s="1294"/>
      <c r="I47" s="107" t="s">
        <v>514</v>
      </c>
      <c r="J47" s="108" t="s">
        <v>514</v>
      </c>
      <c r="K47" s="108" t="s">
        <v>514</v>
      </c>
      <c r="L47" s="108" t="s">
        <v>514</v>
      </c>
      <c r="M47" s="109" t="s">
        <v>514</v>
      </c>
    </row>
    <row r="48" spans="2:13" ht="27.75" customHeight="1" x14ac:dyDescent="0.15">
      <c r="B48" s="1278"/>
      <c r="C48" s="1279"/>
      <c r="D48" s="106"/>
      <c r="E48" s="1282" t="s">
        <v>37</v>
      </c>
      <c r="F48" s="1282"/>
      <c r="G48" s="1282"/>
      <c r="H48" s="1283"/>
      <c r="I48" s="107" t="s">
        <v>514</v>
      </c>
      <c r="J48" s="108" t="s">
        <v>514</v>
      </c>
      <c r="K48" s="108" t="s">
        <v>514</v>
      </c>
      <c r="L48" s="108" t="s">
        <v>514</v>
      </c>
      <c r="M48" s="109" t="s">
        <v>514</v>
      </c>
    </row>
    <row r="49" spans="2:13" ht="27.75" customHeight="1" x14ac:dyDescent="0.15">
      <c r="B49" s="1280"/>
      <c r="C49" s="1281"/>
      <c r="D49" s="106"/>
      <c r="E49" s="1282" t="s">
        <v>38</v>
      </c>
      <c r="F49" s="1282"/>
      <c r="G49" s="1282"/>
      <c r="H49" s="1283"/>
      <c r="I49" s="107">
        <v>158</v>
      </c>
      <c r="J49" s="108" t="s">
        <v>514</v>
      </c>
      <c r="K49" s="108" t="s">
        <v>514</v>
      </c>
      <c r="L49" s="108" t="s">
        <v>514</v>
      </c>
      <c r="M49" s="109" t="s">
        <v>514</v>
      </c>
    </row>
    <row r="50" spans="2:13" ht="27.75" customHeight="1" x14ac:dyDescent="0.15">
      <c r="B50" s="1276" t="s">
        <v>39</v>
      </c>
      <c r="C50" s="1277"/>
      <c r="D50" s="112"/>
      <c r="E50" s="1282" t="s">
        <v>40</v>
      </c>
      <c r="F50" s="1282"/>
      <c r="G50" s="1282"/>
      <c r="H50" s="1283"/>
      <c r="I50" s="107">
        <v>1268</v>
      </c>
      <c r="J50" s="108">
        <v>1718</v>
      </c>
      <c r="K50" s="108">
        <v>1219</v>
      </c>
      <c r="L50" s="108">
        <v>1702</v>
      </c>
      <c r="M50" s="109">
        <v>2136</v>
      </c>
    </row>
    <row r="51" spans="2:13" ht="27.75" customHeight="1" x14ac:dyDescent="0.15">
      <c r="B51" s="1278"/>
      <c r="C51" s="1279"/>
      <c r="D51" s="106"/>
      <c r="E51" s="1282" t="s">
        <v>41</v>
      </c>
      <c r="F51" s="1282"/>
      <c r="G51" s="1282"/>
      <c r="H51" s="1283"/>
      <c r="I51" s="107">
        <v>3070</v>
      </c>
      <c r="J51" s="108">
        <v>3050</v>
      </c>
      <c r="K51" s="108">
        <v>3223</v>
      </c>
      <c r="L51" s="108">
        <v>3343</v>
      </c>
      <c r="M51" s="109">
        <v>3294</v>
      </c>
    </row>
    <row r="52" spans="2:13" ht="27.75" customHeight="1" x14ac:dyDescent="0.15">
      <c r="B52" s="1280"/>
      <c r="C52" s="1281"/>
      <c r="D52" s="106"/>
      <c r="E52" s="1282" t="s">
        <v>42</v>
      </c>
      <c r="F52" s="1282"/>
      <c r="G52" s="1282"/>
      <c r="H52" s="1283"/>
      <c r="I52" s="107">
        <v>31916</v>
      </c>
      <c r="J52" s="108">
        <v>32266</v>
      </c>
      <c r="K52" s="108">
        <v>32513</v>
      </c>
      <c r="L52" s="108">
        <v>32205</v>
      </c>
      <c r="M52" s="109">
        <v>33373</v>
      </c>
    </row>
    <row r="53" spans="2:13" ht="27.75" customHeight="1" thickBot="1" x14ac:dyDescent="0.2">
      <c r="B53" s="1284" t="s">
        <v>20</v>
      </c>
      <c r="C53" s="1285"/>
      <c r="D53" s="113"/>
      <c r="E53" s="1286" t="s">
        <v>43</v>
      </c>
      <c r="F53" s="1286"/>
      <c r="G53" s="1286"/>
      <c r="H53" s="1287"/>
      <c r="I53" s="114">
        <v>27319</v>
      </c>
      <c r="J53" s="115">
        <v>25503</v>
      </c>
      <c r="K53" s="115">
        <v>24242</v>
      </c>
      <c r="L53" s="115">
        <v>22536</v>
      </c>
      <c r="M53" s="116">
        <v>21306</v>
      </c>
    </row>
    <row r="54" spans="2:13" ht="27.75" customHeight="1" x14ac:dyDescent="0.15">
      <c r="B54" s="117" t="s">
        <v>44</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kYLhseh4WQ534bLncpmdHdhfzzBllDU0u410XV3VrkxD8NfbvS0RvId30zmU3i7UuD83HsLp/lu2TBNimT5Q==" saltValue="4HpgmRubl4AbZ3I9DBxV0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45</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3" t="s">
        <v>46</v>
      </c>
      <c r="D55" s="1303"/>
      <c r="E55" s="1304"/>
      <c r="F55" s="128">
        <v>238</v>
      </c>
      <c r="G55" s="128">
        <v>326</v>
      </c>
      <c r="H55" s="129">
        <v>567</v>
      </c>
    </row>
    <row r="56" spans="2:8" ht="52.5" customHeight="1" x14ac:dyDescent="0.15">
      <c r="B56" s="130"/>
      <c r="C56" s="1305" t="s">
        <v>47</v>
      </c>
      <c r="D56" s="1305"/>
      <c r="E56" s="1306"/>
      <c r="F56" s="131">
        <v>0</v>
      </c>
      <c r="G56" s="131">
        <v>0</v>
      </c>
      <c r="H56" s="132">
        <v>50</v>
      </c>
    </row>
    <row r="57" spans="2:8" ht="53.25" customHeight="1" x14ac:dyDescent="0.15">
      <c r="B57" s="130"/>
      <c r="C57" s="1307" t="s">
        <v>48</v>
      </c>
      <c r="D57" s="1307"/>
      <c r="E57" s="1308"/>
      <c r="F57" s="133">
        <v>5066</v>
      </c>
      <c r="G57" s="133">
        <v>5867</v>
      </c>
      <c r="H57" s="134">
        <v>6054</v>
      </c>
    </row>
    <row r="58" spans="2:8" ht="45.75" customHeight="1" x14ac:dyDescent="0.15">
      <c r="B58" s="135"/>
      <c r="C58" s="1295" t="s">
        <v>580</v>
      </c>
      <c r="D58" s="1296"/>
      <c r="E58" s="1297"/>
      <c r="F58" s="136">
        <v>2000</v>
      </c>
      <c r="G58" s="136">
        <v>2568</v>
      </c>
      <c r="H58" s="137">
        <v>2569</v>
      </c>
    </row>
    <row r="59" spans="2:8" ht="45.75" customHeight="1" x14ac:dyDescent="0.15">
      <c r="B59" s="135"/>
      <c r="C59" s="1295" t="s">
        <v>581</v>
      </c>
      <c r="D59" s="1296"/>
      <c r="E59" s="1297"/>
      <c r="F59" s="136">
        <v>2034</v>
      </c>
      <c r="G59" s="136">
        <v>1950</v>
      </c>
      <c r="H59" s="137">
        <v>1768</v>
      </c>
    </row>
    <row r="60" spans="2:8" ht="45.75" customHeight="1" x14ac:dyDescent="0.15">
      <c r="B60" s="135"/>
      <c r="C60" s="1295" t="s">
        <v>582</v>
      </c>
      <c r="D60" s="1296"/>
      <c r="E60" s="1297"/>
      <c r="F60" s="136">
        <v>442</v>
      </c>
      <c r="G60" s="136">
        <v>467</v>
      </c>
      <c r="H60" s="137">
        <v>466</v>
      </c>
    </row>
    <row r="61" spans="2:8" ht="45.75" customHeight="1" x14ac:dyDescent="0.15">
      <c r="B61" s="135"/>
      <c r="C61" s="1295" t="s">
        <v>583</v>
      </c>
      <c r="D61" s="1296"/>
      <c r="E61" s="1297"/>
      <c r="F61" s="136" t="s">
        <v>585</v>
      </c>
      <c r="G61" s="136" t="s">
        <v>585</v>
      </c>
      <c r="H61" s="137">
        <v>362</v>
      </c>
    </row>
    <row r="62" spans="2:8" ht="45.75" customHeight="1" thickBot="1" x14ac:dyDescent="0.2">
      <c r="B62" s="138"/>
      <c r="C62" s="1298" t="s">
        <v>584</v>
      </c>
      <c r="D62" s="1299"/>
      <c r="E62" s="1300"/>
      <c r="F62" s="139">
        <v>3</v>
      </c>
      <c r="G62" s="139">
        <v>276</v>
      </c>
      <c r="H62" s="140">
        <v>272</v>
      </c>
    </row>
    <row r="63" spans="2:8" ht="52.5" customHeight="1" thickBot="1" x14ac:dyDescent="0.2">
      <c r="B63" s="141"/>
      <c r="C63" s="1301" t="s">
        <v>49</v>
      </c>
      <c r="D63" s="1301"/>
      <c r="E63" s="1302"/>
      <c r="F63" s="142">
        <v>5304</v>
      </c>
      <c r="G63" s="142">
        <v>6193</v>
      </c>
      <c r="H63" s="143">
        <v>6671</v>
      </c>
    </row>
    <row r="64" spans="2:8" ht="15" customHeight="1" x14ac:dyDescent="0.15"/>
  </sheetData>
  <sheetProtection algorithmName="SHA-512" hashValue="rPo8IjSmGDKWYxp+34vOgwp+Vozk4EzED+k+EHfmSJG98AQ0b5Vtc0ygB3peT1/dZT5Rbfr4irpbCl0SCtHuGA==" saltValue="ME9cpb7ZeRIpbjfLt9Xh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612</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612</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611</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607</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09" t="s">
        <v>610</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ht="13.5" x14ac:dyDescent="0.15">
      <c r="B44" s="387"/>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ht="13.5" x14ac:dyDescent="0.15">
      <c r="B45" s="387"/>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ht="13.5" x14ac:dyDescent="0.15">
      <c r="B46" s="387"/>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ht="13.5" x14ac:dyDescent="0.15">
      <c r="B47" s="387"/>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605</v>
      </c>
    </row>
    <row r="50" spans="1:109" ht="13.5" x14ac:dyDescent="0.15">
      <c r="B50" s="387"/>
      <c r="G50" s="1321"/>
      <c r="H50" s="1321"/>
      <c r="I50" s="1321"/>
      <c r="J50" s="1321"/>
      <c r="K50" s="396"/>
      <c r="L50" s="396"/>
      <c r="M50" s="395"/>
      <c r="N50" s="395"/>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19" t="s">
        <v>555</v>
      </c>
      <c r="BQ50" s="1319"/>
      <c r="BR50" s="1319"/>
      <c r="BS50" s="1319"/>
      <c r="BT50" s="1319"/>
      <c r="BU50" s="1319"/>
      <c r="BV50" s="1319"/>
      <c r="BW50" s="1319"/>
      <c r="BX50" s="1319" t="s">
        <v>556</v>
      </c>
      <c r="BY50" s="1319"/>
      <c r="BZ50" s="1319"/>
      <c r="CA50" s="1319"/>
      <c r="CB50" s="1319"/>
      <c r="CC50" s="1319"/>
      <c r="CD50" s="1319"/>
      <c r="CE50" s="1319"/>
      <c r="CF50" s="1319" t="s">
        <v>557</v>
      </c>
      <c r="CG50" s="1319"/>
      <c r="CH50" s="1319"/>
      <c r="CI50" s="1319"/>
      <c r="CJ50" s="1319"/>
      <c r="CK50" s="1319"/>
      <c r="CL50" s="1319"/>
      <c r="CM50" s="1319"/>
      <c r="CN50" s="1319" t="s">
        <v>558</v>
      </c>
      <c r="CO50" s="1319"/>
      <c r="CP50" s="1319"/>
      <c r="CQ50" s="1319"/>
      <c r="CR50" s="1319"/>
      <c r="CS50" s="1319"/>
      <c r="CT50" s="1319"/>
      <c r="CU50" s="1319"/>
      <c r="CV50" s="1319" t="s">
        <v>559</v>
      </c>
      <c r="CW50" s="1319"/>
      <c r="CX50" s="1319"/>
      <c r="CY50" s="1319"/>
      <c r="CZ50" s="1319"/>
      <c r="DA50" s="1319"/>
      <c r="DB50" s="1319"/>
      <c r="DC50" s="1319"/>
    </row>
    <row r="51" spans="1:109" ht="13.5" customHeight="1" x14ac:dyDescent="0.15">
      <c r="B51" s="387"/>
      <c r="G51" s="1325"/>
      <c r="H51" s="1325"/>
      <c r="I51" s="1328"/>
      <c r="J51" s="1328"/>
      <c r="K51" s="1326"/>
      <c r="L51" s="1326"/>
      <c r="M51" s="1326"/>
      <c r="N51" s="1326"/>
      <c r="AM51" s="394"/>
      <c r="AN51" s="1327" t="s">
        <v>604</v>
      </c>
      <c r="AO51" s="1327"/>
      <c r="AP51" s="1327"/>
      <c r="AQ51" s="1327"/>
      <c r="AR51" s="1327"/>
      <c r="AS51" s="1327"/>
      <c r="AT51" s="1327"/>
      <c r="AU51" s="1327"/>
      <c r="AV51" s="1327"/>
      <c r="AW51" s="1327"/>
      <c r="AX51" s="1327"/>
      <c r="AY51" s="1327"/>
      <c r="AZ51" s="1327"/>
      <c r="BA51" s="1327"/>
      <c r="BB51" s="1327" t="s">
        <v>602</v>
      </c>
      <c r="BC51" s="1327"/>
      <c r="BD51" s="1327"/>
      <c r="BE51" s="1327"/>
      <c r="BF51" s="1327"/>
      <c r="BG51" s="1327"/>
      <c r="BH51" s="1327"/>
      <c r="BI51" s="1327"/>
      <c r="BJ51" s="1327"/>
      <c r="BK51" s="1327"/>
      <c r="BL51" s="1327"/>
      <c r="BM51" s="1327"/>
      <c r="BN51" s="1327"/>
      <c r="BO51" s="1327"/>
      <c r="BP51" s="1320"/>
      <c r="BQ51" s="1318"/>
      <c r="BR51" s="1318"/>
      <c r="BS51" s="1318"/>
      <c r="BT51" s="1318"/>
      <c r="BU51" s="1318"/>
      <c r="BV51" s="1318"/>
      <c r="BW51" s="1318"/>
      <c r="BX51" s="1318">
        <v>174.3</v>
      </c>
      <c r="BY51" s="1318"/>
      <c r="BZ51" s="1318"/>
      <c r="CA51" s="1318"/>
      <c r="CB51" s="1318"/>
      <c r="CC51" s="1318"/>
      <c r="CD51" s="1318"/>
      <c r="CE51" s="1318"/>
      <c r="CF51" s="1318">
        <v>169</v>
      </c>
      <c r="CG51" s="1318"/>
      <c r="CH51" s="1318"/>
      <c r="CI51" s="1318"/>
      <c r="CJ51" s="1318"/>
      <c r="CK51" s="1318"/>
      <c r="CL51" s="1318"/>
      <c r="CM51" s="1318"/>
      <c r="CN51" s="1318">
        <v>157.80000000000001</v>
      </c>
      <c r="CO51" s="1318"/>
      <c r="CP51" s="1318"/>
      <c r="CQ51" s="1318"/>
      <c r="CR51" s="1318"/>
      <c r="CS51" s="1318"/>
      <c r="CT51" s="1318"/>
      <c r="CU51" s="1318"/>
      <c r="CV51" s="1318">
        <v>150.9</v>
      </c>
      <c r="CW51" s="1318"/>
      <c r="CX51" s="1318"/>
      <c r="CY51" s="1318"/>
      <c r="CZ51" s="1318"/>
      <c r="DA51" s="1318"/>
      <c r="DB51" s="1318"/>
      <c r="DC51" s="1318"/>
    </row>
    <row r="52" spans="1:109" ht="13.5" x14ac:dyDescent="0.15">
      <c r="B52" s="387"/>
      <c r="G52" s="1325"/>
      <c r="H52" s="1325"/>
      <c r="I52" s="1328"/>
      <c r="J52" s="1328"/>
      <c r="K52" s="1326"/>
      <c r="L52" s="1326"/>
      <c r="M52" s="1326"/>
      <c r="N52" s="1326"/>
      <c r="AM52" s="394"/>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ht="13.5" x14ac:dyDescent="0.15">
      <c r="A53" s="402"/>
      <c r="B53" s="387"/>
      <c r="G53" s="1325"/>
      <c r="H53" s="1325"/>
      <c r="I53" s="1321"/>
      <c r="J53" s="1321"/>
      <c r="K53" s="1326"/>
      <c r="L53" s="1326"/>
      <c r="M53" s="1326"/>
      <c r="N53" s="1326"/>
      <c r="AM53" s="394"/>
      <c r="AN53" s="1327"/>
      <c r="AO53" s="1327"/>
      <c r="AP53" s="1327"/>
      <c r="AQ53" s="1327"/>
      <c r="AR53" s="1327"/>
      <c r="AS53" s="1327"/>
      <c r="AT53" s="1327"/>
      <c r="AU53" s="1327"/>
      <c r="AV53" s="1327"/>
      <c r="AW53" s="1327"/>
      <c r="AX53" s="1327"/>
      <c r="AY53" s="1327"/>
      <c r="AZ53" s="1327"/>
      <c r="BA53" s="1327"/>
      <c r="BB53" s="1327" t="s">
        <v>609</v>
      </c>
      <c r="BC53" s="1327"/>
      <c r="BD53" s="1327"/>
      <c r="BE53" s="1327"/>
      <c r="BF53" s="1327"/>
      <c r="BG53" s="1327"/>
      <c r="BH53" s="1327"/>
      <c r="BI53" s="1327"/>
      <c r="BJ53" s="1327"/>
      <c r="BK53" s="1327"/>
      <c r="BL53" s="1327"/>
      <c r="BM53" s="1327"/>
      <c r="BN53" s="1327"/>
      <c r="BO53" s="1327"/>
      <c r="BP53" s="1320"/>
      <c r="BQ53" s="1318"/>
      <c r="BR53" s="1318"/>
      <c r="BS53" s="1318"/>
      <c r="BT53" s="1318"/>
      <c r="BU53" s="1318"/>
      <c r="BV53" s="1318"/>
      <c r="BW53" s="1318"/>
      <c r="BX53" s="1318">
        <v>74.900000000000006</v>
      </c>
      <c r="BY53" s="1318"/>
      <c r="BZ53" s="1318"/>
      <c r="CA53" s="1318"/>
      <c r="CB53" s="1318"/>
      <c r="CC53" s="1318"/>
      <c r="CD53" s="1318"/>
      <c r="CE53" s="1318"/>
      <c r="CF53" s="1318">
        <v>78.5</v>
      </c>
      <c r="CG53" s="1318"/>
      <c r="CH53" s="1318"/>
      <c r="CI53" s="1318"/>
      <c r="CJ53" s="1318"/>
      <c r="CK53" s="1318"/>
      <c r="CL53" s="1318"/>
      <c r="CM53" s="1318"/>
      <c r="CN53" s="1318">
        <v>75.2</v>
      </c>
      <c r="CO53" s="1318"/>
      <c r="CP53" s="1318"/>
      <c r="CQ53" s="1318"/>
      <c r="CR53" s="1318"/>
      <c r="CS53" s="1318"/>
      <c r="CT53" s="1318"/>
      <c r="CU53" s="1318"/>
      <c r="CV53" s="1318">
        <v>75.400000000000006</v>
      </c>
      <c r="CW53" s="1318"/>
      <c r="CX53" s="1318"/>
      <c r="CY53" s="1318"/>
      <c r="CZ53" s="1318"/>
      <c r="DA53" s="1318"/>
      <c r="DB53" s="1318"/>
      <c r="DC53" s="1318"/>
    </row>
    <row r="54" spans="1:109" ht="13.5" x14ac:dyDescent="0.15">
      <c r="A54" s="402"/>
      <c r="B54" s="387"/>
      <c r="G54" s="1325"/>
      <c r="H54" s="1325"/>
      <c r="I54" s="1321"/>
      <c r="J54" s="1321"/>
      <c r="K54" s="1326"/>
      <c r="L54" s="1326"/>
      <c r="M54" s="1326"/>
      <c r="N54" s="1326"/>
      <c r="AM54" s="394"/>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ht="13.5" x14ac:dyDescent="0.15">
      <c r="A55" s="402"/>
      <c r="B55" s="387"/>
      <c r="G55" s="1321"/>
      <c r="H55" s="1321"/>
      <c r="I55" s="1321"/>
      <c r="J55" s="1321"/>
      <c r="K55" s="1326"/>
      <c r="L55" s="1326"/>
      <c r="M55" s="1326"/>
      <c r="N55" s="1326"/>
      <c r="AN55" s="1319" t="s">
        <v>603</v>
      </c>
      <c r="AO55" s="1319"/>
      <c r="AP55" s="1319"/>
      <c r="AQ55" s="1319"/>
      <c r="AR55" s="1319"/>
      <c r="AS55" s="1319"/>
      <c r="AT55" s="1319"/>
      <c r="AU55" s="1319"/>
      <c r="AV55" s="1319"/>
      <c r="AW55" s="1319"/>
      <c r="AX55" s="1319"/>
      <c r="AY55" s="1319"/>
      <c r="AZ55" s="1319"/>
      <c r="BA55" s="1319"/>
      <c r="BB55" s="1327" t="s">
        <v>602</v>
      </c>
      <c r="BC55" s="1327"/>
      <c r="BD55" s="1327"/>
      <c r="BE55" s="1327"/>
      <c r="BF55" s="1327"/>
      <c r="BG55" s="1327"/>
      <c r="BH55" s="1327"/>
      <c r="BI55" s="1327"/>
      <c r="BJ55" s="1327"/>
      <c r="BK55" s="1327"/>
      <c r="BL55" s="1327"/>
      <c r="BM55" s="1327"/>
      <c r="BN55" s="1327"/>
      <c r="BO55" s="1327"/>
      <c r="BP55" s="1320"/>
      <c r="BQ55" s="1318"/>
      <c r="BR55" s="1318"/>
      <c r="BS55" s="1318"/>
      <c r="BT55" s="1318"/>
      <c r="BU55" s="1318"/>
      <c r="BV55" s="1318"/>
      <c r="BW55" s="1318"/>
      <c r="BX55" s="1318">
        <v>35.299999999999997</v>
      </c>
      <c r="BY55" s="1318"/>
      <c r="BZ55" s="1318"/>
      <c r="CA55" s="1318"/>
      <c r="CB55" s="1318"/>
      <c r="CC55" s="1318"/>
      <c r="CD55" s="1318"/>
      <c r="CE55" s="1318"/>
      <c r="CF55" s="1318">
        <v>31.9</v>
      </c>
      <c r="CG55" s="1318"/>
      <c r="CH55" s="1318"/>
      <c r="CI55" s="1318"/>
      <c r="CJ55" s="1318"/>
      <c r="CK55" s="1318"/>
      <c r="CL55" s="1318"/>
      <c r="CM55" s="1318"/>
      <c r="CN55" s="1318">
        <v>24.2</v>
      </c>
      <c r="CO55" s="1318"/>
      <c r="CP55" s="1318"/>
      <c r="CQ55" s="1318"/>
      <c r="CR55" s="1318"/>
      <c r="CS55" s="1318"/>
      <c r="CT55" s="1318"/>
      <c r="CU55" s="1318"/>
      <c r="CV55" s="1318">
        <v>22.1</v>
      </c>
      <c r="CW55" s="1318"/>
      <c r="CX55" s="1318"/>
      <c r="CY55" s="1318"/>
      <c r="CZ55" s="1318"/>
      <c r="DA55" s="1318"/>
      <c r="DB55" s="1318"/>
      <c r="DC55" s="1318"/>
    </row>
    <row r="56" spans="1:109" ht="13.5" x14ac:dyDescent="0.15">
      <c r="A56" s="402"/>
      <c r="B56" s="387"/>
      <c r="G56" s="1321"/>
      <c r="H56" s="1321"/>
      <c r="I56" s="1321"/>
      <c r="J56" s="1321"/>
      <c r="K56" s="1326"/>
      <c r="L56" s="1326"/>
      <c r="M56" s="1326"/>
      <c r="N56" s="1326"/>
      <c r="AN56" s="1319"/>
      <c r="AO56" s="1319"/>
      <c r="AP56" s="1319"/>
      <c r="AQ56" s="1319"/>
      <c r="AR56" s="1319"/>
      <c r="AS56" s="1319"/>
      <c r="AT56" s="1319"/>
      <c r="AU56" s="1319"/>
      <c r="AV56" s="1319"/>
      <c r="AW56" s="1319"/>
      <c r="AX56" s="1319"/>
      <c r="AY56" s="1319"/>
      <c r="AZ56" s="1319"/>
      <c r="BA56" s="1319"/>
      <c r="BB56" s="1327"/>
      <c r="BC56" s="1327"/>
      <c r="BD56" s="1327"/>
      <c r="BE56" s="1327"/>
      <c r="BF56" s="1327"/>
      <c r="BG56" s="1327"/>
      <c r="BH56" s="1327"/>
      <c r="BI56" s="1327"/>
      <c r="BJ56" s="1327"/>
      <c r="BK56" s="1327"/>
      <c r="BL56" s="1327"/>
      <c r="BM56" s="1327"/>
      <c r="BN56" s="1327"/>
      <c r="BO56" s="1327"/>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402" customFormat="1" ht="13.5" x14ac:dyDescent="0.15">
      <c r="B57" s="408"/>
      <c r="G57" s="1321"/>
      <c r="H57" s="1321"/>
      <c r="I57" s="1329"/>
      <c r="J57" s="1329"/>
      <c r="K57" s="1326"/>
      <c r="L57" s="1326"/>
      <c r="M57" s="1326"/>
      <c r="N57" s="1326"/>
      <c r="AM57" s="386"/>
      <c r="AN57" s="1319"/>
      <c r="AO57" s="1319"/>
      <c r="AP57" s="1319"/>
      <c r="AQ57" s="1319"/>
      <c r="AR57" s="1319"/>
      <c r="AS57" s="1319"/>
      <c r="AT57" s="1319"/>
      <c r="AU57" s="1319"/>
      <c r="AV57" s="1319"/>
      <c r="AW57" s="1319"/>
      <c r="AX57" s="1319"/>
      <c r="AY57" s="1319"/>
      <c r="AZ57" s="1319"/>
      <c r="BA57" s="1319"/>
      <c r="BB57" s="1327" t="s">
        <v>609</v>
      </c>
      <c r="BC57" s="1327"/>
      <c r="BD57" s="1327"/>
      <c r="BE57" s="1327"/>
      <c r="BF57" s="1327"/>
      <c r="BG57" s="1327"/>
      <c r="BH57" s="1327"/>
      <c r="BI57" s="1327"/>
      <c r="BJ57" s="1327"/>
      <c r="BK57" s="1327"/>
      <c r="BL57" s="1327"/>
      <c r="BM57" s="1327"/>
      <c r="BN57" s="1327"/>
      <c r="BO57" s="1327"/>
      <c r="BP57" s="1320"/>
      <c r="BQ57" s="1318"/>
      <c r="BR57" s="1318"/>
      <c r="BS57" s="1318"/>
      <c r="BT57" s="1318"/>
      <c r="BU57" s="1318"/>
      <c r="BV57" s="1318"/>
      <c r="BW57" s="1318"/>
      <c r="BX57" s="1318">
        <v>60.4</v>
      </c>
      <c r="BY57" s="1318"/>
      <c r="BZ57" s="1318"/>
      <c r="CA57" s="1318"/>
      <c r="CB57" s="1318"/>
      <c r="CC57" s="1318"/>
      <c r="CD57" s="1318"/>
      <c r="CE57" s="1318"/>
      <c r="CF57" s="1318">
        <v>59.3</v>
      </c>
      <c r="CG57" s="1318"/>
      <c r="CH57" s="1318"/>
      <c r="CI57" s="1318"/>
      <c r="CJ57" s="1318"/>
      <c r="CK57" s="1318"/>
      <c r="CL57" s="1318"/>
      <c r="CM57" s="1318"/>
      <c r="CN57" s="1318">
        <v>59.9</v>
      </c>
      <c r="CO57" s="1318"/>
      <c r="CP57" s="1318"/>
      <c r="CQ57" s="1318"/>
      <c r="CR57" s="1318"/>
      <c r="CS57" s="1318"/>
      <c r="CT57" s="1318"/>
      <c r="CU57" s="1318"/>
      <c r="CV57" s="1318">
        <v>61.5</v>
      </c>
      <c r="CW57" s="1318"/>
      <c r="CX57" s="1318"/>
      <c r="CY57" s="1318"/>
      <c r="CZ57" s="1318"/>
      <c r="DA57" s="1318"/>
      <c r="DB57" s="1318"/>
      <c r="DC57" s="1318"/>
      <c r="DD57" s="413"/>
      <c r="DE57" s="408"/>
    </row>
    <row r="58" spans="1:109" s="402" customFormat="1" ht="13.5" x14ac:dyDescent="0.15">
      <c r="A58" s="386"/>
      <c r="B58" s="408"/>
      <c r="G58" s="1321"/>
      <c r="H58" s="1321"/>
      <c r="I58" s="1329"/>
      <c r="J58" s="1329"/>
      <c r="K58" s="1326"/>
      <c r="L58" s="1326"/>
      <c r="M58" s="1326"/>
      <c r="N58" s="1326"/>
      <c r="AM58" s="386"/>
      <c r="AN58" s="1319"/>
      <c r="AO58" s="1319"/>
      <c r="AP58" s="1319"/>
      <c r="AQ58" s="1319"/>
      <c r="AR58" s="1319"/>
      <c r="AS58" s="1319"/>
      <c r="AT58" s="1319"/>
      <c r="AU58" s="1319"/>
      <c r="AV58" s="1319"/>
      <c r="AW58" s="1319"/>
      <c r="AX58" s="1319"/>
      <c r="AY58" s="1319"/>
      <c r="AZ58" s="1319"/>
      <c r="BA58" s="1319"/>
      <c r="BB58" s="1327"/>
      <c r="BC58" s="1327"/>
      <c r="BD58" s="1327"/>
      <c r="BE58" s="1327"/>
      <c r="BF58" s="1327"/>
      <c r="BG58" s="1327"/>
      <c r="BH58" s="1327"/>
      <c r="BI58" s="1327"/>
      <c r="BJ58" s="1327"/>
      <c r="BK58" s="1327"/>
      <c r="BL58" s="1327"/>
      <c r="BM58" s="1327"/>
      <c r="BN58" s="1327"/>
      <c r="BO58" s="1327"/>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608</v>
      </c>
    </row>
    <row r="64" spans="1:109" ht="13.5" x14ac:dyDescent="0.15">
      <c r="B64" s="387"/>
      <c r="G64" s="403"/>
      <c r="I64" s="405"/>
      <c r="J64" s="405"/>
      <c r="K64" s="405"/>
      <c r="L64" s="405"/>
      <c r="M64" s="405"/>
      <c r="N64" s="404"/>
      <c r="AM64" s="403"/>
      <c r="AN64" s="403" t="s">
        <v>607</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09" t="s">
        <v>606</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ht="13.5" x14ac:dyDescent="0.15">
      <c r="B66" s="387"/>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ht="13.5" x14ac:dyDescent="0.15">
      <c r="B67" s="387"/>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ht="13.5" x14ac:dyDescent="0.15">
      <c r="B68" s="387"/>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ht="13.5" x14ac:dyDescent="0.15">
      <c r="B69" s="387"/>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605</v>
      </c>
    </row>
    <row r="72" spans="2:107" ht="13.5" x14ac:dyDescent="0.15">
      <c r="B72" s="387"/>
      <c r="G72" s="1321"/>
      <c r="H72" s="1321"/>
      <c r="I72" s="1321"/>
      <c r="J72" s="1321"/>
      <c r="K72" s="396"/>
      <c r="L72" s="396"/>
      <c r="M72" s="395"/>
      <c r="N72" s="395"/>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19" t="s">
        <v>555</v>
      </c>
      <c r="BQ72" s="1319"/>
      <c r="BR72" s="1319"/>
      <c r="BS72" s="1319"/>
      <c r="BT72" s="1319"/>
      <c r="BU72" s="1319"/>
      <c r="BV72" s="1319"/>
      <c r="BW72" s="1319"/>
      <c r="BX72" s="1319" t="s">
        <v>556</v>
      </c>
      <c r="BY72" s="1319"/>
      <c r="BZ72" s="1319"/>
      <c r="CA72" s="1319"/>
      <c r="CB72" s="1319"/>
      <c r="CC72" s="1319"/>
      <c r="CD72" s="1319"/>
      <c r="CE72" s="1319"/>
      <c r="CF72" s="1319" t="s">
        <v>557</v>
      </c>
      <c r="CG72" s="1319"/>
      <c r="CH72" s="1319"/>
      <c r="CI72" s="1319"/>
      <c r="CJ72" s="1319"/>
      <c r="CK72" s="1319"/>
      <c r="CL72" s="1319"/>
      <c r="CM72" s="1319"/>
      <c r="CN72" s="1319" t="s">
        <v>558</v>
      </c>
      <c r="CO72" s="1319"/>
      <c r="CP72" s="1319"/>
      <c r="CQ72" s="1319"/>
      <c r="CR72" s="1319"/>
      <c r="CS72" s="1319"/>
      <c r="CT72" s="1319"/>
      <c r="CU72" s="1319"/>
      <c r="CV72" s="1319" t="s">
        <v>559</v>
      </c>
      <c r="CW72" s="1319"/>
      <c r="CX72" s="1319"/>
      <c r="CY72" s="1319"/>
      <c r="CZ72" s="1319"/>
      <c r="DA72" s="1319"/>
      <c r="DB72" s="1319"/>
      <c r="DC72" s="1319"/>
    </row>
    <row r="73" spans="2:107" ht="13.5" x14ac:dyDescent="0.15">
      <c r="B73" s="387"/>
      <c r="G73" s="1325"/>
      <c r="H73" s="1325"/>
      <c r="I73" s="1325"/>
      <c r="J73" s="1325"/>
      <c r="K73" s="1330"/>
      <c r="L73" s="1330"/>
      <c r="M73" s="1330"/>
      <c r="N73" s="1330"/>
      <c r="AM73" s="394"/>
      <c r="AN73" s="1327" t="s">
        <v>604</v>
      </c>
      <c r="AO73" s="1327"/>
      <c r="AP73" s="1327"/>
      <c r="AQ73" s="1327"/>
      <c r="AR73" s="1327"/>
      <c r="AS73" s="1327"/>
      <c r="AT73" s="1327"/>
      <c r="AU73" s="1327"/>
      <c r="AV73" s="1327"/>
      <c r="AW73" s="1327"/>
      <c r="AX73" s="1327"/>
      <c r="AY73" s="1327"/>
      <c r="AZ73" s="1327"/>
      <c r="BA73" s="1327"/>
      <c r="BB73" s="1327" t="s">
        <v>602</v>
      </c>
      <c r="BC73" s="1327"/>
      <c r="BD73" s="1327"/>
      <c r="BE73" s="1327"/>
      <c r="BF73" s="1327"/>
      <c r="BG73" s="1327"/>
      <c r="BH73" s="1327"/>
      <c r="BI73" s="1327"/>
      <c r="BJ73" s="1327"/>
      <c r="BK73" s="1327"/>
      <c r="BL73" s="1327"/>
      <c r="BM73" s="1327"/>
      <c r="BN73" s="1327"/>
      <c r="BO73" s="1327"/>
      <c r="BP73" s="1318">
        <v>182.8</v>
      </c>
      <c r="BQ73" s="1318"/>
      <c r="BR73" s="1318"/>
      <c r="BS73" s="1318"/>
      <c r="BT73" s="1318"/>
      <c r="BU73" s="1318"/>
      <c r="BV73" s="1318"/>
      <c r="BW73" s="1318"/>
      <c r="BX73" s="1318">
        <v>174.3</v>
      </c>
      <c r="BY73" s="1318"/>
      <c r="BZ73" s="1318"/>
      <c r="CA73" s="1318"/>
      <c r="CB73" s="1318"/>
      <c r="CC73" s="1318"/>
      <c r="CD73" s="1318"/>
      <c r="CE73" s="1318"/>
      <c r="CF73" s="1318">
        <v>169</v>
      </c>
      <c r="CG73" s="1318"/>
      <c r="CH73" s="1318"/>
      <c r="CI73" s="1318"/>
      <c r="CJ73" s="1318"/>
      <c r="CK73" s="1318"/>
      <c r="CL73" s="1318"/>
      <c r="CM73" s="1318"/>
      <c r="CN73" s="1318">
        <v>157.80000000000001</v>
      </c>
      <c r="CO73" s="1318"/>
      <c r="CP73" s="1318"/>
      <c r="CQ73" s="1318"/>
      <c r="CR73" s="1318"/>
      <c r="CS73" s="1318"/>
      <c r="CT73" s="1318"/>
      <c r="CU73" s="1318"/>
      <c r="CV73" s="1318">
        <v>150.9</v>
      </c>
      <c r="CW73" s="1318"/>
      <c r="CX73" s="1318"/>
      <c r="CY73" s="1318"/>
      <c r="CZ73" s="1318"/>
      <c r="DA73" s="1318"/>
      <c r="DB73" s="1318"/>
      <c r="DC73" s="1318"/>
    </row>
    <row r="74" spans="2:107" ht="13.5" x14ac:dyDescent="0.15">
      <c r="B74" s="387"/>
      <c r="G74" s="1325"/>
      <c r="H74" s="1325"/>
      <c r="I74" s="1325"/>
      <c r="J74" s="1325"/>
      <c r="K74" s="1330"/>
      <c r="L74" s="1330"/>
      <c r="M74" s="1330"/>
      <c r="N74" s="1330"/>
      <c r="AM74" s="394"/>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ht="13.5" x14ac:dyDescent="0.15">
      <c r="B75" s="387"/>
      <c r="G75" s="1325"/>
      <c r="H75" s="1325"/>
      <c r="I75" s="1321"/>
      <c r="J75" s="1321"/>
      <c r="K75" s="1326"/>
      <c r="L75" s="1326"/>
      <c r="M75" s="1326"/>
      <c r="N75" s="1326"/>
      <c r="AM75" s="394"/>
      <c r="AN75" s="1327"/>
      <c r="AO75" s="1327"/>
      <c r="AP75" s="1327"/>
      <c r="AQ75" s="1327"/>
      <c r="AR75" s="1327"/>
      <c r="AS75" s="1327"/>
      <c r="AT75" s="1327"/>
      <c r="AU75" s="1327"/>
      <c r="AV75" s="1327"/>
      <c r="AW75" s="1327"/>
      <c r="AX75" s="1327"/>
      <c r="AY75" s="1327"/>
      <c r="AZ75" s="1327"/>
      <c r="BA75" s="1327"/>
      <c r="BB75" s="1327" t="s">
        <v>601</v>
      </c>
      <c r="BC75" s="1327"/>
      <c r="BD75" s="1327"/>
      <c r="BE75" s="1327"/>
      <c r="BF75" s="1327"/>
      <c r="BG75" s="1327"/>
      <c r="BH75" s="1327"/>
      <c r="BI75" s="1327"/>
      <c r="BJ75" s="1327"/>
      <c r="BK75" s="1327"/>
      <c r="BL75" s="1327"/>
      <c r="BM75" s="1327"/>
      <c r="BN75" s="1327"/>
      <c r="BO75" s="1327"/>
      <c r="BP75" s="1318">
        <v>16.899999999999999</v>
      </c>
      <c r="BQ75" s="1318"/>
      <c r="BR75" s="1318"/>
      <c r="BS75" s="1318"/>
      <c r="BT75" s="1318"/>
      <c r="BU75" s="1318"/>
      <c r="BV75" s="1318"/>
      <c r="BW75" s="1318"/>
      <c r="BX75" s="1318">
        <v>17.3</v>
      </c>
      <c r="BY75" s="1318"/>
      <c r="BZ75" s="1318"/>
      <c r="CA75" s="1318"/>
      <c r="CB75" s="1318"/>
      <c r="CC75" s="1318"/>
      <c r="CD75" s="1318"/>
      <c r="CE75" s="1318"/>
      <c r="CF75" s="1318">
        <v>17.100000000000001</v>
      </c>
      <c r="CG75" s="1318"/>
      <c r="CH75" s="1318"/>
      <c r="CI75" s="1318"/>
      <c r="CJ75" s="1318"/>
      <c r="CK75" s="1318"/>
      <c r="CL75" s="1318"/>
      <c r="CM75" s="1318"/>
      <c r="CN75" s="1318">
        <v>16.600000000000001</v>
      </c>
      <c r="CO75" s="1318"/>
      <c r="CP75" s="1318"/>
      <c r="CQ75" s="1318"/>
      <c r="CR75" s="1318"/>
      <c r="CS75" s="1318"/>
      <c r="CT75" s="1318"/>
      <c r="CU75" s="1318"/>
      <c r="CV75" s="1318">
        <v>16.100000000000001</v>
      </c>
      <c r="CW75" s="1318"/>
      <c r="CX75" s="1318"/>
      <c r="CY75" s="1318"/>
      <c r="CZ75" s="1318"/>
      <c r="DA75" s="1318"/>
      <c r="DB75" s="1318"/>
      <c r="DC75" s="1318"/>
    </row>
    <row r="76" spans="2:107" ht="13.5" x14ac:dyDescent="0.15">
      <c r="B76" s="387"/>
      <c r="G76" s="1325"/>
      <c r="H76" s="1325"/>
      <c r="I76" s="1321"/>
      <c r="J76" s="1321"/>
      <c r="K76" s="1326"/>
      <c r="L76" s="1326"/>
      <c r="M76" s="1326"/>
      <c r="N76" s="1326"/>
      <c r="AM76" s="394"/>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ht="13.5" x14ac:dyDescent="0.15">
      <c r="B77" s="387"/>
      <c r="G77" s="1321"/>
      <c r="H77" s="1321"/>
      <c r="I77" s="1321"/>
      <c r="J77" s="1321"/>
      <c r="K77" s="1330"/>
      <c r="L77" s="1330"/>
      <c r="M77" s="1330"/>
      <c r="N77" s="1330"/>
      <c r="AN77" s="1319" t="s">
        <v>603</v>
      </c>
      <c r="AO77" s="1319"/>
      <c r="AP77" s="1319"/>
      <c r="AQ77" s="1319"/>
      <c r="AR77" s="1319"/>
      <c r="AS77" s="1319"/>
      <c r="AT77" s="1319"/>
      <c r="AU77" s="1319"/>
      <c r="AV77" s="1319"/>
      <c r="AW77" s="1319"/>
      <c r="AX77" s="1319"/>
      <c r="AY77" s="1319"/>
      <c r="AZ77" s="1319"/>
      <c r="BA77" s="1319"/>
      <c r="BB77" s="1327" t="s">
        <v>602</v>
      </c>
      <c r="BC77" s="1327"/>
      <c r="BD77" s="1327"/>
      <c r="BE77" s="1327"/>
      <c r="BF77" s="1327"/>
      <c r="BG77" s="1327"/>
      <c r="BH77" s="1327"/>
      <c r="BI77" s="1327"/>
      <c r="BJ77" s="1327"/>
      <c r="BK77" s="1327"/>
      <c r="BL77" s="1327"/>
      <c r="BM77" s="1327"/>
      <c r="BN77" s="1327"/>
      <c r="BO77" s="1327"/>
      <c r="BP77" s="1318">
        <v>33.6</v>
      </c>
      <c r="BQ77" s="1318"/>
      <c r="BR77" s="1318"/>
      <c r="BS77" s="1318"/>
      <c r="BT77" s="1318"/>
      <c r="BU77" s="1318"/>
      <c r="BV77" s="1318"/>
      <c r="BW77" s="1318"/>
      <c r="BX77" s="1318">
        <v>35.299999999999997</v>
      </c>
      <c r="BY77" s="1318"/>
      <c r="BZ77" s="1318"/>
      <c r="CA77" s="1318"/>
      <c r="CB77" s="1318"/>
      <c r="CC77" s="1318"/>
      <c r="CD77" s="1318"/>
      <c r="CE77" s="1318"/>
      <c r="CF77" s="1318">
        <v>31.9</v>
      </c>
      <c r="CG77" s="1318"/>
      <c r="CH77" s="1318"/>
      <c r="CI77" s="1318"/>
      <c r="CJ77" s="1318"/>
      <c r="CK77" s="1318"/>
      <c r="CL77" s="1318"/>
      <c r="CM77" s="1318"/>
      <c r="CN77" s="1318">
        <v>24.2</v>
      </c>
      <c r="CO77" s="1318"/>
      <c r="CP77" s="1318"/>
      <c r="CQ77" s="1318"/>
      <c r="CR77" s="1318"/>
      <c r="CS77" s="1318"/>
      <c r="CT77" s="1318"/>
      <c r="CU77" s="1318"/>
      <c r="CV77" s="1318">
        <v>22.1</v>
      </c>
      <c r="CW77" s="1318"/>
      <c r="CX77" s="1318"/>
      <c r="CY77" s="1318"/>
      <c r="CZ77" s="1318"/>
      <c r="DA77" s="1318"/>
      <c r="DB77" s="1318"/>
      <c r="DC77" s="1318"/>
    </row>
    <row r="78" spans="2:107" ht="13.5" x14ac:dyDescent="0.15">
      <c r="B78" s="387"/>
      <c r="G78" s="1321"/>
      <c r="H78" s="1321"/>
      <c r="I78" s="1321"/>
      <c r="J78" s="1321"/>
      <c r="K78" s="1330"/>
      <c r="L78" s="1330"/>
      <c r="M78" s="1330"/>
      <c r="N78" s="1330"/>
      <c r="AN78" s="1319"/>
      <c r="AO78" s="1319"/>
      <c r="AP78" s="1319"/>
      <c r="AQ78" s="1319"/>
      <c r="AR78" s="1319"/>
      <c r="AS78" s="1319"/>
      <c r="AT78" s="1319"/>
      <c r="AU78" s="1319"/>
      <c r="AV78" s="1319"/>
      <c r="AW78" s="1319"/>
      <c r="AX78" s="1319"/>
      <c r="AY78" s="1319"/>
      <c r="AZ78" s="1319"/>
      <c r="BA78" s="1319"/>
      <c r="BB78" s="1327"/>
      <c r="BC78" s="1327"/>
      <c r="BD78" s="1327"/>
      <c r="BE78" s="1327"/>
      <c r="BF78" s="1327"/>
      <c r="BG78" s="1327"/>
      <c r="BH78" s="1327"/>
      <c r="BI78" s="1327"/>
      <c r="BJ78" s="1327"/>
      <c r="BK78" s="1327"/>
      <c r="BL78" s="1327"/>
      <c r="BM78" s="1327"/>
      <c r="BN78" s="1327"/>
      <c r="BO78" s="1327"/>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ht="13.5" x14ac:dyDescent="0.15">
      <c r="B79" s="387"/>
      <c r="G79" s="1321"/>
      <c r="H79" s="1321"/>
      <c r="I79" s="1329"/>
      <c r="J79" s="1329"/>
      <c r="K79" s="1331"/>
      <c r="L79" s="1331"/>
      <c r="M79" s="1331"/>
      <c r="N79" s="1331"/>
      <c r="AN79" s="1319"/>
      <c r="AO79" s="1319"/>
      <c r="AP79" s="1319"/>
      <c r="AQ79" s="1319"/>
      <c r="AR79" s="1319"/>
      <c r="AS79" s="1319"/>
      <c r="AT79" s="1319"/>
      <c r="AU79" s="1319"/>
      <c r="AV79" s="1319"/>
      <c r="AW79" s="1319"/>
      <c r="AX79" s="1319"/>
      <c r="AY79" s="1319"/>
      <c r="AZ79" s="1319"/>
      <c r="BA79" s="1319"/>
      <c r="BB79" s="1327" t="s">
        <v>601</v>
      </c>
      <c r="BC79" s="1327"/>
      <c r="BD79" s="1327"/>
      <c r="BE79" s="1327"/>
      <c r="BF79" s="1327"/>
      <c r="BG79" s="1327"/>
      <c r="BH79" s="1327"/>
      <c r="BI79" s="1327"/>
      <c r="BJ79" s="1327"/>
      <c r="BK79" s="1327"/>
      <c r="BL79" s="1327"/>
      <c r="BM79" s="1327"/>
      <c r="BN79" s="1327"/>
      <c r="BO79" s="1327"/>
      <c r="BP79" s="1318">
        <v>7</v>
      </c>
      <c r="BQ79" s="1318"/>
      <c r="BR79" s="1318"/>
      <c r="BS79" s="1318"/>
      <c r="BT79" s="1318"/>
      <c r="BU79" s="1318"/>
      <c r="BV79" s="1318"/>
      <c r="BW79" s="1318"/>
      <c r="BX79" s="1318">
        <v>6.9</v>
      </c>
      <c r="BY79" s="1318"/>
      <c r="BZ79" s="1318"/>
      <c r="CA79" s="1318"/>
      <c r="CB79" s="1318"/>
      <c r="CC79" s="1318"/>
      <c r="CD79" s="1318"/>
      <c r="CE79" s="1318"/>
      <c r="CF79" s="1318">
        <v>6.6</v>
      </c>
      <c r="CG79" s="1318"/>
      <c r="CH79" s="1318"/>
      <c r="CI79" s="1318"/>
      <c r="CJ79" s="1318"/>
      <c r="CK79" s="1318"/>
      <c r="CL79" s="1318"/>
      <c r="CM79" s="1318"/>
      <c r="CN79" s="1318">
        <v>6.4</v>
      </c>
      <c r="CO79" s="1318"/>
      <c r="CP79" s="1318"/>
      <c r="CQ79" s="1318"/>
      <c r="CR79" s="1318"/>
      <c r="CS79" s="1318"/>
      <c r="CT79" s="1318"/>
      <c r="CU79" s="1318"/>
      <c r="CV79" s="1318">
        <v>6.3</v>
      </c>
      <c r="CW79" s="1318"/>
      <c r="CX79" s="1318"/>
      <c r="CY79" s="1318"/>
      <c r="CZ79" s="1318"/>
      <c r="DA79" s="1318"/>
      <c r="DB79" s="1318"/>
      <c r="DC79" s="1318"/>
    </row>
    <row r="80" spans="2:107" ht="13.5" x14ac:dyDescent="0.15">
      <c r="B80" s="387"/>
      <c r="G80" s="1321"/>
      <c r="H80" s="1321"/>
      <c r="I80" s="1329"/>
      <c r="J80" s="1329"/>
      <c r="K80" s="1331"/>
      <c r="L80" s="1331"/>
      <c r="M80" s="1331"/>
      <c r="N80" s="1331"/>
      <c r="AN80" s="1319"/>
      <c r="AO80" s="1319"/>
      <c r="AP80" s="1319"/>
      <c r="AQ80" s="1319"/>
      <c r="AR80" s="1319"/>
      <c r="AS80" s="1319"/>
      <c r="AT80" s="1319"/>
      <c r="AU80" s="1319"/>
      <c r="AV80" s="1319"/>
      <c r="AW80" s="1319"/>
      <c r="AX80" s="1319"/>
      <c r="AY80" s="1319"/>
      <c r="AZ80" s="1319"/>
      <c r="BA80" s="1319"/>
      <c r="BB80" s="1327"/>
      <c r="BC80" s="1327"/>
      <c r="BD80" s="1327"/>
      <c r="BE80" s="1327"/>
      <c r="BF80" s="1327"/>
      <c r="BG80" s="1327"/>
      <c r="BH80" s="1327"/>
      <c r="BI80" s="1327"/>
      <c r="BJ80" s="1327"/>
      <c r="BK80" s="1327"/>
      <c r="BL80" s="1327"/>
      <c r="BM80" s="1327"/>
      <c r="BN80" s="1327"/>
      <c r="BO80" s="1327"/>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a/yBK+teX0qB1kPnS4I9zzxqnHqukjyFi0wFhOoJki+FLnc9M0T7wvIozqYc421nuPGXAEeTH7s6RRy89GEimw==" saltValue="yDVtMAFifpAfOO5fv+rkqQ=="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1">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oBJ4RuVM3Uxe7/NngaUsAhGNatsEzfWkCTWlhDdzRzDHMiNSl/0eD3lRK8fidI7ANnMoLLZuwkgLzYJASl8mJQ==" saltValue="b7uigfn+JxKrUBjlecLS/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2">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phYQ+SEcnxUf+jtD9uHqiF2tPp6JkE7ttUHReeIEbRr2QoPtbUTGaIt4X5hnyZRVhUzvxnbhY7oZM2OxR+y5VQ==" saltValue="qYKgj04IjlEeJsf1us8Qq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50</v>
      </c>
      <c r="E2" s="155"/>
      <c r="F2" s="156" t="s">
        <v>552</v>
      </c>
      <c r="G2" s="157"/>
      <c r="H2" s="158"/>
    </row>
    <row r="3" spans="1:8" x14ac:dyDescent="0.15">
      <c r="A3" s="154" t="s">
        <v>545</v>
      </c>
      <c r="B3" s="159"/>
      <c r="C3" s="160"/>
      <c r="D3" s="161">
        <v>60047</v>
      </c>
      <c r="E3" s="162"/>
      <c r="F3" s="163">
        <v>47278</v>
      </c>
      <c r="G3" s="164"/>
      <c r="H3" s="165"/>
    </row>
    <row r="4" spans="1:8" x14ac:dyDescent="0.15">
      <c r="A4" s="166"/>
      <c r="B4" s="167"/>
      <c r="C4" s="168"/>
      <c r="D4" s="169">
        <v>24499</v>
      </c>
      <c r="E4" s="170"/>
      <c r="F4" s="171">
        <v>24096</v>
      </c>
      <c r="G4" s="172"/>
      <c r="H4" s="173"/>
    </row>
    <row r="5" spans="1:8" x14ac:dyDescent="0.15">
      <c r="A5" s="154" t="s">
        <v>547</v>
      </c>
      <c r="B5" s="159"/>
      <c r="C5" s="160"/>
      <c r="D5" s="161">
        <v>37575</v>
      </c>
      <c r="E5" s="162"/>
      <c r="F5" s="163">
        <v>44504</v>
      </c>
      <c r="G5" s="164"/>
      <c r="H5" s="165"/>
    </row>
    <row r="6" spans="1:8" x14ac:dyDescent="0.15">
      <c r="A6" s="166"/>
      <c r="B6" s="167"/>
      <c r="C6" s="168"/>
      <c r="D6" s="169">
        <v>20484</v>
      </c>
      <c r="E6" s="170"/>
      <c r="F6" s="171">
        <v>25876</v>
      </c>
      <c r="G6" s="172"/>
      <c r="H6" s="173"/>
    </row>
    <row r="7" spans="1:8" x14ac:dyDescent="0.15">
      <c r="A7" s="154" t="s">
        <v>548</v>
      </c>
      <c r="B7" s="159"/>
      <c r="C7" s="160"/>
      <c r="D7" s="161">
        <v>31764</v>
      </c>
      <c r="E7" s="162"/>
      <c r="F7" s="163">
        <v>47820</v>
      </c>
      <c r="G7" s="164"/>
      <c r="H7" s="165"/>
    </row>
    <row r="8" spans="1:8" x14ac:dyDescent="0.15">
      <c r="A8" s="166"/>
      <c r="B8" s="167"/>
      <c r="C8" s="168"/>
      <c r="D8" s="169">
        <v>18578</v>
      </c>
      <c r="E8" s="170"/>
      <c r="F8" s="171">
        <v>25855</v>
      </c>
      <c r="G8" s="172"/>
      <c r="H8" s="173"/>
    </row>
    <row r="9" spans="1:8" x14ac:dyDescent="0.15">
      <c r="A9" s="154" t="s">
        <v>549</v>
      </c>
      <c r="B9" s="159"/>
      <c r="C9" s="160"/>
      <c r="D9" s="161">
        <v>43528</v>
      </c>
      <c r="E9" s="162"/>
      <c r="F9" s="163">
        <v>41934</v>
      </c>
      <c r="G9" s="164"/>
      <c r="H9" s="165"/>
    </row>
    <row r="10" spans="1:8" x14ac:dyDescent="0.15">
      <c r="A10" s="166"/>
      <c r="B10" s="167"/>
      <c r="C10" s="168"/>
      <c r="D10" s="169">
        <v>22276</v>
      </c>
      <c r="E10" s="170"/>
      <c r="F10" s="171">
        <v>23352</v>
      </c>
      <c r="G10" s="172"/>
      <c r="H10" s="173"/>
    </row>
    <row r="11" spans="1:8" x14ac:dyDescent="0.15">
      <c r="A11" s="154" t="s">
        <v>550</v>
      </c>
      <c r="B11" s="159"/>
      <c r="C11" s="160"/>
      <c r="D11" s="161">
        <v>101501</v>
      </c>
      <c r="E11" s="162"/>
      <c r="F11" s="163">
        <v>45588</v>
      </c>
      <c r="G11" s="164"/>
      <c r="H11" s="165"/>
    </row>
    <row r="12" spans="1:8" x14ac:dyDescent="0.15">
      <c r="A12" s="166"/>
      <c r="B12" s="167"/>
      <c r="C12" s="174"/>
      <c r="D12" s="169">
        <v>33726</v>
      </c>
      <c r="E12" s="170"/>
      <c r="F12" s="171">
        <v>24150</v>
      </c>
      <c r="G12" s="172"/>
      <c r="H12" s="173"/>
    </row>
    <row r="13" spans="1:8" x14ac:dyDescent="0.15">
      <c r="A13" s="154"/>
      <c r="B13" s="159"/>
      <c r="C13" s="175"/>
      <c r="D13" s="176">
        <v>54883</v>
      </c>
      <c r="E13" s="177"/>
      <c r="F13" s="178">
        <v>45425</v>
      </c>
      <c r="G13" s="179"/>
      <c r="H13" s="165"/>
    </row>
    <row r="14" spans="1:8" x14ac:dyDescent="0.15">
      <c r="A14" s="166"/>
      <c r="B14" s="167"/>
      <c r="C14" s="168"/>
      <c r="D14" s="169">
        <v>23913</v>
      </c>
      <c r="E14" s="170"/>
      <c r="F14" s="171">
        <v>24666</v>
      </c>
      <c r="G14" s="172"/>
      <c r="H14" s="173"/>
    </row>
    <row r="17" spans="1:11" x14ac:dyDescent="0.15">
      <c r="A17" s="150" t="s">
        <v>51</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52</v>
      </c>
      <c r="B19" s="180">
        <f>ROUND(VALUE(SUBSTITUTE(実質収支比率等に係る経年分析!F$48,"▲","-")),2)</f>
        <v>2.63</v>
      </c>
      <c r="C19" s="180">
        <f>ROUND(VALUE(SUBSTITUTE(実質収支比率等に係る経年分析!G$48,"▲","-")),2)</f>
        <v>1.71</v>
      </c>
      <c r="D19" s="180">
        <f>ROUND(VALUE(SUBSTITUTE(実質収支比率等に係る経年分析!H$48,"▲","-")),2)</f>
        <v>2.14</v>
      </c>
      <c r="E19" s="180">
        <f>ROUND(VALUE(SUBSTITUTE(実質収支比率等に係る経年分析!I$48,"▲","-")),2)</f>
        <v>2.48</v>
      </c>
      <c r="F19" s="180">
        <f>ROUND(VALUE(SUBSTITUTE(実質収支比率等に係る経年分析!J$48,"▲","-")),2)</f>
        <v>1.07</v>
      </c>
    </row>
    <row r="20" spans="1:11" x14ac:dyDescent="0.15">
      <c r="A20" s="180" t="s">
        <v>53</v>
      </c>
      <c r="B20" s="180">
        <f>ROUND(VALUE(SUBSTITUTE(実質収支比率等に係る経年分析!F$47,"▲","-")),2)</f>
        <v>1.19</v>
      </c>
      <c r="C20" s="180">
        <f>ROUND(VALUE(SUBSTITUTE(実質収支比率等に係る経年分析!G$47,"▲","-")),2)</f>
        <v>3.94</v>
      </c>
      <c r="D20" s="180">
        <f>ROUND(VALUE(SUBSTITUTE(実質収支比率等に係る経年分析!H$47,"▲","-")),2)</f>
        <v>1.39</v>
      </c>
      <c r="E20" s="180">
        <f>ROUND(VALUE(SUBSTITUTE(実質収支比率等に係る経年分析!I$47,"▲","-")),2)</f>
        <v>1.91</v>
      </c>
      <c r="F20" s="180">
        <f>ROUND(VALUE(SUBSTITUTE(実質収支比率等に係る経年分析!J$47,"▲","-")),2)</f>
        <v>3.36</v>
      </c>
    </row>
    <row r="21" spans="1:11" x14ac:dyDescent="0.15">
      <c r="A21" s="180" t="s">
        <v>54</v>
      </c>
      <c r="B21" s="180">
        <f>IF(ISNUMBER(VALUE(SUBSTITUTE(実質収支比率等に係る経年分析!F$49,"▲","-"))),ROUND(VALUE(SUBSTITUTE(実質収支比率等に係る経年分析!F$49,"▲","-")),2),NA())</f>
        <v>2.2599999999999998</v>
      </c>
      <c r="C21" s="180">
        <f>IF(ISNUMBER(VALUE(SUBSTITUTE(実質収支比率等に係る経年分析!G$49,"▲","-"))),ROUND(VALUE(SUBSTITUTE(実質収支比率等に係る経年分析!G$49,"▲","-")),2),NA())</f>
        <v>2.4500000000000002</v>
      </c>
      <c r="D21" s="180">
        <f>IF(ISNUMBER(VALUE(SUBSTITUTE(実質収支比率等に係る経年分析!H$49,"▲","-"))),ROUND(VALUE(SUBSTITUTE(実質収支比率等に係る経年分析!H$49,"▲","-")),2),NA())</f>
        <v>-0.2</v>
      </c>
      <c r="E21" s="180">
        <f>IF(ISNUMBER(VALUE(SUBSTITUTE(実質収支比率等に係る経年分析!I$49,"▲","-"))),ROUND(VALUE(SUBSTITUTE(実質収支比率等に係る経年分析!I$49,"▲","-")),2),NA())</f>
        <v>1.79</v>
      </c>
      <c r="F21" s="180">
        <f>IF(ISNUMBER(VALUE(SUBSTITUTE(実質収支比率等に係る経年分析!J$49,"▲","-"))),ROUND(VALUE(SUBSTITUTE(実質収支比率等に係る経年分析!J$49,"▲","-")),2),NA())</f>
        <v>0.16</v>
      </c>
    </row>
    <row r="24" spans="1:11" x14ac:dyDescent="0.15">
      <c r="A24" s="150" t="s">
        <v>55</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56</v>
      </c>
      <c r="C26" s="181" t="s">
        <v>57</v>
      </c>
      <c r="D26" s="181" t="s">
        <v>56</v>
      </c>
      <c r="E26" s="181" t="s">
        <v>57</v>
      </c>
      <c r="F26" s="181" t="s">
        <v>56</v>
      </c>
      <c r="G26" s="181" t="s">
        <v>57</v>
      </c>
      <c r="H26" s="181" t="s">
        <v>56</v>
      </c>
      <c r="I26" s="181" t="s">
        <v>57</v>
      </c>
      <c r="J26" s="181" t="s">
        <v>56</v>
      </c>
      <c r="K26" s="181" t="s">
        <v>57</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魚市場事業特別会計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公共用地取得事業特別会計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1.03</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2.62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2.4700000000000002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1.07</v>
      </c>
    </row>
    <row r="35" spans="1:16" x14ac:dyDescent="0.15">
      <c r="A35" s="181" t="str">
        <f>IF(連結実質赤字比率に係る赤字・黒字の構成分析!C$35="",NA(),連結実質赤字比率に係る赤字・黒字の構成分析!C$35)</f>
        <v>国民健康保険特別会計</v>
      </c>
      <c r="B35" s="181">
        <f>IF(ROUND(VALUE(SUBSTITUTE(連結実質赤字比率に係る赤字・黒字の構成分析!F$35,"▲", "-")), 2) &lt; 0, ABS(ROUND(VALUE(SUBSTITUTE(連結実質赤字比率に係る赤字・黒字の構成分析!F$35,"▲", "-")), 2)), NA())</f>
        <v>2.99</v>
      </c>
      <c r="C35" s="181" t="e">
        <f>IF(ROUND(VALUE(SUBSTITUTE(連結実質赤字比率に係る赤字・黒字の構成分析!F$35,"▲", "-")), 2) &gt;= 0, ABS(ROUND(VALUE(SUBSTITUTE(連結実質赤字比率に係る赤字・黒字の構成分析!F$35,"▲", "-")), 2)), NA())</f>
        <v>#N/A</v>
      </c>
      <c r="D35" s="181">
        <f>IF(ROUND(VALUE(SUBSTITUTE(連結実質赤字比率に係る赤字・黒字の構成分析!G$35,"▲", "-")), 2) &lt; 0, ABS(ROUND(VALUE(SUBSTITUTE(連結実質赤字比率に係る赤字・黒字の構成分析!G$35,"▲", "-")), 2)), NA())</f>
        <v>1.01</v>
      </c>
      <c r="E35" s="181" t="e">
        <f>IF(ROUND(VALUE(SUBSTITUTE(連結実質赤字比率に係る赤字・黒字の構成分析!G$35,"▲", "-")), 2) &gt;= 0, ABS(ROUND(VALUE(SUBSTITUTE(連結実質赤字比率に係る赤字・黒字の構成分析!G$35,"▲", "-")), 2)), NA())</f>
        <v>#N/A</v>
      </c>
      <c r="F35" s="181">
        <f>IF(ROUND(VALUE(SUBSTITUTE(連結実質赤字比率に係る赤字・黒字の構成分析!H$35,"▲", "-")), 2) &lt; 0, ABS(ROUND(VALUE(SUBSTITUTE(連結実質赤字比率に係る赤字・黒字の構成分析!H$35,"▲", "-")), 2)), NA())</f>
        <v>0.23</v>
      </c>
      <c r="G35" s="181" t="e">
        <f>IF(ROUND(VALUE(SUBSTITUTE(連結実質赤字比率に係る赤字・黒字の構成分析!H$35,"▲", "-")), 2) &gt;= 0, ABS(ROUND(VALUE(SUBSTITUTE(連結実質赤字比率に係る赤字・黒字の構成分析!H$35,"▲", "-")), 2)), NA())</f>
        <v>#N/A</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1.58</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6.51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7.14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7.25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7.21</v>
      </c>
    </row>
    <row r="39" spans="1:16" x14ac:dyDescent="0.15">
      <c r="A39" s="150" t="s">
        <v>58</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59</v>
      </c>
      <c r="C41" s="182"/>
      <c r="D41" s="182" t="s">
        <v>60</v>
      </c>
      <c r="E41" s="182" t="s">
        <v>59</v>
      </c>
      <c r="F41" s="182"/>
      <c r="G41" s="182" t="s">
        <v>60</v>
      </c>
      <c r="H41" s="182" t="s">
        <v>59</v>
      </c>
      <c r="I41" s="182"/>
      <c r="J41" s="182" t="s">
        <v>60</v>
      </c>
      <c r="K41" s="182" t="s">
        <v>59</v>
      </c>
      <c r="L41" s="182"/>
      <c r="M41" s="182" t="s">
        <v>60</v>
      </c>
      <c r="N41" s="182" t="s">
        <v>59</v>
      </c>
      <c r="O41" s="182"/>
      <c r="P41" s="182" t="s">
        <v>60</v>
      </c>
    </row>
    <row r="42" spans="1:16" x14ac:dyDescent="0.15">
      <c r="A42" s="182" t="s">
        <v>61</v>
      </c>
      <c r="B42" s="182"/>
      <c r="C42" s="182"/>
      <c r="D42" s="182">
        <f>'実質公債費比率（分子）の構造'!K$52</f>
        <v>3022</v>
      </c>
      <c r="E42" s="182"/>
      <c r="F42" s="182"/>
      <c r="G42" s="182">
        <f>'実質公債費比率（分子）の構造'!L$52</f>
        <v>3097</v>
      </c>
      <c r="H42" s="182"/>
      <c r="I42" s="182"/>
      <c r="J42" s="182">
        <f>'実質公債費比率（分子）の構造'!M$52</f>
        <v>2950</v>
      </c>
      <c r="K42" s="182"/>
      <c r="L42" s="182"/>
      <c r="M42" s="182">
        <f>'実質公債費比率（分子）の構造'!N$52</f>
        <v>2936</v>
      </c>
      <c r="N42" s="182"/>
      <c r="O42" s="182"/>
      <c r="P42" s="182">
        <f>'実質公債費比率（分子）の構造'!O$52</f>
        <v>2950</v>
      </c>
    </row>
    <row r="43" spans="1:16" x14ac:dyDescent="0.15">
      <c r="A43" s="182" t="s">
        <v>62</v>
      </c>
      <c r="B43" s="182">
        <f>'実質公債費比率（分子）の構造'!K$51</f>
        <v>8</v>
      </c>
      <c r="C43" s="182"/>
      <c r="D43" s="182"/>
      <c r="E43" s="182">
        <f>'実質公債費比率（分子）の構造'!L$51</f>
        <v>2</v>
      </c>
      <c r="F43" s="182"/>
      <c r="G43" s="182"/>
      <c r="H43" s="182">
        <f>'実質公債費比率（分子）の構造'!M$51</f>
        <v>1</v>
      </c>
      <c r="I43" s="182"/>
      <c r="J43" s="182"/>
      <c r="K43" s="182">
        <f>'実質公債費比率（分子）の構造'!N$51</f>
        <v>2</v>
      </c>
      <c r="L43" s="182"/>
      <c r="M43" s="182"/>
      <c r="N43" s="182">
        <f>'実質公債費比率（分子）の構造'!O$51</f>
        <v>3</v>
      </c>
      <c r="O43" s="182"/>
      <c r="P43" s="182"/>
    </row>
    <row r="44" spans="1:16" x14ac:dyDescent="0.15">
      <c r="A44" s="182" t="s">
        <v>63</v>
      </c>
      <c r="B44" s="182">
        <f>'実質公債費比率（分子）の構造'!K$50</f>
        <v>54</v>
      </c>
      <c r="C44" s="182"/>
      <c r="D44" s="182"/>
      <c r="E44" s="182">
        <f>'実質公債費比率（分子）の構造'!L$50</f>
        <v>263</v>
      </c>
      <c r="F44" s="182"/>
      <c r="G44" s="182"/>
      <c r="H44" s="182">
        <f>'実質公債費比率（分子）の構造'!M$50</f>
        <v>170</v>
      </c>
      <c r="I44" s="182"/>
      <c r="J44" s="182"/>
      <c r="K44" s="182">
        <f>'実質公債費比率（分子）の構造'!N$50</f>
        <v>155</v>
      </c>
      <c r="L44" s="182"/>
      <c r="M44" s="182"/>
      <c r="N44" s="182">
        <f>'実質公債費比率（分子）の構造'!O$50</f>
        <v>140</v>
      </c>
      <c r="O44" s="182"/>
      <c r="P44" s="182"/>
    </row>
    <row r="45" spans="1:16" x14ac:dyDescent="0.15">
      <c r="A45" s="182" t="s">
        <v>64</v>
      </c>
      <c r="B45" s="182">
        <f>'実質公債費比率（分子）の構造'!K$49</f>
        <v>1299</v>
      </c>
      <c r="C45" s="182"/>
      <c r="D45" s="182"/>
      <c r="E45" s="182">
        <f>'実質公債費比率（分子）の構造'!L$49</f>
        <v>1337</v>
      </c>
      <c r="F45" s="182"/>
      <c r="G45" s="182"/>
      <c r="H45" s="182">
        <f>'実質公債費比率（分子）の構造'!M$49</f>
        <v>1289</v>
      </c>
      <c r="I45" s="182"/>
      <c r="J45" s="182"/>
      <c r="K45" s="182">
        <f>'実質公債費比率（分子）の構造'!N$49</f>
        <v>948</v>
      </c>
      <c r="L45" s="182"/>
      <c r="M45" s="182"/>
      <c r="N45" s="182">
        <f>'実質公債費比率（分子）の構造'!O$49</f>
        <v>914</v>
      </c>
      <c r="O45" s="182"/>
      <c r="P45" s="182"/>
    </row>
    <row r="46" spans="1:16" x14ac:dyDescent="0.15">
      <c r="A46" s="182" t="s">
        <v>65</v>
      </c>
      <c r="B46" s="182">
        <f>'実質公債費比率（分子）の構造'!K$48</f>
        <v>746</v>
      </c>
      <c r="C46" s="182"/>
      <c r="D46" s="182"/>
      <c r="E46" s="182">
        <f>'実質公債費比率（分子）の構造'!L$48</f>
        <v>815</v>
      </c>
      <c r="F46" s="182"/>
      <c r="G46" s="182"/>
      <c r="H46" s="182">
        <f>'実質公債費比率（分子）の構造'!M$48</f>
        <v>747</v>
      </c>
      <c r="I46" s="182"/>
      <c r="J46" s="182"/>
      <c r="K46" s="182">
        <f>'実質公債費比率（分子）の構造'!N$48</f>
        <v>727</v>
      </c>
      <c r="L46" s="182"/>
      <c r="M46" s="182"/>
      <c r="N46" s="182">
        <f>'実質公債費比率（分子）の構造'!O$48</f>
        <v>895</v>
      </c>
      <c r="O46" s="182"/>
      <c r="P46" s="182"/>
    </row>
    <row r="47" spans="1:16" x14ac:dyDescent="0.15">
      <c r="A47" s="182" t="s">
        <v>66</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68</v>
      </c>
      <c r="B49" s="182">
        <f>'実質公債費比率（分子）の構造'!K$45</f>
        <v>3395</v>
      </c>
      <c r="C49" s="182"/>
      <c r="D49" s="182"/>
      <c r="E49" s="182">
        <f>'実質公債費比率（分子）の構造'!L$45</f>
        <v>3308</v>
      </c>
      <c r="F49" s="182"/>
      <c r="G49" s="182"/>
      <c r="H49" s="182">
        <f>'実質公債費比率（分子）の構造'!M$45</f>
        <v>3173</v>
      </c>
      <c r="I49" s="182"/>
      <c r="J49" s="182"/>
      <c r="K49" s="182">
        <f>'実質公債費比率（分子）の構造'!N$45</f>
        <v>3263</v>
      </c>
      <c r="L49" s="182"/>
      <c r="M49" s="182"/>
      <c r="N49" s="182">
        <f>'実質公債費比率（分子）の構造'!O$45</f>
        <v>3309</v>
      </c>
      <c r="O49" s="182"/>
      <c r="P49" s="182"/>
    </row>
    <row r="50" spans="1:16" x14ac:dyDescent="0.15">
      <c r="A50" s="182" t="s">
        <v>69</v>
      </c>
      <c r="B50" s="182" t="e">
        <f>NA()</f>
        <v>#N/A</v>
      </c>
      <c r="C50" s="182">
        <f>IF(ISNUMBER('実質公債費比率（分子）の構造'!K$53),'実質公債費比率（分子）の構造'!K$53,NA())</f>
        <v>2480</v>
      </c>
      <c r="D50" s="182" t="e">
        <f>NA()</f>
        <v>#N/A</v>
      </c>
      <c r="E50" s="182" t="e">
        <f>NA()</f>
        <v>#N/A</v>
      </c>
      <c r="F50" s="182">
        <f>IF(ISNUMBER('実質公債費比率（分子）の構造'!L$53),'実質公債費比率（分子）の構造'!L$53,NA())</f>
        <v>2628</v>
      </c>
      <c r="G50" s="182" t="e">
        <f>NA()</f>
        <v>#N/A</v>
      </c>
      <c r="H50" s="182" t="e">
        <f>NA()</f>
        <v>#N/A</v>
      </c>
      <c r="I50" s="182">
        <f>IF(ISNUMBER('実質公債費比率（分子）の構造'!M$53),'実質公債費比率（分子）の構造'!M$53,NA())</f>
        <v>2430</v>
      </c>
      <c r="J50" s="182" t="e">
        <f>NA()</f>
        <v>#N/A</v>
      </c>
      <c r="K50" s="182" t="e">
        <f>NA()</f>
        <v>#N/A</v>
      </c>
      <c r="L50" s="182">
        <f>IF(ISNUMBER('実質公債費比率（分子）の構造'!N$53),'実質公債費比率（分子）の構造'!N$53,NA())</f>
        <v>2159</v>
      </c>
      <c r="M50" s="182" t="e">
        <f>NA()</f>
        <v>#N/A</v>
      </c>
      <c r="N50" s="182" t="e">
        <f>NA()</f>
        <v>#N/A</v>
      </c>
      <c r="O50" s="182">
        <f>IF(ISNUMBER('実質公債費比率（分子）の構造'!O$53),'実質公債費比率（分子）の構造'!O$53,NA())</f>
        <v>2311</v>
      </c>
      <c r="P50" s="182" t="e">
        <f>NA()</f>
        <v>#N/A</v>
      </c>
    </row>
    <row r="53" spans="1:16" x14ac:dyDescent="0.15">
      <c r="A53" s="150" t="s">
        <v>70</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15">
      <c r="A56" s="181" t="s">
        <v>42</v>
      </c>
      <c r="B56" s="181"/>
      <c r="C56" s="181"/>
      <c r="D56" s="181">
        <f>'将来負担比率（分子）の構造'!I$52</f>
        <v>31916</v>
      </c>
      <c r="E56" s="181"/>
      <c r="F56" s="181"/>
      <c r="G56" s="181">
        <f>'将来負担比率（分子）の構造'!J$52</f>
        <v>32266</v>
      </c>
      <c r="H56" s="181"/>
      <c r="I56" s="181"/>
      <c r="J56" s="181">
        <f>'将来負担比率（分子）の構造'!K$52</f>
        <v>32513</v>
      </c>
      <c r="K56" s="181"/>
      <c r="L56" s="181"/>
      <c r="M56" s="181">
        <f>'将来負担比率（分子）の構造'!L$52</f>
        <v>32205</v>
      </c>
      <c r="N56" s="181"/>
      <c r="O56" s="181"/>
      <c r="P56" s="181">
        <f>'将来負担比率（分子）の構造'!M$52</f>
        <v>33373</v>
      </c>
    </row>
    <row r="57" spans="1:16" x14ac:dyDescent="0.15">
      <c r="A57" s="181" t="s">
        <v>41</v>
      </c>
      <c r="B57" s="181"/>
      <c r="C57" s="181"/>
      <c r="D57" s="181">
        <f>'将来負担比率（分子）の構造'!I$51</f>
        <v>3070</v>
      </c>
      <c r="E57" s="181"/>
      <c r="F57" s="181"/>
      <c r="G57" s="181">
        <f>'将来負担比率（分子）の構造'!J$51</f>
        <v>3050</v>
      </c>
      <c r="H57" s="181"/>
      <c r="I57" s="181"/>
      <c r="J57" s="181">
        <f>'将来負担比率（分子）の構造'!K$51</f>
        <v>3223</v>
      </c>
      <c r="K57" s="181"/>
      <c r="L57" s="181"/>
      <c r="M57" s="181">
        <f>'将来負担比率（分子）の構造'!L$51</f>
        <v>3343</v>
      </c>
      <c r="N57" s="181"/>
      <c r="O57" s="181"/>
      <c r="P57" s="181">
        <f>'将来負担比率（分子）の構造'!M$51</f>
        <v>3294</v>
      </c>
    </row>
    <row r="58" spans="1:16" x14ac:dyDescent="0.15">
      <c r="A58" s="181" t="s">
        <v>40</v>
      </c>
      <c r="B58" s="181"/>
      <c r="C58" s="181"/>
      <c r="D58" s="181">
        <f>'将来負担比率（分子）の構造'!I$50</f>
        <v>1268</v>
      </c>
      <c r="E58" s="181"/>
      <c r="F58" s="181"/>
      <c r="G58" s="181">
        <f>'将来負担比率（分子）の構造'!J$50</f>
        <v>1718</v>
      </c>
      <c r="H58" s="181"/>
      <c r="I58" s="181"/>
      <c r="J58" s="181">
        <f>'将来負担比率（分子）の構造'!K$50</f>
        <v>1219</v>
      </c>
      <c r="K58" s="181"/>
      <c r="L58" s="181"/>
      <c r="M58" s="181">
        <f>'将来負担比率（分子）の構造'!L$50</f>
        <v>1702</v>
      </c>
      <c r="N58" s="181"/>
      <c r="O58" s="181"/>
      <c r="P58" s="181">
        <f>'将来負担比率（分子）の構造'!M$50</f>
        <v>2136</v>
      </c>
    </row>
    <row r="59" spans="1:16" x14ac:dyDescent="0.15">
      <c r="A59" s="181" t="s">
        <v>38</v>
      </c>
      <c r="B59" s="181">
        <f>'将来負担比率（分子）の構造'!I$49</f>
        <v>158</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4768</v>
      </c>
      <c r="C62" s="181"/>
      <c r="D62" s="181"/>
      <c r="E62" s="181">
        <f>'将来負担比率（分子）の構造'!J$45</f>
        <v>4431</v>
      </c>
      <c r="F62" s="181"/>
      <c r="G62" s="181"/>
      <c r="H62" s="181">
        <f>'将来負担比率（分子）の構造'!K$45</f>
        <v>4070</v>
      </c>
      <c r="I62" s="181"/>
      <c r="J62" s="181"/>
      <c r="K62" s="181">
        <f>'将来負担比率（分子）の構造'!L$45</f>
        <v>3606</v>
      </c>
      <c r="L62" s="181"/>
      <c r="M62" s="181"/>
      <c r="N62" s="181">
        <f>'将来負担比率（分子）の構造'!M$45</f>
        <v>3304</v>
      </c>
      <c r="O62" s="181"/>
      <c r="P62" s="181"/>
    </row>
    <row r="63" spans="1:16" x14ac:dyDescent="0.15">
      <c r="A63" s="181" t="s">
        <v>33</v>
      </c>
      <c r="B63" s="181">
        <f>'将来負担比率（分子）の構造'!I$44</f>
        <v>7127</v>
      </c>
      <c r="C63" s="181"/>
      <c r="D63" s="181"/>
      <c r="E63" s="181">
        <f>'将来負担比率（分子）の構造'!J$44</f>
        <v>6395</v>
      </c>
      <c r="F63" s="181"/>
      <c r="G63" s="181"/>
      <c r="H63" s="181">
        <f>'将来負担比率（分子）の構造'!K$44</f>
        <v>5382</v>
      </c>
      <c r="I63" s="181"/>
      <c r="J63" s="181"/>
      <c r="K63" s="181">
        <f>'将来負担比率（分子）の構造'!L$44</f>
        <v>4750</v>
      </c>
      <c r="L63" s="181"/>
      <c r="M63" s="181"/>
      <c r="N63" s="181">
        <f>'将来負担比率（分子）の構造'!M$44</f>
        <v>4432</v>
      </c>
      <c r="O63" s="181"/>
      <c r="P63" s="181"/>
    </row>
    <row r="64" spans="1:16" x14ac:dyDescent="0.15">
      <c r="A64" s="181" t="s">
        <v>32</v>
      </c>
      <c r="B64" s="181">
        <f>'将来負担比率（分子）の構造'!I$43</f>
        <v>12469</v>
      </c>
      <c r="C64" s="181"/>
      <c r="D64" s="181"/>
      <c r="E64" s="181">
        <f>'将来負担比率（分子）の構造'!J$43</f>
        <v>12634</v>
      </c>
      <c r="F64" s="181"/>
      <c r="G64" s="181"/>
      <c r="H64" s="181">
        <f>'将来負担比率（分子）の構造'!K$43</f>
        <v>12480</v>
      </c>
      <c r="I64" s="181"/>
      <c r="J64" s="181"/>
      <c r="K64" s="181">
        <f>'将来負担比率（分子）の構造'!L$43</f>
        <v>12516</v>
      </c>
      <c r="L64" s="181"/>
      <c r="M64" s="181"/>
      <c r="N64" s="181">
        <f>'将来負担比率（分子）の構造'!M$43</f>
        <v>12732</v>
      </c>
      <c r="O64" s="181"/>
      <c r="P64" s="181"/>
    </row>
    <row r="65" spans="1:16" x14ac:dyDescent="0.15">
      <c r="A65" s="181" t="s">
        <v>31</v>
      </c>
      <c r="B65" s="181">
        <f>'将来負担比率（分子）の構造'!I$42</f>
        <v>3215</v>
      </c>
      <c r="C65" s="181"/>
      <c r="D65" s="181"/>
      <c r="E65" s="181">
        <f>'将来負担比率（分子）の構造'!J$42</f>
        <v>2955</v>
      </c>
      <c r="F65" s="181"/>
      <c r="G65" s="181"/>
      <c r="H65" s="181">
        <f>'将来負担比率（分子）の構造'!K$42</f>
        <v>2945</v>
      </c>
      <c r="I65" s="181"/>
      <c r="J65" s="181"/>
      <c r="K65" s="181">
        <f>'将来負担比率（分子）の構造'!L$42</f>
        <v>2630</v>
      </c>
      <c r="L65" s="181"/>
      <c r="M65" s="181"/>
      <c r="N65" s="181">
        <f>'将来負担比率（分子）の構造'!M$42</f>
        <v>2490</v>
      </c>
      <c r="O65" s="181"/>
      <c r="P65" s="181"/>
    </row>
    <row r="66" spans="1:16" x14ac:dyDescent="0.15">
      <c r="A66" s="181" t="s">
        <v>30</v>
      </c>
      <c r="B66" s="181">
        <f>'将来負担比率（分子）の構造'!I$41</f>
        <v>35838</v>
      </c>
      <c r="C66" s="181"/>
      <c r="D66" s="181"/>
      <c r="E66" s="181">
        <f>'将来負担比率（分子）の構造'!J$41</f>
        <v>36122</v>
      </c>
      <c r="F66" s="181"/>
      <c r="G66" s="181"/>
      <c r="H66" s="181">
        <f>'将来負担比率（分子）の構造'!K$41</f>
        <v>36320</v>
      </c>
      <c r="I66" s="181"/>
      <c r="J66" s="181"/>
      <c r="K66" s="181">
        <f>'将来負担比率（分子）の構造'!L$41</f>
        <v>36283</v>
      </c>
      <c r="L66" s="181"/>
      <c r="M66" s="181"/>
      <c r="N66" s="181">
        <f>'将来負担比率（分子）の構造'!M$41</f>
        <v>37152</v>
      </c>
      <c r="O66" s="181"/>
      <c r="P66" s="181"/>
    </row>
    <row r="67" spans="1:16" x14ac:dyDescent="0.15">
      <c r="A67" s="181" t="s">
        <v>73</v>
      </c>
      <c r="B67" s="181" t="e">
        <f>NA()</f>
        <v>#N/A</v>
      </c>
      <c r="C67" s="181">
        <f>IF(ISNUMBER('将来負担比率（分子）の構造'!I$53), IF('将来負担比率（分子）の構造'!I$53 &lt; 0, 0, '将来負担比率（分子）の構造'!I$53), NA())</f>
        <v>27319</v>
      </c>
      <c r="D67" s="181" t="e">
        <f>NA()</f>
        <v>#N/A</v>
      </c>
      <c r="E67" s="181" t="e">
        <f>NA()</f>
        <v>#N/A</v>
      </c>
      <c r="F67" s="181">
        <f>IF(ISNUMBER('将来負担比率（分子）の構造'!J$53), IF('将来負担比率（分子）の構造'!J$53 &lt; 0, 0, '将来負担比率（分子）の構造'!J$53), NA())</f>
        <v>25503</v>
      </c>
      <c r="G67" s="181" t="e">
        <f>NA()</f>
        <v>#N/A</v>
      </c>
      <c r="H67" s="181" t="e">
        <f>NA()</f>
        <v>#N/A</v>
      </c>
      <c r="I67" s="181">
        <f>IF(ISNUMBER('将来負担比率（分子）の構造'!K$53), IF('将来負担比率（分子）の構造'!K$53 &lt; 0, 0, '将来負担比率（分子）の構造'!K$53), NA())</f>
        <v>24242</v>
      </c>
      <c r="J67" s="181" t="e">
        <f>NA()</f>
        <v>#N/A</v>
      </c>
      <c r="K67" s="181" t="e">
        <f>NA()</f>
        <v>#N/A</v>
      </c>
      <c r="L67" s="181">
        <f>IF(ISNUMBER('将来負担比率（分子）の構造'!L$53), IF('将来負担比率（分子）の構造'!L$53 &lt; 0, 0, '将来負担比率（分子）の構造'!L$53), NA())</f>
        <v>22536</v>
      </c>
      <c r="M67" s="181" t="e">
        <f>NA()</f>
        <v>#N/A</v>
      </c>
      <c r="N67" s="181" t="e">
        <f>NA()</f>
        <v>#N/A</v>
      </c>
      <c r="O67" s="181">
        <f>IF(ISNUMBER('将来負担比率（分子）の構造'!M$53), IF('将来負担比率（分子）の構造'!M$53 &lt; 0, 0, '将来負担比率（分子）の構造'!M$53), NA())</f>
        <v>21306</v>
      </c>
      <c r="P67" s="181" t="e">
        <f>NA()</f>
        <v>#N/A</v>
      </c>
    </row>
    <row r="70" spans="1:16" x14ac:dyDescent="0.15">
      <c r="A70" s="183" t="s">
        <v>74</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75</v>
      </c>
      <c r="B72" s="185">
        <f>基金残高に係る経年分析!F55</f>
        <v>238</v>
      </c>
      <c r="C72" s="185">
        <f>基金残高に係る経年分析!G55</f>
        <v>326</v>
      </c>
      <c r="D72" s="185">
        <f>基金残高に係る経年分析!H55</f>
        <v>567</v>
      </c>
    </row>
    <row r="73" spans="1:16" x14ac:dyDescent="0.15">
      <c r="A73" s="184" t="s">
        <v>76</v>
      </c>
      <c r="B73" s="185">
        <f>基金残高に係る経年分析!F56</f>
        <v>0</v>
      </c>
      <c r="C73" s="185">
        <f>基金残高に係る経年分析!G56</f>
        <v>0</v>
      </c>
      <c r="D73" s="185">
        <f>基金残高に係る経年分析!H56</f>
        <v>50</v>
      </c>
    </row>
    <row r="74" spans="1:16" x14ac:dyDescent="0.15">
      <c r="A74" s="184" t="s">
        <v>77</v>
      </c>
      <c r="B74" s="185">
        <f>基金残高に係る経年分析!F57</f>
        <v>5066</v>
      </c>
      <c r="C74" s="185">
        <f>基金残高に係る経年分析!G57</f>
        <v>5867</v>
      </c>
      <c r="D74" s="185">
        <f>基金残高に係る経年分析!H57</f>
        <v>6054</v>
      </c>
    </row>
  </sheetData>
  <sheetProtection algorithmName="SHA-512" hashValue="ACXhgKJfT8n37ZNfcL/9MXzrXnBxK2ugvvDyBe0f09Oj0lR4kog3hczNh+X1clRmQMzEP9ETqyj1OSBRWllxQQ==" saltValue="oQ2gStATvle/NQIXaqItl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227</v>
      </c>
      <c r="C5" s="745"/>
      <c r="D5" s="745"/>
      <c r="E5" s="745"/>
      <c r="F5" s="745"/>
      <c r="G5" s="745"/>
      <c r="H5" s="745"/>
      <c r="I5" s="745"/>
      <c r="J5" s="745"/>
      <c r="K5" s="745"/>
      <c r="L5" s="745"/>
      <c r="M5" s="745"/>
      <c r="N5" s="745"/>
      <c r="O5" s="745"/>
      <c r="P5" s="745"/>
      <c r="Q5" s="746"/>
      <c r="R5" s="733">
        <v>5820732</v>
      </c>
      <c r="S5" s="734"/>
      <c r="T5" s="734"/>
      <c r="U5" s="734"/>
      <c r="V5" s="734"/>
      <c r="W5" s="734"/>
      <c r="X5" s="734"/>
      <c r="Y5" s="777"/>
      <c r="Z5" s="795">
        <v>15.4</v>
      </c>
      <c r="AA5" s="795"/>
      <c r="AB5" s="795"/>
      <c r="AC5" s="795"/>
      <c r="AD5" s="796">
        <v>5658716</v>
      </c>
      <c r="AE5" s="796"/>
      <c r="AF5" s="796"/>
      <c r="AG5" s="796"/>
      <c r="AH5" s="796"/>
      <c r="AI5" s="796"/>
      <c r="AJ5" s="796"/>
      <c r="AK5" s="796"/>
      <c r="AL5" s="778">
        <v>34.6</v>
      </c>
      <c r="AM5" s="749"/>
      <c r="AN5" s="749"/>
      <c r="AO5" s="779"/>
      <c r="AP5" s="744" t="s">
        <v>228</v>
      </c>
      <c r="AQ5" s="745"/>
      <c r="AR5" s="745"/>
      <c r="AS5" s="745"/>
      <c r="AT5" s="745"/>
      <c r="AU5" s="745"/>
      <c r="AV5" s="745"/>
      <c r="AW5" s="745"/>
      <c r="AX5" s="745"/>
      <c r="AY5" s="745"/>
      <c r="AZ5" s="745"/>
      <c r="BA5" s="745"/>
      <c r="BB5" s="745"/>
      <c r="BC5" s="745"/>
      <c r="BD5" s="745"/>
      <c r="BE5" s="745"/>
      <c r="BF5" s="746"/>
      <c r="BG5" s="678">
        <v>5656981</v>
      </c>
      <c r="BH5" s="679"/>
      <c r="BI5" s="679"/>
      <c r="BJ5" s="679"/>
      <c r="BK5" s="679"/>
      <c r="BL5" s="679"/>
      <c r="BM5" s="679"/>
      <c r="BN5" s="680"/>
      <c r="BO5" s="715">
        <v>97.2</v>
      </c>
      <c r="BP5" s="715"/>
      <c r="BQ5" s="715"/>
      <c r="BR5" s="715"/>
      <c r="BS5" s="716">
        <v>61370</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229</v>
      </c>
      <c r="CS5" s="783"/>
      <c r="CT5" s="783"/>
      <c r="CU5" s="783"/>
      <c r="CV5" s="783"/>
      <c r="CW5" s="783"/>
      <c r="CX5" s="783"/>
      <c r="CY5" s="784"/>
      <c r="CZ5" s="782" t="s">
        <v>221</v>
      </c>
      <c r="DA5" s="783"/>
      <c r="DB5" s="783"/>
      <c r="DC5" s="784"/>
      <c r="DD5" s="782" t="s">
        <v>230</v>
      </c>
      <c r="DE5" s="783"/>
      <c r="DF5" s="783"/>
      <c r="DG5" s="783"/>
      <c r="DH5" s="783"/>
      <c r="DI5" s="783"/>
      <c r="DJ5" s="783"/>
      <c r="DK5" s="783"/>
      <c r="DL5" s="783"/>
      <c r="DM5" s="783"/>
      <c r="DN5" s="783"/>
      <c r="DO5" s="783"/>
      <c r="DP5" s="784"/>
      <c r="DQ5" s="782" t="s">
        <v>231</v>
      </c>
      <c r="DR5" s="783"/>
      <c r="DS5" s="783"/>
      <c r="DT5" s="783"/>
      <c r="DU5" s="783"/>
      <c r="DV5" s="783"/>
      <c r="DW5" s="783"/>
      <c r="DX5" s="783"/>
      <c r="DY5" s="783"/>
      <c r="DZ5" s="783"/>
      <c r="EA5" s="783"/>
      <c r="EB5" s="783"/>
      <c r="EC5" s="784"/>
    </row>
    <row r="6" spans="2:143" ht="11.25" customHeight="1" x14ac:dyDescent="0.15">
      <c r="B6" s="675" t="s">
        <v>232</v>
      </c>
      <c r="C6" s="676"/>
      <c r="D6" s="676"/>
      <c r="E6" s="676"/>
      <c r="F6" s="676"/>
      <c r="G6" s="676"/>
      <c r="H6" s="676"/>
      <c r="I6" s="676"/>
      <c r="J6" s="676"/>
      <c r="K6" s="676"/>
      <c r="L6" s="676"/>
      <c r="M6" s="676"/>
      <c r="N6" s="676"/>
      <c r="O6" s="676"/>
      <c r="P6" s="676"/>
      <c r="Q6" s="677"/>
      <c r="R6" s="678">
        <v>204615</v>
      </c>
      <c r="S6" s="679"/>
      <c r="T6" s="679"/>
      <c r="U6" s="679"/>
      <c r="V6" s="679"/>
      <c r="W6" s="679"/>
      <c r="X6" s="679"/>
      <c r="Y6" s="680"/>
      <c r="Z6" s="715">
        <v>0.5</v>
      </c>
      <c r="AA6" s="715"/>
      <c r="AB6" s="715"/>
      <c r="AC6" s="715"/>
      <c r="AD6" s="716">
        <v>204615</v>
      </c>
      <c r="AE6" s="716"/>
      <c r="AF6" s="716"/>
      <c r="AG6" s="716"/>
      <c r="AH6" s="716"/>
      <c r="AI6" s="716"/>
      <c r="AJ6" s="716"/>
      <c r="AK6" s="716"/>
      <c r="AL6" s="681">
        <v>1.3</v>
      </c>
      <c r="AM6" s="682"/>
      <c r="AN6" s="682"/>
      <c r="AO6" s="717"/>
      <c r="AP6" s="675" t="s">
        <v>233</v>
      </c>
      <c r="AQ6" s="676"/>
      <c r="AR6" s="676"/>
      <c r="AS6" s="676"/>
      <c r="AT6" s="676"/>
      <c r="AU6" s="676"/>
      <c r="AV6" s="676"/>
      <c r="AW6" s="676"/>
      <c r="AX6" s="676"/>
      <c r="AY6" s="676"/>
      <c r="AZ6" s="676"/>
      <c r="BA6" s="676"/>
      <c r="BB6" s="676"/>
      <c r="BC6" s="676"/>
      <c r="BD6" s="676"/>
      <c r="BE6" s="676"/>
      <c r="BF6" s="677"/>
      <c r="BG6" s="678">
        <v>5656981</v>
      </c>
      <c r="BH6" s="679"/>
      <c r="BI6" s="679"/>
      <c r="BJ6" s="679"/>
      <c r="BK6" s="679"/>
      <c r="BL6" s="679"/>
      <c r="BM6" s="679"/>
      <c r="BN6" s="680"/>
      <c r="BO6" s="715">
        <v>97.2</v>
      </c>
      <c r="BP6" s="715"/>
      <c r="BQ6" s="715"/>
      <c r="BR6" s="715"/>
      <c r="BS6" s="716">
        <v>61370</v>
      </c>
      <c r="BT6" s="716"/>
      <c r="BU6" s="716"/>
      <c r="BV6" s="716"/>
      <c r="BW6" s="716"/>
      <c r="BX6" s="716"/>
      <c r="BY6" s="716"/>
      <c r="BZ6" s="716"/>
      <c r="CA6" s="716"/>
      <c r="CB6" s="775"/>
      <c r="CD6" s="736" t="s">
        <v>234</v>
      </c>
      <c r="CE6" s="737"/>
      <c r="CF6" s="737"/>
      <c r="CG6" s="737"/>
      <c r="CH6" s="737"/>
      <c r="CI6" s="737"/>
      <c r="CJ6" s="737"/>
      <c r="CK6" s="737"/>
      <c r="CL6" s="737"/>
      <c r="CM6" s="737"/>
      <c r="CN6" s="737"/>
      <c r="CO6" s="737"/>
      <c r="CP6" s="737"/>
      <c r="CQ6" s="738"/>
      <c r="CR6" s="678">
        <v>239513</v>
      </c>
      <c r="CS6" s="679"/>
      <c r="CT6" s="679"/>
      <c r="CU6" s="679"/>
      <c r="CV6" s="679"/>
      <c r="CW6" s="679"/>
      <c r="CX6" s="679"/>
      <c r="CY6" s="680"/>
      <c r="CZ6" s="778">
        <v>0.6</v>
      </c>
      <c r="DA6" s="749"/>
      <c r="DB6" s="749"/>
      <c r="DC6" s="781"/>
      <c r="DD6" s="684" t="s">
        <v>235</v>
      </c>
      <c r="DE6" s="679"/>
      <c r="DF6" s="679"/>
      <c r="DG6" s="679"/>
      <c r="DH6" s="679"/>
      <c r="DI6" s="679"/>
      <c r="DJ6" s="679"/>
      <c r="DK6" s="679"/>
      <c r="DL6" s="679"/>
      <c r="DM6" s="679"/>
      <c r="DN6" s="679"/>
      <c r="DO6" s="679"/>
      <c r="DP6" s="680"/>
      <c r="DQ6" s="684">
        <v>239513</v>
      </c>
      <c r="DR6" s="679"/>
      <c r="DS6" s="679"/>
      <c r="DT6" s="679"/>
      <c r="DU6" s="679"/>
      <c r="DV6" s="679"/>
      <c r="DW6" s="679"/>
      <c r="DX6" s="679"/>
      <c r="DY6" s="679"/>
      <c r="DZ6" s="679"/>
      <c r="EA6" s="679"/>
      <c r="EB6" s="679"/>
      <c r="EC6" s="722"/>
    </row>
    <row r="7" spans="2:143" ht="11.25" customHeight="1" x14ac:dyDescent="0.15">
      <c r="B7" s="675" t="s">
        <v>236</v>
      </c>
      <c r="C7" s="676"/>
      <c r="D7" s="676"/>
      <c r="E7" s="676"/>
      <c r="F7" s="676"/>
      <c r="G7" s="676"/>
      <c r="H7" s="676"/>
      <c r="I7" s="676"/>
      <c r="J7" s="676"/>
      <c r="K7" s="676"/>
      <c r="L7" s="676"/>
      <c r="M7" s="676"/>
      <c r="N7" s="676"/>
      <c r="O7" s="676"/>
      <c r="P7" s="676"/>
      <c r="Q7" s="677"/>
      <c r="R7" s="678">
        <v>5283</v>
      </c>
      <c r="S7" s="679"/>
      <c r="T7" s="679"/>
      <c r="U7" s="679"/>
      <c r="V7" s="679"/>
      <c r="W7" s="679"/>
      <c r="X7" s="679"/>
      <c r="Y7" s="680"/>
      <c r="Z7" s="715">
        <v>0</v>
      </c>
      <c r="AA7" s="715"/>
      <c r="AB7" s="715"/>
      <c r="AC7" s="715"/>
      <c r="AD7" s="716">
        <v>5283</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2760615</v>
      </c>
      <c r="BH7" s="679"/>
      <c r="BI7" s="679"/>
      <c r="BJ7" s="679"/>
      <c r="BK7" s="679"/>
      <c r="BL7" s="679"/>
      <c r="BM7" s="679"/>
      <c r="BN7" s="680"/>
      <c r="BO7" s="715">
        <v>47.4</v>
      </c>
      <c r="BP7" s="715"/>
      <c r="BQ7" s="715"/>
      <c r="BR7" s="715"/>
      <c r="BS7" s="716">
        <v>61370</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5251715</v>
      </c>
      <c r="CS7" s="679"/>
      <c r="CT7" s="679"/>
      <c r="CU7" s="679"/>
      <c r="CV7" s="679"/>
      <c r="CW7" s="679"/>
      <c r="CX7" s="679"/>
      <c r="CY7" s="680"/>
      <c r="CZ7" s="715">
        <v>14</v>
      </c>
      <c r="DA7" s="715"/>
      <c r="DB7" s="715"/>
      <c r="DC7" s="715"/>
      <c r="DD7" s="684">
        <v>642921</v>
      </c>
      <c r="DE7" s="679"/>
      <c r="DF7" s="679"/>
      <c r="DG7" s="679"/>
      <c r="DH7" s="679"/>
      <c r="DI7" s="679"/>
      <c r="DJ7" s="679"/>
      <c r="DK7" s="679"/>
      <c r="DL7" s="679"/>
      <c r="DM7" s="679"/>
      <c r="DN7" s="679"/>
      <c r="DO7" s="679"/>
      <c r="DP7" s="680"/>
      <c r="DQ7" s="684">
        <v>3810012</v>
      </c>
      <c r="DR7" s="679"/>
      <c r="DS7" s="679"/>
      <c r="DT7" s="679"/>
      <c r="DU7" s="679"/>
      <c r="DV7" s="679"/>
      <c r="DW7" s="679"/>
      <c r="DX7" s="679"/>
      <c r="DY7" s="679"/>
      <c r="DZ7" s="679"/>
      <c r="EA7" s="679"/>
      <c r="EB7" s="679"/>
      <c r="EC7" s="722"/>
    </row>
    <row r="8" spans="2:143" ht="11.25" customHeight="1" x14ac:dyDescent="0.15">
      <c r="B8" s="675" t="s">
        <v>239</v>
      </c>
      <c r="C8" s="676"/>
      <c r="D8" s="676"/>
      <c r="E8" s="676"/>
      <c r="F8" s="676"/>
      <c r="G8" s="676"/>
      <c r="H8" s="676"/>
      <c r="I8" s="676"/>
      <c r="J8" s="676"/>
      <c r="K8" s="676"/>
      <c r="L8" s="676"/>
      <c r="M8" s="676"/>
      <c r="N8" s="676"/>
      <c r="O8" s="676"/>
      <c r="P8" s="676"/>
      <c r="Q8" s="677"/>
      <c r="R8" s="678">
        <v>12410</v>
      </c>
      <c r="S8" s="679"/>
      <c r="T8" s="679"/>
      <c r="U8" s="679"/>
      <c r="V8" s="679"/>
      <c r="W8" s="679"/>
      <c r="X8" s="679"/>
      <c r="Y8" s="680"/>
      <c r="Z8" s="715">
        <v>0</v>
      </c>
      <c r="AA8" s="715"/>
      <c r="AB8" s="715"/>
      <c r="AC8" s="715"/>
      <c r="AD8" s="716">
        <v>12410</v>
      </c>
      <c r="AE8" s="716"/>
      <c r="AF8" s="716"/>
      <c r="AG8" s="716"/>
      <c r="AH8" s="716"/>
      <c r="AI8" s="716"/>
      <c r="AJ8" s="716"/>
      <c r="AK8" s="716"/>
      <c r="AL8" s="681">
        <v>0.1</v>
      </c>
      <c r="AM8" s="682"/>
      <c r="AN8" s="682"/>
      <c r="AO8" s="717"/>
      <c r="AP8" s="675" t="s">
        <v>240</v>
      </c>
      <c r="AQ8" s="676"/>
      <c r="AR8" s="676"/>
      <c r="AS8" s="676"/>
      <c r="AT8" s="676"/>
      <c r="AU8" s="676"/>
      <c r="AV8" s="676"/>
      <c r="AW8" s="676"/>
      <c r="AX8" s="676"/>
      <c r="AY8" s="676"/>
      <c r="AZ8" s="676"/>
      <c r="BA8" s="676"/>
      <c r="BB8" s="676"/>
      <c r="BC8" s="676"/>
      <c r="BD8" s="676"/>
      <c r="BE8" s="676"/>
      <c r="BF8" s="677"/>
      <c r="BG8" s="678">
        <v>95061</v>
      </c>
      <c r="BH8" s="679"/>
      <c r="BI8" s="679"/>
      <c r="BJ8" s="679"/>
      <c r="BK8" s="679"/>
      <c r="BL8" s="679"/>
      <c r="BM8" s="679"/>
      <c r="BN8" s="680"/>
      <c r="BO8" s="715">
        <v>1.6</v>
      </c>
      <c r="BP8" s="715"/>
      <c r="BQ8" s="715"/>
      <c r="BR8" s="715"/>
      <c r="BS8" s="684" t="s">
        <v>137</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10871270</v>
      </c>
      <c r="CS8" s="679"/>
      <c r="CT8" s="679"/>
      <c r="CU8" s="679"/>
      <c r="CV8" s="679"/>
      <c r="CW8" s="679"/>
      <c r="CX8" s="679"/>
      <c r="CY8" s="680"/>
      <c r="CZ8" s="715">
        <v>29</v>
      </c>
      <c r="DA8" s="715"/>
      <c r="DB8" s="715"/>
      <c r="DC8" s="715"/>
      <c r="DD8" s="684">
        <v>463054</v>
      </c>
      <c r="DE8" s="679"/>
      <c r="DF8" s="679"/>
      <c r="DG8" s="679"/>
      <c r="DH8" s="679"/>
      <c r="DI8" s="679"/>
      <c r="DJ8" s="679"/>
      <c r="DK8" s="679"/>
      <c r="DL8" s="679"/>
      <c r="DM8" s="679"/>
      <c r="DN8" s="679"/>
      <c r="DO8" s="679"/>
      <c r="DP8" s="680"/>
      <c r="DQ8" s="684">
        <v>4749106</v>
      </c>
      <c r="DR8" s="679"/>
      <c r="DS8" s="679"/>
      <c r="DT8" s="679"/>
      <c r="DU8" s="679"/>
      <c r="DV8" s="679"/>
      <c r="DW8" s="679"/>
      <c r="DX8" s="679"/>
      <c r="DY8" s="679"/>
      <c r="DZ8" s="679"/>
      <c r="EA8" s="679"/>
      <c r="EB8" s="679"/>
      <c r="EC8" s="722"/>
    </row>
    <row r="9" spans="2:143" ht="11.25" customHeight="1" x14ac:dyDescent="0.15">
      <c r="B9" s="675" t="s">
        <v>242</v>
      </c>
      <c r="C9" s="676"/>
      <c r="D9" s="676"/>
      <c r="E9" s="676"/>
      <c r="F9" s="676"/>
      <c r="G9" s="676"/>
      <c r="H9" s="676"/>
      <c r="I9" s="676"/>
      <c r="J9" s="676"/>
      <c r="K9" s="676"/>
      <c r="L9" s="676"/>
      <c r="M9" s="676"/>
      <c r="N9" s="676"/>
      <c r="O9" s="676"/>
      <c r="P9" s="676"/>
      <c r="Q9" s="677"/>
      <c r="R9" s="678">
        <v>6861</v>
      </c>
      <c r="S9" s="679"/>
      <c r="T9" s="679"/>
      <c r="U9" s="679"/>
      <c r="V9" s="679"/>
      <c r="W9" s="679"/>
      <c r="X9" s="679"/>
      <c r="Y9" s="680"/>
      <c r="Z9" s="715">
        <v>0</v>
      </c>
      <c r="AA9" s="715"/>
      <c r="AB9" s="715"/>
      <c r="AC9" s="715"/>
      <c r="AD9" s="716">
        <v>6861</v>
      </c>
      <c r="AE9" s="716"/>
      <c r="AF9" s="716"/>
      <c r="AG9" s="716"/>
      <c r="AH9" s="716"/>
      <c r="AI9" s="716"/>
      <c r="AJ9" s="716"/>
      <c r="AK9" s="716"/>
      <c r="AL9" s="681">
        <v>0</v>
      </c>
      <c r="AM9" s="682"/>
      <c r="AN9" s="682"/>
      <c r="AO9" s="717"/>
      <c r="AP9" s="675" t="s">
        <v>243</v>
      </c>
      <c r="AQ9" s="676"/>
      <c r="AR9" s="676"/>
      <c r="AS9" s="676"/>
      <c r="AT9" s="676"/>
      <c r="AU9" s="676"/>
      <c r="AV9" s="676"/>
      <c r="AW9" s="676"/>
      <c r="AX9" s="676"/>
      <c r="AY9" s="676"/>
      <c r="AZ9" s="676"/>
      <c r="BA9" s="676"/>
      <c r="BB9" s="676"/>
      <c r="BC9" s="676"/>
      <c r="BD9" s="676"/>
      <c r="BE9" s="676"/>
      <c r="BF9" s="677"/>
      <c r="BG9" s="678">
        <v>2329467</v>
      </c>
      <c r="BH9" s="679"/>
      <c r="BI9" s="679"/>
      <c r="BJ9" s="679"/>
      <c r="BK9" s="679"/>
      <c r="BL9" s="679"/>
      <c r="BM9" s="679"/>
      <c r="BN9" s="680"/>
      <c r="BO9" s="715">
        <v>40</v>
      </c>
      <c r="BP9" s="715"/>
      <c r="BQ9" s="715"/>
      <c r="BR9" s="715"/>
      <c r="BS9" s="684" t="s">
        <v>137</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6273504</v>
      </c>
      <c r="CS9" s="679"/>
      <c r="CT9" s="679"/>
      <c r="CU9" s="679"/>
      <c r="CV9" s="679"/>
      <c r="CW9" s="679"/>
      <c r="CX9" s="679"/>
      <c r="CY9" s="680"/>
      <c r="CZ9" s="715">
        <v>16.7</v>
      </c>
      <c r="DA9" s="715"/>
      <c r="DB9" s="715"/>
      <c r="DC9" s="715"/>
      <c r="DD9" s="684">
        <v>12461</v>
      </c>
      <c r="DE9" s="679"/>
      <c r="DF9" s="679"/>
      <c r="DG9" s="679"/>
      <c r="DH9" s="679"/>
      <c r="DI9" s="679"/>
      <c r="DJ9" s="679"/>
      <c r="DK9" s="679"/>
      <c r="DL9" s="679"/>
      <c r="DM9" s="679"/>
      <c r="DN9" s="679"/>
      <c r="DO9" s="679"/>
      <c r="DP9" s="680"/>
      <c r="DQ9" s="684">
        <v>3690964</v>
      </c>
      <c r="DR9" s="679"/>
      <c r="DS9" s="679"/>
      <c r="DT9" s="679"/>
      <c r="DU9" s="679"/>
      <c r="DV9" s="679"/>
      <c r="DW9" s="679"/>
      <c r="DX9" s="679"/>
      <c r="DY9" s="679"/>
      <c r="DZ9" s="679"/>
      <c r="EA9" s="679"/>
      <c r="EB9" s="679"/>
      <c r="EC9" s="722"/>
    </row>
    <row r="10" spans="2:143" ht="11.25" customHeight="1" x14ac:dyDescent="0.15">
      <c r="B10" s="675" t="s">
        <v>245</v>
      </c>
      <c r="C10" s="676"/>
      <c r="D10" s="676"/>
      <c r="E10" s="676"/>
      <c r="F10" s="676"/>
      <c r="G10" s="676"/>
      <c r="H10" s="676"/>
      <c r="I10" s="676"/>
      <c r="J10" s="676"/>
      <c r="K10" s="676"/>
      <c r="L10" s="676"/>
      <c r="M10" s="676"/>
      <c r="N10" s="676"/>
      <c r="O10" s="676"/>
      <c r="P10" s="676"/>
      <c r="Q10" s="677"/>
      <c r="R10" s="678" t="s">
        <v>235</v>
      </c>
      <c r="S10" s="679"/>
      <c r="T10" s="679"/>
      <c r="U10" s="679"/>
      <c r="V10" s="679"/>
      <c r="W10" s="679"/>
      <c r="X10" s="679"/>
      <c r="Y10" s="680"/>
      <c r="Z10" s="715" t="s">
        <v>235</v>
      </c>
      <c r="AA10" s="715"/>
      <c r="AB10" s="715"/>
      <c r="AC10" s="715"/>
      <c r="AD10" s="716" t="s">
        <v>137</v>
      </c>
      <c r="AE10" s="716"/>
      <c r="AF10" s="716"/>
      <c r="AG10" s="716"/>
      <c r="AH10" s="716"/>
      <c r="AI10" s="716"/>
      <c r="AJ10" s="716"/>
      <c r="AK10" s="716"/>
      <c r="AL10" s="681" t="s">
        <v>235</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159888</v>
      </c>
      <c r="BH10" s="679"/>
      <c r="BI10" s="679"/>
      <c r="BJ10" s="679"/>
      <c r="BK10" s="679"/>
      <c r="BL10" s="679"/>
      <c r="BM10" s="679"/>
      <c r="BN10" s="680"/>
      <c r="BO10" s="715">
        <v>2.7</v>
      </c>
      <c r="BP10" s="715"/>
      <c r="BQ10" s="715"/>
      <c r="BR10" s="715"/>
      <c r="BS10" s="684">
        <v>26499</v>
      </c>
      <c r="BT10" s="679"/>
      <c r="BU10" s="679"/>
      <c r="BV10" s="679"/>
      <c r="BW10" s="679"/>
      <c r="BX10" s="679"/>
      <c r="BY10" s="679"/>
      <c r="BZ10" s="679"/>
      <c r="CA10" s="679"/>
      <c r="CB10" s="722"/>
      <c r="CD10" s="711" t="s">
        <v>247</v>
      </c>
      <c r="CE10" s="712"/>
      <c r="CF10" s="712"/>
      <c r="CG10" s="712"/>
      <c r="CH10" s="712"/>
      <c r="CI10" s="712"/>
      <c r="CJ10" s="712"/>
      <c r="CK10" s="712"/>
      <c r="CL10" s="712"/>
      <c r="CM10" s="712"/>
      <c r="CN10" s="712"/>
      <c r="CO10" s="712"/>
      <c r="CP10" s="712"/>
      <c r="CQ10" s="713"/>
      <c r="CR10" s="678">
        <v>6312</v>
      </c>
      <c r="CS10" s="679"/>
      <c r="CT10" s="679"/>
      <c r="CU10" s="679"/>
      <c r="CV10" s="679"/>
      <c r="CW10" s="679"/>
      <c r="CX10" s="679"/>
      <c r="CY10" s="680"/>
      <c r="CZ10" s="715">
        <v>0</v>
      </c>
      <c r="DA10" s="715"/>
      <c r="DB10" s="715"/>
      <c r="DC10" s="715"/>
      <c r="DD10" s="684" t="s">
        <v>235</v>
      </c>
      <c r="DE10" s="679"/>
      <c r="DF10" s="679"/>
      <c r="DG10" s="679"/>
      <c r="DH10" s="679"/>
      <c r="DI10" s="679"/>
      <c r="DJ10" s="679"/>
      <c r="DK10" s="679"/>
      <c r="DL10" s="679"/>
      <c r="DM10" s="679"/>
      <c r="DN10" s="679"/>
      <c r="DO10" s="679"/>
      <c r="DP10" s="680"/>
      <c r="DQ10" s="684">
        <v>5049</v>
      </c>
      <c r="DR10" s="679"/>
      <c r="DS10" s="679"/>
      <c r="DT10" s="679"/>
      <c r="DU10" s="679"/>
      <c r="DV10" s="679"/>
      <c r="DW10" s="679"/>
      <c r="DX10" s="679"/>
      <c r="DY10" s="679"/>
      <c r="DZ10" s="679"/>
      <c r="EA10" s="679"/>
      <c r="EB10" s="679"/>
      <c r="EC10" s="722"/>
    </row>
    <row r="11" spans="2:143" ht="11.25" customHeight="1" x14ac:dyDescent="0.15">
      <c r="B11" s="675" t="s">
        <v>248</v>
      </c>
      <c r="C11" s="676"/>
      <c r="D11" s="676"/>
      <c r="E11" s="676"/>
      <c r="F11" s="676"/>
      <c r="G11" s="676"/>
      <c r="H11" s="676"/>
      <c r="I11" s="676"/>
      <c r="J11" s="676"/>
      <c r="K11" s="676"/>
      <c r="L11" s="676"/>
      <c r="M11" s="676"/>
      <c r="N11" s="676"/>
      <c r="O11" s="676"/>
      <c r="P11" s="676"/>
      <c r="Q11" s="677"/>
      <c r="R11" s="678">
        <v>1034496</v>
      </c>
      <c r="S11" s="679"/>
      <c r="T11" s="679"/>
      <c r="U11" s="679"/>
      <c r="V11" s="679"/>
      <c r="W11" s="679"/>
      <c r="X11" s="679"/>
      <c r="Y11" s="680"/>
      <c r="Z11" s="681">
        <v>2.7</v>
      </c>
      <c r="AA11" s="682"/>
      <c r="AB11" s="682"/>
      <c r="AC11" s="683"/>
      <c r="AD11" s="684">
        <v>1034496</v>
      </c>
      <c r="AE11" s="679"/>
      <c r="AF11" s="679"/>
      <c r="AG11" s="679"/>
      <c r="AH11" s="679"/>
      <c r="AI11" s="679"/>
      <c r="AJ11" s="679"/>
      <c r="AK11" s="680"/>
      <c r="AL11" s="681">
        <v>6.3</v>
      </c>
      <c r="AM11" s="682"/>
      <c r="AN11" s="682"/>
      <c r="AO11" s="717"/>
      <c r="AP11" s="675" t="s">
        <v>249</v>
      </c>
      <c r="AQ11" s="676"/>
      <c r="AR11" s="676"/>
      <c r="AS11" s="676"/>
      <c r="AT11" s="676"/>
      <c r="AU11" s="676"/>
      <c r="AV11" s="676"/>
      <c r="AW11" s="676"/>
      <c r="AX11" s="676"/>
      <c r="AY11" s="676"/>
      <c r="AZ11" s="676"/>
      <c r="BA11" s="676"/>
      <c r="BB11" s="676"/>
      <c r="BC11" s="676"/>
      <c r="BD11" s="676"/>
      <c r="BE11" s="676"/>
      <c r="BF11" s="677"/>
      <c r="BG11" s="678">
        <v>176199</v>
      </c>
      <c r="BH11" s="679"/>
      <c r="BI11" s="679"/>
      <c r="BJ11" s="679"/>
      <c r="BK11" s="679"/>
      <c r="BL11" s="679"/>
      <c r="BM11" s="679"/>
      <c r="BN11" s="680"/>
      <c r="BO11" s="715">
        <v>3</v>
      </c>
      <c r="BP11" s="715"/>
      <c r="BQ11" s="715"/>
      <c r="BR11" s="715"/>
      <c r="BS11" s="684">
        <v>34871</v>
      </c>
      <c r="BT11" s="679"/>
      <c r="BU11" s="679"/>
      <c r="BV11" s="679"/>
      <c r="BW11" s="679"/>
      <c r="BX11" s="679"/>
      <c r="BY11" s="679"/>
      <c r="BZ11" s="679"/>
      <c r="CA11" s="679"/>
      <c r="CB11" s="722"/>
      <c r="CD11" s="711" t="s">
        <v>250</v>
      </c>
      <c r="CE11" s="712"/>
      <c r="CF11" s="712"/>
      <c r="CG11" s="712"/>
      <c r="CH11" s="712"/>
      <c r="CI11" s="712"/>
      <c r="CJ11" s="712"/>
      <c r="CK11" s="712"/>
      <c r="CL11" s="712"/>
      <c r="CM11" s="712"/>
      <c r="CN11" s="712"/>
      <c r="CO11" s="712"/>
      <c r="CP11" s="712"/>
      <c r="CQ11" s="713"/>
      <c r="CR11" s="678">
        <v>610721</v>
      </c>
      <c r="CS11" s="679"/>
      <c r="CT11" s="679"/>
      <c r="CU11" s="679"/>
      <c r="CV11" s="679"/>
      <c r="CW11" s="679"/>
      <c r="CX11" s="679"/>
      <c r="CY11" s="680"/>
      <c r="CZ11" s="715">
        <v>1.6</v>
      </c>
      <c r="DA11" s="715"/>
      <c r="DB11" s="715"/>
      <c r="DC11" s="715"/>
      <c r="DD11" s="684">
        <v>253508</v>
      </c>
      <c r="DE11" s="679"/>
      <c r="DF11" s="679"/>
      <c r="DG11" s="679"/>
      <c r="DH11" s="679"/>
      <c r="DI11" s="679"/>
      <c r="DJ11" s="679"/>
      <c r="DK11" s="679"/>
      <c r="DL11" s="679"/>
      <c r="DM11" s="679"/>
      <c r="DN11" s="679"/>
      <c r="DO11" s="679"/>
      <c r="DP11" s="680"/>
      <c r="DQ11" s="684">
        <v>328682</v>
      </c>
      <c r="DR11" s="679"/>
      <c r="DS11" s="679"/>
      <c r="DT11" s="679"/>
      <c r="DU11" s="679"/>
      <c r="DV11" s="679"/>
      <c r="DW11" s="679"/>
      <c r="DX11" s="679"/>
      <c r="DY11" s="679"/>
      <c r="DZ11" s="679"/>
      <c r="EA11" s="679"/>
      <c r="EB11" s="679"/>
      <c r="EC11" s="722"/>
    </row>
    <row r="12" spans="2:143" ht="11.25" customHeight="1" x14ac:dyDescent="0.15">
      <c r="B12" s="675" t="s">
        <v>251</v>
      </c>
      <c r="C12" s="676"/>
      <c r="D12" s="676"/>
      <c r="E12" s="676"/>
      <c r="F12" s="676"/>
      <c r="G12" s="676"/>
      <c r="H12" s="676"/>
      <c r="I12" s="676"/>
      <c r="J12" s="676"/>
      <c r="K12" s="676"/>
      <c r="L12" s="676"/>
      <c r="M12" s="676"/>
      <c r="N12" s="676"/>
      <c r="O12" s="676"/>
      <c r="P12" s="676"/>
      <c r="Q12" s="677"/>
      <c r="R12" s="678" t="s">
        <v>137</v>
      </c>
      <c r="S12" s="679"/>
      <c r="T12" s="679"/>
      <c r="U12" s="679"/>
      <c r="V12" s="679"/>
      <c r="W12" s="679"/>
      <c r="X12" s="679"/>
      <c r="Y12" s="680"/>
      <c r="Z12" s="715" t="s">
        <v>137</v>
      </c>
      <c r="AA12" s="715"/>
      <c r="AB12" s="715"/>
      <c r="AC12" s="715"/>
      <c r="AD12" s="716" t="s">
        <v>137</v>
      </c>
      <c r="AE12" s="716"/>
      <c r="AF12" s="716"/>
      <c r="AG12" s="716"/>
      <c r="AH12" s="716"/>
      <c r="AI12" s="716"/>
      <c r="AJ12" s="716"/>
      <c r="AK12" s="716"/>
      <c r="AL12" s="681" t="s">
        <v>137</v>
      </c>
      <c r="AM12" s="682"/>
      <c r="AN12" s="682"/>
      <c r="AO12" s="717"/>
      <c r="AP12" s="675" t="s">
        <v>252</v>
      </c>
      <c r="AQ12" s="676"/>
      <c r="AR12" s="676"/>
      <c r="AS12" s="676"/>
      <c r="AT12" s="676"/>
      <c r="AU12" s="676"/>
      <c r="AV12" s="676"/>
      <c r="AW12" s="676"/>
      <c r="AX12" s="676"/>
      <c r="AY12" s="676"/>
      <c r="AZ12" s="676"/>
      <c r="BA12" s="676"/>
      <c r="BB12" s="676"/>
      <c r="BC12" s="676"/>
      <c r="BD12" s="676"/>
      <c r="BE12" s="676"/>
      <c r="BF12" s="677"/>
      <c r="BG12" s="678">
        <v>2208289</v>
      </c>
      <c r="BH12" s="679"/>
      <c r="BI12" s="679"/>
      <c r="BJ12" s="679"/>
      <c r="BK12" s="679"/>
      <c r="BL12" s="679"/>
      <c r="BM12" s="679"/>
      <c r="BN12" s="680"/>
      <c r="BO12" s="715">
        <v>37.9</v>
      </c>
      <c r="BP12" s="715"/>
      <c r="BQ12" s="715"/>
      <c r="BR12" s="715"/>
      <c r="BS12" s="684" t="s">
        <v>235</v>
      </c>
      <c r="BT12" s="679"/>
      <c r="BU12" s="679"/>
      <c r="BV12" s="679"/>
      <c r="BW12" s="679"/>
      <c r="BX12" s="679"/>
      <c r="BY12" s="679"/>
      <c r="BZ12" s="679"/>
      <c r="CA12" s="679"/>
      <c r="CB12" s="722"/>
      <c r="CD12" s="711" t="s">
        <v>253</v>
      </c>
      <c r="CE12" s="712"/>
      <c r="CF12" s="712"/>
      <c r="CG12" s="712"/>
      <c r="CH12" s="712"/>
      <c r="CI12" s="712"/>
      <c r="CJ12" s="712"/>
      <c r="CK12" s="712"/>
      <c r="CL12" s="712"/>
      <c r="CM12" s="712"/>
      <c r="CN12" s="712"/>
      <c r="CO12" s="712"/>
      <c r="CP12" s="712"/>
      <c r="CQ12" s="713"/>
      <c r="CR12" s="678">
        <v>689819</v>
      </c>
      <c r="CS12" s="679"/>
      <c r="CT12" s="679"/>
      <c r="CU12" s="679"/>
      <c r="CV12" s="679"/>
      <c r="CW12" s="679"/>
      <c r="CX12" s="679"/>
      <c r="CY12" s="680"/>
      <c r="CZ12" s="715">
        <v>1.8</v>
      </c>
      <c r="DA12" s="715"/>
      <c r="DB12" s="715"/>
      <c r="DC12" s="715"/>
      <c r="DD12" s="684">
        <v>27768</v>
      </c>
      <c r="DE12" s="679"/>
      <c r="DF12" s="679"/>
      <c r="DG12" s="679"/>
      <c r="DH12" s="679"/>
      <c r="DI12" s="679"/>
      <c r="DJ12" s="679"/>
      <c r="DK12" s="679"/>
      <c r="DL12" s="679"/>
      <c r="DM12" s="679"/>
      <c r="DN12" s="679"/>
      <c r="DO12" s="679"/>
      <c r="DP12" s="680"/>
      <c r="DQ12" s="684">
        <v>356989</v>
      </c>
      <c r="DR12" s="679"/>
      <c r="DS12" s="679"/>
      <c r="DT12" s="679"/>
      <c r="DU12" s="679"/>
      <c r="DV12" s="679"/>
      <c r="DW12" s="679"/>
      <c r="DX12" s="679"/>
      <c r="DY12" s="679"/>
      <c r="DZ12" s="679"/>
      <c r="EA12" s="679"/>
      <c r="EB12" s="679"/>
      <c r="EC12" s="722"/>
    </row>
    <row r="13" spans="2:143" ht="11.25" customHeight="1" x14ac:dyDescent="0.15">
      <c r="B13" s="675" t="s">
        <v>254</v>
      </c>
      <c r="C13" s="676"/>
      <c r="D13" s="676"/>
      <c r="E13" s="676"/>
      <c r="F13" s="676"/>
      <c r="G13" s="676"/>
      <c r="H13" s="676"/>
      <c r="I13" s="676"/>
      <c r="J13" s="676"/>
      <c r="K13" s="676"/>
      <c r="L13" s="676"/>
      <c r="M13" s="676"/>
      <c r="N13" s="676"/>
      <c r="O13" s="676"/>
      <c r="P13" s="676"/>
      <c r="Q13" s="677"/>
      <c r="R13" s="678" t="s">
        <v>137</v>
      </c>
      <c r="S13" s="679"/>
      <c r="T13" s="679"/>
      <c r="U13" s="679"/>
      <c r="V13" s="679"/>
      <c r="W13" s="679"/>
      <c r="X13" s="679"/>
      <c r="Y13" s="680"/>
      <c r="Z13" s="715" t="s">
        <v>235</v>
      </c>
      <c r="AA13" s="715"/>
      <c r="AB13" s="715"/>
      <c r="AC13" s="715"/>
      <c r="AD13" s="716" t="s">
        <v>137</v>
      </c>
      <c r="AE13" s="716"/>
      <c r="AF13" s="716"/>
      <c r="AG13" s="716"/>
      <c r="AH13" s="716"/>
      <c r="AI13" s="716"/>
      <c r="AJ13" s="716"/>
      <c r="AK13" s="716"/>
      <c r="AL13" s="681" t="s">
        <v>235</v>
      </c>
      <c r="AM13" s="682"/>
      <c r="AN13" s="682"/>
      <c r="AO13" s="717"/>
      <c r="AP13" s="675" t="s">
        <v>255</v>
      </c>
      <c r="AQ13" s="676"/>
      <c r="AR13" s="676"/>
      <c r="AS13" s="676"/>
      <c r="AT13" s="676"/>
      <c r="AU13" s="676"/>
      <c r="AV13" s="676"/>
      <c r="AW13" s="676"/>
      <c r="AX13" s="676"/>
      <c r="AY13" s="676"/>
      <c r="AZ13" s="676"/>
      <c r="BA13" s="676"/>
      <c r="BB13" s="676"/>
      <c r="BC13" s="676"/>
      <c r="BD13" s="676"/>
      <c r="BE13" s="676"/>
      <c r="BF13" s="677"/>
      <c r="BG13" s="678">
        <v>2153495</v>
      </c>
      <c r="BH13" s="679"/>
      <c r="BI13" s="679"/>
      <c r="BJ13" s="679"/>
      <c r="BK13" s="679"/>
      <c r="BL13" s="679"/>
      <c r="BM13" s="679"/>
      <c r="BN13" s="680"/>
      <c r="BO13" s="715">
        <v>37</v>
      </c>
      <c r="BP13" s="715"/>
      <c r="BQ13" s="715"/>
      <c r="BR13" s="715"/>
      <c r="BS13" s="684" t="s">
        <v>235</v>
      </c>
      <c r="BT13" s="679"/>
      <c r="BU13" s="679"/>
      <c r="BV13" s="679"/>
      <c r="BW13" s="679"/>
      <c r="BX13" s="679"/>
      <c r="BY13" s="679"/>
      <c r="BZ13" s="679"/>
      <c r="CA13" s="679"/>
      <c r="CB13" s="722"/>
      <c r="CD13" s="711" t="s">
        <v>256</v>
      </c>
      <c r="CE13" s="712"/>
      <c r="CF13" s="712"/>
      <c r="CG13" s="712"/>
      <c r="CH13" s="712"/>
      <c r="CI13" s="712"/>
      <c r="CJ13" s="712"/>
      <c r="CK13" s="712"/>
      <c r="CL13" s="712"/>
      <c r="CM13" s="712"/>
      <c r="CN13" s="712"/>
      <c r="CO13" s="712"/>
      <c r="CP13" s="712"/>
      <c r="CQ13" s="713"/>
      <c r="CR13" s="678">
        <v>2332681</v>
      </c>
      <c r="CS13" s="679"/>
      <c r="CT13" s="679"/>
      <c r="CU13" s="679"/>
      <c r="CV13" s="679"/>
      <c r="CW13" s="679"/>
      <c r="CX13" s="679"/>
      <c r="CY13" s="680"/>
      <c r="CZ13" s="715">
        <v>6.2</v>
      </c>
      <c r="DA13" s="715"/>
      <c r="DB13" s="715"/>
      <c r="DC13" s="715"/>
      <c r="DD13" s="684">
        <v>921677</v>
      </c>
      <c r="DE13" s="679"/>
      <c r="DF13" s="679"/>
      <c r="DG13" s="679"/>
      <c r="DH13" s="679"/>
      <c r="DI13" s="679"/>
      <c r="DJ13" s="679"/>
      <c r="DK13" s="679"/>
      <c r="DL13" s="679"/>
      <c r="DM13" s="679"/>
      <c r="DN13" s="679"/>
      <c r="DO13" s="679"/>
      <c r="DP13" s="680"/>
      <c r="DQ13" s="684">
        <v>1505634</v>
      </c>
      <c r="DR13" s="679"/>
      <c r="DS13" s="679"/>
      <c r="DT13" s="679"/>
      <c r="DU13" s="679"/>
      <c r="DV13" s="679"/>
      <c r="DW13" s="679"/>
      <c r="DX13" s="679"/>
      <c r="DY13" s="679"/>
      <c r="DZ13" s="679"/>
      <c r="EA13" s="679"/>
      <c r="EB13" s="679"/>
      <c r="EC13" s="722"/>
    </row>
    <row r="14" spans="2:143" ht="11.25" customHeight="1" x14ac:dyDescent="0.15">
      <c r="B14" s="675" t="s">
        <v>257</v>
      </c>
      <c r="C14" s="676"/>
      <c r="D14" s="676"/>
      <c r="E14" s="676"/>
      <c r="F14" s="676"/>
      <c r="G14" s="676"/>
      <c r="H14" s="676"/>
      <c r="I14" s="676"/>
      <c r="J14" s="676"/>
      <c r="K14" s="676"/>
      <c r="L14" s="676"/>
      <c r="M14" s="676"/>
      <c r="N14" s="676"/>
      <c r="O14" s="676"/>
      <c r="P14" s="676"/>
      <c r="Q14" s="677"/>
      <c r="R14" s="678">
        <v>27941</v>
      </c>
      <c r="S14" s="679"/>
      <c r="T14" s="679"/>
      <c r="U14" s="679"/>
      <c r="V14" s="679"/>
      <c r="W14" s="679"/>
      <c r="X14" s="679"/>
      <c r="Y14" s="680"/>
      <c r="Z14" s="715">
        <v>0.1</v>
      </c>
      <c r="AA14" s="715"/>
      <c r="AB14" s="715"/>
      <c r="AC14" s="715"/>
      <c r="AD14" s="716">
        <v>27941</v>
      </c>
      <c r="AE14" s="716"/>
      <c r="AF14" s="716"/>
      <c r="AG14" s="716"/>
      <c r="AH14" s="716"/>
      <c r="AI14" s="716"/>
      <c r="AJ14" s="716"/>
      <c r="AK14" s="716"/>
      <c r="AL14" s="681">
        <v>0.2</v>
      </c>
      <c r="AM14" s="682"/>
      <c r="AN14" s="682"/>
      <c r="AO14" s="717"/>
      <c r="AP14" s="675" t="s">
        <v>258</v>
      </c>
      <c r="AQ14" s="676"/>
      <c r="AR14" s="676"/>
      <c r="AS14" s="676"/>
      <c r="AT14" s="676"/>
      <c r="AU14" s="676"/>
      <c r="AV14" s="676"/>
      <c r="AW14" s="676"/>
      <c r="AX14" s="676"/>
      <c r="AY14" s="676"/>
      <c r="AZ14" s="676"/>
      <c r="BA14" s="676"/>
      <c r="BB14" s="676"/>
      <c r="BC14" s="676"/>
      <c r="BD14" s="676"/>
      <c r="BE14" s="676"/>
      <c r="BF14" s="677"/>
      <c r="BG14" s="678">
        <v>156773</v>
      </c>
      <c r="BH14" s="679"/>
      <c r="BI14" s="679"/>
      <c r="BJ14" s="679"/>
      <c r="BK14" s="679"/>
      <c r="BL14" s="679"/>
      <c r="BM14" s="679"/>
      <c r="BN14" s="680"/>
      <c r="BO14" s="715">
        <v>2.7</v>
      </c>
      <c r="BP14" s="715"/>
      <c r="BQ14" s="715"/>
      <c r="BR14" s="715"/>
      <c r="BS14" s="684" t="s">
        <v>137</v>
      </c>
      <c r="BT14" s="679"/>
      <c r="BU14" s="679"/>
      <c r="BV14" s="679"/>
      <c r="BW14" s="679"/>
      <c r="BX14" s="679"/>
      <c r="BY14" s="679"/>
      <c r="BZ14" s="679"/>
      <c r="CA14" s="679"/>
      <c r="CB14" s="722"/>
      <c r="CD14" s="711" t="s">
        <v>259</v>
      </c>
      <c r="CE14" s="712"/>
      <c r="CF14" s="712"/>
      <c r="CG14" s="712"/>
      <c r="CH14" s="712"/>
      <c r="CI14" s="712"/>
      <c r="CJ14" s="712"/>
      <c r="CK14" s="712"/>
      <c r="CL14" s="712"/>
      <c r="CM14" s="712"/>
      <c r="CN14" s="712"/>
      <c r="CO14" s="712"/>
      <c r="CP14" s="712"/>
      <c r="CQ14" s="713"/>
      <c r="CR14" s="678">
        <v>2212841</v>
      </c>
      <c r="CS14" s="679"/>
      <c r="CT14" s="679"/>
      <c r="CU14" s="679"/>
      <c r="CV14" s="679"/>
      <c r="CW14" s="679"/>
      <c r="CX14" s="679"/>
      <c r="CY14" s="680"/>
      <c r="CZ14" s="715">
        <v>5.9</v>
      </c>
      <c r="DA14" s="715"/>
      <c r="DB14" s="715"/>
      <c r="DC14" s="715"/>
      <c r="DD14" s="684">
        <v>30960</v>
      </c>
      <c r="DE14" s="679"/>
      <c r="DF14" s="679"/>
      <c r="DG14" s="679"/>
      <c r="DH14" s="679"/>
      <c r="DI14" s="679"/>
      <c r="DJ14" s="679"/>
      <c r="DK14" s="679"/>
      <c r="DL14" s="679"/>
      <c r="DM14" s="679"/>
      <c r="DN14" s="679"/>
      <c r="DO14" s="679"/>
      <c r="DP14" s="680"/>
      <c r="DQ14" s="684">
        <v>1173115</v>
      </c>
      <c r="DR14" s="679"/>
      <c r="DS14" s="679"/>
      <c r="DT14" s="679"/>
      <c r="DU14" s="679"/>
      <c r="DV14" s="679"/>
      <c r="DW14" s="679"/>
      <c r="DX14" s="679"/>
      <c r="DY14" s="679"/>
      <c r="DZ14" s="679"/>
      <c r="EA14" s="679"/>
      <c r="EB14" s="679"/>
      <c r="EC14" s="722"/>
    </row>
    <row r="15" spans="2:143" ht="11.25" customHeight="1" x14ac:dyDescent="0.15">
      <c r="B15" s="675" t="s">
        <v>260</v>
      </c>
      <c r="C15" s="676"/>
      <c r="D15" s="676"/>
      <c r="E15" s="676"/>
      <c r="F15" s="676"/>
      <c r="G15" s="676"/>
      <c r="H15" s="676"/>
      <c r="I15" s="676"/>
      <c r="J15" s="676"/>
      <c r="K15" s="676"/>
      <c r="L15" s="676"/>
      <c r="M15" s="676"/>
      <c r="N15" s="676"/>
      <c r="O15" s="676"/>
      <c r="P15" s="676"/>
      <c r="Q15" s="677"/>
      <c r="R15" s="678" t="s">
        <v>137</v>
      </c>
      <c r="S15" s="679"/>
      <c r="T15" s="679"/>
      <c r="U15" s="679"/>
      <c r="V15" s="679"/>
      <c r="W15" s="679"/>
      <c r="X15" s="679"/>
      <c r="Y15" s="680"/>
      <c r="Z15" s="715" t="s">
        <v>235</v>
      </c>
      <c r="AA15" s="715"/>
      <c r="AB15" s="715"/>
      <c r="AC15" s="715"/>
      <c r="AD15" s="716" t="s">
        <v>137</v>
      </c>
      <c r="AE15" s="716"/>
      <c r="AF15" s="716"/>
      <c r="AG15" s="716"/>
      <c r="AH15" s="716"/>
      <c r="AI15" s="716"/>
      <c r="AJ15" s="716"/>
      <c r="AK15" s="716"/>
      <c r="AL15" s="681" t="s">
        <v>235</v>
      </c>
      <c r="AM15" s="682"/>
      <c r="AN15" s="682"/>
      <c r="AO15" s="717"/>
      <c r="AP15" s="675" t="s">
        <v>261</v>
      </c>
      <c r="AQ15" s="676"/>
      <c r="AR15" s="676"/>
      <c r="AS15" s="676"/>
      <c r="AT15" s="676"/>
      <c r="AU15" s="676"/>
      <c r="AV15" s="676"/>
      <c r="AW15" s="676"/>
      <c r="AX15" s="676"/>
      <c r="AY15" s="676"/>
      <c r="AZ15" s="676"/>
      <c r="BA15" s="676"/>
      <c r="BB15" s="676"/>
      <c r="BC15" s="676"/>
      <c r="BD15" s="676"/>
      <c r="BE15" s="676"/>
      <c r="BF15" s="677"/>
      <c r="BG15" s="678">
        <v>531304</v>
      </c>
      <c r="BH15" s="679"/>
      <c r="BI15" s="679"/>
      <c r="BJ15" s="679"/>
      <c r="BK15" s="679"/>
      <c r="BL15" s="679"/>
      <c r="BM15" s="679"/>
      <c r="BN15" s="680"/>
      <c r="BO15" s="715">
        <v>9.1</v>
      </c>
      <c r="BP15" s="715"/>
      <c r="BQ15" s="715"/>
      <c r="BR15" s="715"/>
      <c r="BS15" s="684" t="s">
        <v>235</v>
      </c>
      <c r="BT15" s="679"/>
      <c r="BU15" s="679"/>
      <c r="BV15" s="679"/>
      <c r="BW15" s="679"/>
      <c r="BX15" s="679"/>
      <c r="BY15" s="679"/>
      <c r="BZ15" s="679"/>
      <c r="CA15" s="679"/>
      <c r="CB15" s="722"/>
      <c r="CD15" s="711" t="s">
        <v>262</v>
      </c>
      <c r="CE15" s="712"/>
      <c r="CF15" s="712"/>
      <c r="CG15" s="712"/>
      <c r="CH15" s="712"/>
      <c r="CI15" s="712"/>
      <c r="CJ15" s="712"/>
      <c r="CK15" s="712"/>
      <c r="CL15" s="712"/>
      <c r="CM15" s="712"/>
      <c r="CN15" s="712"/>
      <c r="CO15" s="712"/>
      <c r="CP15" s="712"/>
      <c r="CQ15" s="713"/>
      <c r="CR15" s="678">
        <v>5717075</v>
      </c>
      <c r="CS15" s="679"/>
      <c r="CT15" s="679"/>
      <c r="CU15" s="679"/>
      <c r="CV15" s="679"/>
      <c r="CW15" s="679"/>
      <c r="CX15" s="679"/>
      <c r="CY15" s="680"/>
      <c r="CZ15" s="715">
        <v>15.2</v>
      </c>
      <c r="DA15" s="715"/>
      <c r="DB15" s="715"/>
      <c r="DC15" s="715"/>
      <c r="DD15" s="684">
        <v>3411918</v>
      </c>
      <c r="DE15" s="679"/>
      <c r="DF15" s="679"/>
      <c r="DG15" s="679"/>
      <c r="DH15" s="679"/>
      <c r="DI15" s="679"/>
      <c r="DJ15" s="679"/>
      <c r="DK15" s="679"/>
      <c r="DL15" s="679"/>
      <c r="DM15" s="679"/>
      <c r="DN15" s="679"/>
      <c r="DO15" s="679"/>
      <c r="DP15" s="680"/>
      <c r="DQ15" s="684">
        <v>1809071</v>
      </c>
      <c r="DR15" s="679"/>
      <c r="DS15" s="679"/>
      <c r="DT15" s="679"/>
      <c r="DU15" s="679"/>
      <c r="DV15" s="679"/>
      <c r="DW15" s="679"/>
      <c r="DX15" s="679"/>
      <c r="DY15" s="679"/>
      <c r="DZ15" s="679"/>
      <c r="EA15" s="679"/>
      <c r="EB15" s="679"/>
      <c r="EC15" s="722"/>
    </row>
    <row r="16" spans="2:143" ht="11.25" customHeight="1" x14ac:dyDescent="0.15">
      <c r="B16" s="675" t="s">
        <v>263</v>
      </c>
      <c r="C16" s="676"/>
      <c r="D16" s="676"/>
      <c r="E16" s="676"/>
      <c r="F16" s="676"/>
      <c r="G16" s="676"/>
      <c r="H16" s="676"/>
      <c r="I16" s="676"/>
      <c r="J16" s="676"/>
      <c r="K16" s="676"/>
      <c r="L16" s="676"/>
      <c r="M16" s="676"/>
      <c r="N16" s="676"/>
      <c r="O16" s="676"/>
      <c r="P16" s="676"/>
      <c r="Q16" s="677"/>
      <c r="R16" s="678">
        <v>5895</v>
      </c>
      <c r="S16" s="679"/>
      <c r="T16" s="679"/>
      <c r="U16" s="679"/>
      <c r="V16" s="679"/>
      <c r="W16" s="679"/>
      <c r="X16" s="679"/>
      <c r="Y16" s="680"/>
      <c r="Z16" s="715">
        <v>0</v>
      </c>
      <c r="AA16" s="715"/>
      <c r="AB16" s="715"/>
      <c r="AC16" s="715"/>
      <c r="AD16" s="716">
        <v>5895</v>
      </c>
      <c r="AE16" s="716"/>
      <c r="AF16" s="716"/>
      <c r="AG16" s="716"/>
      <c r="AH16" s="716"/>
      <c r="AI16" s="716"/>
      <c r="AJ16" s="716"/>
      <c r="AK16" s="716"/>
      <c r="AL16" s="681">
        <v>0</v>
      </c>
      <c r="AM16" s="682"/>
      <c r="AN16" s="682"/>
      <c r="AO16" s="717"/>
      <c r="AP16" s="675" t="s">
        <v>264</v>
      </c>
      <c r="AQ16" s="676"/>
      <c r="AR16" s="676"/>
      <c r="AS16" s="676"/>
      <c r="AT16" s="676"/>
      <c r="AU16" s="676"/>
      <c r="AV16" s="676"/>
      <c r="AW16" s="676"/>
      <c r="AX16" s="676"/>
      <c r="AY16" s="676"/>
      <c r="AZ16" s="676"/>
      <c r="BA16" s="676"/>
      <c r="BB16" s="676"/>
      <c r="BC16" s="676"/>
      <c r="BD16" s="676"/>
      <c r="BE16" s="676"/>
      <c r="BF16" s="677"/>
      <c r="BG16" s="678" t="s">
        <v>137</v>
      </c>
      <c r="BH16" s="679"/>
      <c r="BI16" s="679"/>
      <c r="BJ16" s="679"/>
      <c r="BK16" s="679"/>
      <c r="BL16" s="679"/>
      <c r="BM16" s="679"/>
      <c r="BN16" s="680"/>
      <c r="BO16" s="715" t="s">
        <v>137</v>
      </c>
      <c r="BP16" s="715"/>
      <c r="BQ16" s="715"/>
      <c r="BR16" s="715"/>
      <c r="BS16" s="684" t="s">
        <v>137</v>
      </c>
      <c r="BT16" s="679"/>
      <c r="BU16" s="679"/>
      <c r="BV16" s="679"/>
      <c r="BW16" s="679"/>
      <c r="BX16" s="679"/>
      <c r="BY16" s="679"/>
      <c r="BZ16" s="679"/>
      <c r="CA16" s="679"/>
      <c r="CB16" s="722"/>
      <c r="CD16" s="711" t="s">
        <v>265</v>
      </c>
      <c r="CE16" s="712"/>
      <c r="CF16" s="712"/>
      <c r="CG16" s="712"/>
      <c r="CH16" s="712"/>
      <c r="CI16" s="712"/>
      <c r="CJ16" s="712"/>
      <c r="CK16" s="712"/>
      <c r="CL16" s="712"/>
      <c r="CM16" s="712"/>
      <c r="CN16" s="712"/>
      <c r="CO16" s="712"/>
      <c r="CP16" s="712"/>
      <c r="CQ16" s="713"/>
      <c r="CR16" s="678" t="s">
        <v>137</v>
      </c>
      <c r="CS16" s="679"/>
      <c r="CT16" s="679"/>
      <c r="CU16" s="679"/>
      <c r="CV16" s="679"/>
      <c r="CW16" s="679"/>
      <c r="CX16" s="679"/>
      <c r="CY16" s="680"/>
      <c r="CZ16" s="715" t="s">
        <v>137</v>
      </c>
      <c r="DA16" s="715"/>
      <c r="DB16" s="715"/>
      <c r="DC16" s="715"/>
      <c r="DD16" s="684" t="s">
        <v>235</v>
      </c>
      <c r="DE16" s="679"/>
      <c r="DF16" s="679"/>
      <c r="DG16" s="679"/>
      <c r="DH16" s="679"/>
      <c r="DI16" s="679"/>
      <c r="DJ16" s="679"/>
      <c r="DK16" s="679"/>
      <c r="DL16" s="679"/>
      <c r="DM16" s="679"/>
      <c r="DN16" s="679"/>
      <c r="DO16" s="679"/>
      <c r="DP16" s="680"/>
      <c r="DQ16" s="684" t="s">
        <v>235</v>
      </c>
      <c r="DR16" s="679"/>
      <c r="DS16" s="679"/>
      <c r="DT16" s="679"/>
      <c r="DU16" s="679"/>
      <c r="DV16" s="679"/>
      <c r="DW16" s="679"/>
      <c r="DX16" s="679"/>
      <c r="DY16" s="679"/>
      <c r="DZ16" s="679"/>
      <c r="EA16" s="679"/>
      <c r="EB16" s="679"/>
      <c r="EC16" s="722"/>
    </row>
    <row r="17" spans="2:133" ht="11.25" customHeight="1" x14ac:dyDescent="0.15">
      <c r="B17" s="675" t="s">
        <v>266</v>
      </c>
      <c r="C17" s="676"/>
      <c r="D17" s="676"/>
      <c r="E17" s="676"/>
      <c r="F17" s="676"/>
      <c r="G17" s="676"/>
      <c r="H17" s="676"/>
      <c r="I17" s="676"/>
      <c r="J17" s="676"/>
      <c r="K17" s="676"/>
      <c r="L17" s="676"/>
      <c r="M17" s="676"/>
      <c r="N17" s="676"/>
      <c r="O17" s="676"/>
      <c r="P17" s="676"/>
      <c r="Q17" s="677"/>
      <c r="R17" s="678">
        <v>71353</v>
      </c>
      <c r="S17" s="679"/>
      <c r="T17" s="679"/>
      <c r="U17" s="679"/>
      <c r="V17" s="679"/>
      <c r="W17" s="679"/>
      <c r="X17" s="679"/>
      <c r="Y17" s="680"/>
      <c r="Z17" s="715">
        <v>0.2</v>
      </c>
      <c r="AA17" s="715"/>
      <c r="AB17" s="715"/>
      <c r="AC17" s="715"/>
      <c r="AD17" s="716">
        <v>71353</v>
      </c>
      <c r="AE17" s="716"/>
      <c r="AF17" s="716"/>
      <c r="AG17" s="716"/>
      <c r="AH17" s="716"/>
      <c r="AI17" s="716"/>
      <c r="AJ17" s="716"/>
      <c r="AK17" s="716"/>
      <c r="AL17" s="681">
        <v>0.4</v>
      </c>
      <c r="AM17" s="682"/>
      <c r="AN17" s="682"/>
      <c r="AO17" s="717"/>
      <c r="AP17" s="675" t="s">
        <v>267</v>
      </c>
      <c r="AQ17" s="676"/>
      <c r="AR17" s="676"/>
      <c r="AS17" s="676"/>
      <c r="AT17" s="676"/>
      <c r="AU17" s="676"/>
      <c r="AV17" s="676"/>
      <c r="AW17" s="676"/>
      <c r="AX17" s="676"/>
      <c r="AY17" s="676"/>
      <c r="AZ17" s="676"/>
      <c r="BA17" s="676"/>
      <c r="BB17" s="676"/>
      <c r="BC17" s="676"/>
      <c r="BD17" s="676"/>
      <c r="BE17" s="676"/>
      <c r="BF17" s="677"/>
      <c r="BG17" s="678" t="s">
        <v>235</v>
      </c>
      <c r="BH17" s="679"/>
      <c r="BI17" s="679"/>
      <c r="BJ17" s="679"/>
      <c r="BK17" s="679"/>
      <c r="BL17" s="679"/>
      <c r="BM17" s="679"/>
      <c r="BN17" s="680"/>
      <c r="BO17" s="715" t="s">
        <v>137</v>
      </c>
      <c r="BP17" s="715"/>
      <c r="BQ17" s="715"/>
      <c r="BR17" s="715"/>
      <c r="BS17" s="684" t="s">
        <v>137</v>
      </c>
      <c r="BT17" s="679"/>
      <c r="BU17" s="679"/>
      <c r="BV17" s="679"/>
      <c r="BW17" s="679"/>
      <c r="BX17" s="679"/>
      <c r="BY17" s="679"/>
      <c r="BZ17" s="679"/>
      <c r="CA17" s="679"/>
      <c r="CB17" s="722"/>
      <c r="CD17" s="711" t="s">
        <v>268</v>
      </c>
      <c r="CE17" s="712"/>
      <c r="CF17" s="712"/>
      <c r="CG17" s="712"/>
      <c r="CH17" s="712"/>
      <c r="CI17" s="712"/>
      <c r="CJ17" s="712"/>
      <c r="CK17" s="712"/>
      <c r="CL17" s="712"/>
      <c r="CM17" s="712"/>
      <c r="CN17" s="712"/>
      <c r="CO17" s="712"/>
      <c r="CP17" s="712"/>
      <c r="CQ17" s="713"/>
      <c r="CR17" s="678">
        <v>3308878</v>
      </c>
      <c r="CS17" s="679"/>
      <c r="CT17" s="679"/>
      <c r="CU17" s="679"/>
      <c r="CV17" s="679"/>
      <c r="CW17" s="679"/>
      <c r="CX17" s="679"/>
      <c r="CY17" s="680"/>
      <c r="CZ17" s="715">
        <v>8.8000000000000007</v>
      </c>
      <c r="DA17" s="715"/>
      <c r="DB17" s="715"/>
      <c r="DC17" s="715"/>
      <c r="DD17" s="684" t="s">
        <v>235</v>
      </c>
      <c r="DE17" s="679"/>
      <c r="DF17" s="679"/>
      <c r="DG17" s="679"/>
      <c r="DH17" s="679"/>
      <c r="DI17" s="679"/>
      <c r="DJ17" s="679"/>
      <c r="DK17" s="679"/>
      <c r="DL17" s="679"/>
      <c r="DM17" s="679"/>
      <c r="DN17" s="679"/>
      <c r="DO17" s="679"/>
      <c r="DP17" s="680"/>
      <c r="DQ17" s="684">
        <v>3270278</v>
      </c>
      <c r="DR17" s="679"/>
      <c r="DS17" s="679"/>
      <c r="DT17" s="679"/>
      <c r="DU17" s="679"/>
      <c r="DV17" s="679"/>
      <c r="DW17" s="679"/>
      <c r="DX17" s="679"/>
      <c r="DY17" s="679"/>
      <c r="DZ17" s="679"/>
      <c r="EA17" s="679"/>
      <c r="EB17" s="679"/>
      <c r="EC17" s="722"/>
    </row>
    <row r="18" spans="2:133" ht="11.25" customHeight="1" x14ac:dyDescent="0.15">
      <c r="B18" s="675" t="s">
        <v>269</v>
      </c>
      <c r="C18" s="676"/>
      <c r="D18" s="676"/>
      <c r="E18" s="676"/>
      <c r="F18" s="676"/>
      <c r="G18" s="676"/>
      <c r="H18" s="676"/>
      <c r="I18" s="676"/>
      <c r="J18" s="676"/>
      <c r="K18" s="676"/>
      <c r="L18" s="676"/>
      <c r="M18" s="676"/>
      <c r="N18" s="676"/>
      <c r="O18" s="676"/>
      <c r="P18" s="676"/>
      <c r="Q18" s="677"/>
      <c r="R18" s="678">
        <v>30140</v>
      </c>
      <c r="S18" s="679"/>
      <c r="T18" s="679"/>
      <c r="U18" s="679"/>
      <c r="V18" s="679"/>
      <c r="W18" s="679"/>
      <c r="X18" s="679"/>
      <c r="Y18" s="680"/>
      <c r="Z18" s="715">
        <v>0.1</v>
      </c>
      <c r="AA18" s="715"/>
      <c r="AB18" s="715"/>
      <c r="AC18" s="715"/>
      <c r="AD18" s="716">
        <v>30140</v>
      </c>
      <c r="AE18" s="716"/>
      <c r="AF18" s="716"/>
      <c r="AG18" s="716"/>
      <c r="AH18" s="716"/>
      <c r="AI18" s="716"/>
      <c r="AJ18" s="716"/>
      <c r="AK18" s="716"/>
      <c r="AL18" s="681">
        <v>0.2</v>
      </c>
      <c r="AM18" s="682"/>
      <c r="AN18" s="682"/>
      <c r="AO18" s="717"/>
      <c r="AP18" s="675" t="s">
        <v>270</v>
      </c>
      <c r="AQ18" s="676"/>
      <c r="AR18" s="676"/>
      <c r="AS18" s="676"/>
      <c r="AT18" s="676"/>
      <c r="AU18" s="676"/>
      <c r="AV18" s="676"/>
      <c r="AW18" s="676"/>
      <c r="AX18" s="676"/>
      <c r="AY18" s="676"/>
      <c r="AZ18" s="676"/>
      <c r="BA18" s="676"/>
      <c r="BB18" s="676"/>
      <c r="BC18" s="676"/>
      <c r="BD18" s="676"/>
      <c r="BE18" s="676"/>
      <c r="BF18" s="677"/>
      <c r="BG18" s="678" t="s">
        <v>235</v>
      </c>
      <c r="BH18" s="679"/>
      <c r="BI18" s="679"/>
      <c r="BJ18" s="679"/>
      <c r="BK18" s="679"/>
      <c r="BL18" s="679"/>
      <c r="BM18" s="679"/>
      <c r="BN18" s="680"/>
      <c r="BO18" s="715" t="s">
        <v>137</v>
      </c>
      <c r="BP18" s="715"/>
      <c r="BQ18" s="715"/>
      <c r="BR18" s="715"/>
      <c r="BS18" s="684" t="s">
        <v>235</v>
      </c>
      <c r="BT18" s="679"/>
      <c r="BU18" s="679"/>
      <c r="BV18" s="679"/>
      <c r="BW18" s="679"/>
      <c r="BX18" s="679"/>
      <c r="BY18" s="679"/>
      <c r="BZ18" s="679"/>
      <c r="CA18" s="679"/>
      <c r="CB18" s="722"/>
      <c r="CD18" s="711" t="s">
        <v>271</v>
      </c>
      <c r="CE18" s="712"/>
      <c r="CF18" s="712"/>
      <c r="CG18" s="712"/>
      <c r="CH18" s="712"/>
      <c r="CI18" s="712"/>
      <c r="CJ18" s="712"/>
      <c r="CK18" s="712"/>
      <c r="CL18" s="712"/>
      <c r="CM18" s="712"/>
      <c r="CN18" s="712"/>
      <c r="CO18" s="712"/>
      <c r="CP18" s="712"/>
      <c r="CQ18" s="713"/>
      <c r="CR18" s="678" t="s">
        <v>137</v>
      </c>
      <c r="CS18" s="679"/>
      <c r="CT18" s="679"/>
      <c r="CU18" s="679"/>
      <c r="CV18" s="679"/>
      <c r="CW18" s="679"/>
      <c r="CX18" s="679"/>
      <c r="CY18" s="680"/>
      <c r="CZ18" s="715" t="s">
        <v>235</v>
      </c>
      <c r="DA18" s="715"/>
      <c r="DB18" s="715"/>
      <c r="DC18" s="715"/>
      <c r="DD18" s="684" t="s">
        <v>235</v>
      </c>
      <c r="DE18" s="679"/>
      <c r="DF18" s="679"/>
      <c r="DG18" s="679"/>
      <c r="DH18" s="679"/>
      <c r="DI18" s="679"/>
      <c r="DJ18" s="679"/>
      <c r="DK18" s="679"/>
      <c r="DL18" s="679"/>
      <c r="DM18" s="679"/>
      <c r="DN18" s="679"/>
      <c r="DO18" s="679"/>
      <c r="DP18" s="680"/>
      <c r="DQ18" s="684" t="s">
        <v>137</v>
      </c>
      <c r="DR18" s="679"/>
      <c r="DS18" s="679"/>
      <c r="DT18" s="679"/>
      <c r="DU18" s="679"/>
      <c r="DV18" s="679"/>
      <c r="DW18" s="679"/>
      <c r="DX18" s="679"/>
      <c r="DY18" s="679"/>
      <c r="DZ18" s="679"/>
      <c r="EA18" s="679"/>
      <c r="EB18" s="679"/>
      <c r="EC18" s="722"/>
    </row>
    <row r="19" spans="2:133" ht="11.25" customHeight="1" x14ac:dyDescent="0.15">
      <c r="B19" s="675" t="s">
        <v>272</v>
      </c>
      <c r="C19" s="676"/>
      <c r="D19" s="676"/>
      <c r="E19" s="676"/>
      <c r="F19" s="676"/>
      <c r="G19" s="676"/>
      <c r="H19" s="676"/>
      <c r="I19" s="676"/>
      <c r="J19" s="676"/>
      <c r="K19" s="676"/>
      <c r="L19" s="676"/>
      <c r="M19" s="676"/>
      <c r="N19" s="676"/>
      <c r="O19" s="676"/>
      <c r="P19" s="676"/>
      <c r="Q19" s="677"/>
      <c r="R19" s="678">
        <v>3010</v>
      </c>
      <c r="S19" s="679"/>
      <c r="T19" s="679"/>
      <c r="U19" s="679"/>
      <c r="V19" s="679"/>
      <c r="W19" s="679"/>
      <c r="X19" s="679"/>
      <c r="Y19" s="680"/>
      <c r="Z19" s="715">
        <v>0</v>
      </c>
      <c r="AA19" s="715"/>
      <c r="AB19" s="715"/>
      <c r="AC19" s="715"/>
      <c r="AD19" s="716">
        <v>3010</v>
      </c>
      <c r="AE19" s="716"/>
      <c r="AF19" s="716"/>
      <c r="AG19" s="716"/>
      <c r="AH19" s="716"/>
      <c r="AI19" s="716"/>
      <c r="AJ19" s="716"/>
      <c r="AK19" s="716"/>
      <c r="AL19" s="681">
        <v>0</v>
      </c>
      <c r="AM19" s="682"/>
      <c r="AN19" s="682"/>
      <c r="AO19" s="717"/>
      <c r="AP19" s="675" t="s">
        <v>273</v>
      </c>
      <c r="AQ19" s="676"/>
      <c r="AR19" s="676"/>
      <c r="AS19" s="676"/>
      <c r="AT19" s="676"/>
      <c r="AU19" s="676"/>
      <c r="AV19" s="676"/>
      <c r="AW19" s="676"/>
      <c r="AX19" s="676"/>
      <c r="AY19" s="676"/>
      <c r="AZ19" s="676"/>
      <c r="BA19" s="676"/>
      <c r="BB19" s="676"/>
      <c r="BC19" s="676"/>
      <c r="BD19" s="676"/>
      <c r="BE19" s="676"/>
      <c r="BF19" s="677"/>
      <c r="BG19" s="678">
        <v>163751</v>
      </c>
      <c r="BH19" s="679"/>
      <c r="BI19" s="679"/>
      <c r="BJ19" s="679"/>
      <c r="BK19" s="679"/>
      <c r="BL19" s="679"/>
      <c r="BM19" s="679"/>
      <c r="BN19" s="680"/>
      <c r="BO19" s="715">
        <v>2.8</v>
      </c>
      <c r="BP19" s="715"/>
      <c r="BQ19" s="715"/>
      <c r="BR19" s="715"/>
      <c r="BS19" s="684" t="s">
        <v>235</v>
      </c>
      <c r="BT19" s="679"/>
      <c r="BU19" s="679"/>
      <c r="BV19" s="679"/>
      <c r="BW19" s="679"/>
      <c r="BX19" s="679"/>
      <c r="BY19" s="679"/>
      <c r="BZ19" s="679"/>
      <c r="CA19" s="679"/>
      <c r="CB19" s="722"/>
      <c r="CD19" s="711" t="s">
        <v>274</v>
      </c>
      <c r="CE19" s="712"/>
      <c r="CF19" s="712"/>
      <c r="CG19" s="712"/>
      <c r="CH19" s="712"/>
      <c r="CI19" s="712"/>
      <c r="CJ19" s="712"/>
      <c r="CK19" s="712"/>
      <c r="CL19" s="712"/>
      <c r="CM19" s="712"/>
      <c r="CN19" s="712"/>
      <c r="CO19" s="712"/>
      <c r="CP19" s="712"/>
      <c r="CQ19" s="713"/>
      <c r="CR19" s="678" t="s">
        <v>137</v>
      </c>
      <c r="CS19" s="679"/>
      <c r="CT19" s="679"/>
      <c r="CU19" s="679"/>
      <c r="CV19" s="679"/>
      <c r="CW19" s="679"/>
      <c r="CX19" s="679"/>
      <c r="CY19" s="680"/>
      <c r="CZ19" s="715" t="s">
        <v>235</v>
      </c>
      <c r="DA19" s="715"/>
      <c r="DB19" s="715"/>
      <c r="DC19" s="715"/>
      <c r="DD19" s="684" t="s">
        <v>137</v>
      </c>
      <c r="DE19" s="679"/>
      <c r="DF19" s="679"/>
      <c r="DG19" s="679"/>
      <c r="DH19" s="679"/>
      <c r="DI19" s="679"/>
      <c r="DJ19" s="679"/>
      <c r="DK19" s="679"/>
      <c r="DL19" s="679"/>
      <c r="DM19" s="679"/>
      <c r="DN19" s="679"/>
      <c r="DO19" s="679"/>
      <c r="DP19" s="680"/>
      <c r="DQ19" s="684" t="s">
        <v>235</v>
      </c>
      <c r="DR19" s="679"/>
      <c r="DS19" s="679"/>
      <c r="DT19" s="679"/>
      <c r="DU19" s="679"/>
      <c r="DV19" s="679"/>
      <c r="DW19" s="679"/>
      <c r="DX19" s="679"/>
      <c r="DY19" s="679"/>
      <c r="DZ19" s="679"/>
      <c r="EA19" s="679"/>
      <c r="EB19" s="679"/>
      <c r="EC19" s="722"/>
    </row>
    <row r="20" spans="2:133" ht="11.25" customHeight="1" x14ac:dyDescent="0.15">
      <c r="B20" s="675" t="s">
        <v>275</v>
      </c>
      <c r="C20" s="676"/>
      <c r="D20" s="676"/>
      <c r="E20" s="676"/>
      <c r="F20" s="676"/>
      <c r="G20" s="676"/>
      <c r="H20" s="676"/>
      <c r="I20" s="676"/>
      <c r="J20" s="676"/>
      <c r="K20" s="676"/>
      <c r="L20" s="676"/>
      <c r="M20" s="676"/>
      <c r="N20" s="676"/>
      <c r="O20" s="676"/>
      <c r="P20" s="676"/>
      <c r="Q20" s="677"/>
      <c r="R20" s="678">
        <v>1519</v>
      </c>
      <c r="S20" s="679"/>
      <c r="T20" s="679"/>
      <c r="U20" s="679"/>
      <c r="V20" s="679"/>
      <c r="W20" s="679"/>
      <c r="X20" s="679"/>
      <c r="Y20" s="680"/>
      <c r="Z20" s="715">
        <v>0</v>
      </c>
      <c r="AA20" s="715"/>
      <c r="AB20" s="715"/>
      <c r="AC20" s="715"/>
      <c r="AD20" s="716">
        <v>1519</v>
      </c>
      <c r="AE20" s="716"/>
      <c r="AF20" s="716"/>
      <c r="AG20" s="716"/>
      <c r="AH20" s="716"/>
      <c r="AI20" s="716"/>
      <c r="AJ20" s="716"/>
      <c r="AK20" s="716"/>
      <c r="AL20" s="681">
        <v>0</v>
      </c>
      <c r="AM20" s="682"/>
      <c r="AN20" s="682"/>
      <c r="AO20" s="717"/>
      <c r="AP20" s="675" t="s">
        <v>276</v>
      </c>
      <c r="AQ20" s="676"/>
      <c r="AR20" s="676"/>
      <c r="AS20" s="676"/>
      <c r="AT20" s="676"/>
      <c r="AU20" s="676"/>
      <c r="AV20" s="676"/>
      <c r="AW20" s="676"/>
      <c r="AX20" s="676"/>
      <c r="AY20" s="676"/>
      <c r="AZ20" s="676"/>
      <c r="BA20" s="676"/>
      <c r="BB20" s="676"/>
      <c r="BC20" s="676"/>
      <c r="BD20" s="676"/>
      <c r="BE20" s="676"/>
      <c r="BF20" s="677"/>
      <c r="BG20" s="678">
        <v>163751</v>
      </c>
      <c r="BH20" s="679"/>
      <c r="BI20" s="679"/>
      <c r="BJ20" s="679"/>
      <c r="BK20" s="679"/>
      <c r="BL20" s="679"/>
      <c r="BM20" s="679"/>
      <c r="BN20" s="680"/>
      <c r="BO20" s="715">
        <v>2.8</v>
      </c>
      <c r="BP20" s="715"/>
      <c r="BQ20" s="715"/>
      <c r="BR20" s="715"/>
      <c r="BS20" s="684" t="s">
        <v>235</v>
      </c>
      <c r="BT20" s="679"/>
      <c r="BU20" s="679"/>
      <c r="BV20" s="679"/>
      <c r="BW20" s="679"/>
      <c r="BX20" s="679"/>
      <c r="BY20" s="679"/>
      <c r="BZ20" s="679"/>
      <c r="CA20" s="679"/>
      <c r="CB20" s="722"/>
      <c r="CD20" s="711" t="s">
        <v>277</v>
      </c>
      <c r="CE20" s="712"/>
      <c r="CF20" s="712"/>
      <c r="CG20" s="712"/>
      <c r="CH20" s="712"/>
      <c r="CI20" s="712"/>
      <c r="CJ20" s="712"/>
      <c r="CK20" s="712"/>
      <c r="CL20" s="712"/>
      <c r="CM20" s="712"/>
      <c r="CN20" s="712"/>
      <c r="CO20" s="712"/>
      <c r="CP20" s="712"/>
      <c r="CQ20" s="713"/>
      <c r="CR20" s="678">
        <v>37514329</v>
      </c>
      <c r="CS20" s="679"/>
      <c r="CT20" s="679"/>
      <c r="CU20" s="679"/>
      <c r="CV20" s="679"/>
      <c r="CW20" s="679"/>
      <c r="CX20" s="679"/>
      <c r="CY20" s="680"/>
      <c r="CZ20" s="715">
        <v>100</v>
      </c>
      <c r="DA20" s="715"/>
      <c r="DB20" s="715"/>
      <c r="DC20" s="715"/>
      <c r="DD20" s="684">
        <v>5764267</v>
      </c>
      <c r="DE20" s="679"/>
      <c r="DF20" s="679"/>
      <c r="DG20" s="679"/>
      <c r="DH20" s="679"/>
      <c r="DI20" s="679"/>
      <c r="DJ20" s="679"/>
      <c r="DK20" s="679"/>
      <c r="DL20" s="679"/>
      <c r="DM20" s="679"/>
      <c r="DN20" s="679"/>
      <c r="DO20" s="679"/>
      <c r="DP20" s="680"/>
      <c r="DQ20" s="684">
        <v>20938413</v>
      </c>
      <c r="DR20" s="679"/>
      <c r="DS20" s="679"/>
      <c r="DT20" s="679"/>
      <c r="DU20" s="679"/>
      <c r="DV20" s="679"/>
      <c r="DW20" s="679"/>
      <c r="DX20" s="679"/>
      <c r="DY20" s="679"/>
      <c r="DZ20" s="679"/>
      <c r="EA20" s="679"/>
      <c r="EB20" s="679"/>
      <c r="EC20" s="722"/>
    </row>
    <row r="21" spans="2:133" ht="11.25" customHeight="1" x14ac:dyDescent="0.15">
      <c r="B21" s="675" t="s">
        <v>278</v>
      </c>
      <c r="C21" s="676"/>
      <c r="D21" s="676"/>
      <c r="E21" s="676"/>
      <c r="F21" s="676"/>
      <c r="G21" s="676"/>
      <c r="H21" s="676"/>
      <c r="I21" s="676"/>
      <c r="J21" s="676"/>
      <c r="K21" s="676"/>
      <c r="L21" s="676"/>
      <c r="M21" s="676"/>
      <c r="N21" s="676"/>
      <c r="O21" s="676"/>
      <c r="P21" s="676"/>
      <c r="Q21" s="677"/>
      <c r="R21" s="678">
        <v>36684</v>
      </c>
      <c r="S21" s="679"/>
      <c r="T21" s="679"/>
      <c r="U21" s="679"/>
      <c r="V21" s="679"/>
      <c r="W21" s="679"/>
      <c r="X21" s="679"/>
      <c r="Y21" s="680"/>
      <c r="Z21" s="715">
        <v>0.1</v>
      </c>
      <c r="AA21" s="715"/>
      <c r="AB21" s="715"/>
      <c r="AC21" s="715"/>
      <c r="AD21" s="716">
        <v>36684</v>
      </c>
      <c r="AE21" s="716"/>
      <c r="AF21" s="716"/>
      <c r="AG21" s="716"/>
      <c r="AH21" s="716"/>
      <c r="AI21" s="716"/>
      <c r="AJ21" s="716"/>
      <c r="AK21" s="716"/>
      <c r="AL21" s="681">
        <v>0.2</v>
      </c>
      <c r="AM21" s="682"/>
      <c r="AN21" s="682"/>
      <c r="AO21" s="717"/>
      <c r="AP21" s="772" t="s">
        <v>279</v>
      </c>
      <c r="AQ21" s="780"/>
      <c r="AR21" s="780"/>
      <c r="AS21" s="780"/>
      <c r="AT21" s="780"/>
      <c r="AU21" s="780"/>
      <c r="AV21" s="780"/>
      <c r="AW21" s="780"/>
      <c r="AX21" s="780"/>
      <c r="AY21" s="780"/>
      <c r="AZ21" s="780"/>
      <c r="BA21" s="780"/>
      <c r="BB21" s="780"/>
      <c r="BC21" s="780"/>
      <c r="BD21" s="780"/>
      <c r="BE21" s="780"/>
      <c r="BF21" s="774"/>
      <c r="BG21" s="678">
        <v>1735</v>
      </c>
      <c r="BH21" s="679"/>
      <c r="BI21" s="679"/>
      <c r="BJ21" s="679"/>
      <c r="BK21" s="679"/>
      <c r="BL21" s="679"/>
      <c r="BM21" s="679"/>
      <c r="BN21" s="680"/>
      <c r="BO21" s="715">
        <v>0</v>
      </c>
      <c r="BP21" s="715"/>
      <c r="BQ21" s="715"/>
      <c r="BR21" s="715"/>
      <c r="BS21" s="684" t="s">
        <v>137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280</v>
      </c>
      <c r="C22" s="676"/>
      <c r="D22" s="676"/>
      <c r="E22" s="676"/>
      <c r="F22" s="676"/>
      <c r="G22" s="676"/>
      <c r="H22" s="676"/>
      <c r="I22" s="676"/>
      <c r="J22" s="676"/>
      <c r="K22" s="676"/>
      <c r="L22" s="676"/>
      <c r="M22" s="676"/>
      <c r="N22" s="676"/>
      <c r="O22" s="676"/>
      <c r="P22" s="676"/>
      <c r="Q22" s="677"/>
      <c r="R22" s="678">
        <v>10695656</v>
      </c>
      <c r="S22" s="679"/>
      <c r="T22" s="679"/>
      <c r="U22" s="679"/>
      <c r="V22" s="679"/>
      <c r="W22" s="679"/>
      <c r="X22" s="679"/>
      <c r="Y22" s="680"/>
      <c r="Z22" s="715">
        <v>28.3</v>
      </c>
      <c r="AA22" s="715"/>
      <c r="AB22" s="715"/>
      <c r="AC22" s="715"/>
      <c r="AD22" s="716">
        <v>9194970</v>
      </c>
      <c r="AE22" s="716"/>
      <c r="AF22" s="716"/>
      <c r="AG22" s="716"/>
      <c r="AH22" s="716"/>
      <c r="AI22" s="716"/>
      <c r="AJ22" s="716"/>
      <c r="AK22" s="716"/>
      <c r="AL22" s="681">
        <v>56.3</v>
      </c>
      <c r="AM22" s="682"/>
      <c r="AN22" s="682"/>
      <c r="AO22" s="717"/>
      <c r="AP22" s="772" t="s">
        <v>281</v>
      </c>
      <c r="AQ22" s="780"/>
      <c r="AR22" s="780"/>
      <c r="AS22" s="780"/>
      <c r="AT22" s="780"/>
      <c r="AU22" s="780"/>
      <c r="AV22" s="780"/>
      <c r="AW22" s="780"/>
      <c r="AX22" s="780"/>
      <c r="AY22" s="780"/>
      <c r="AZ22" s="780"/>
      <c r="BA22" s="780"/>
      <c r="BB22" s="780"/>
      <c r="BC22" s="780"/>
      <c r="BD22" s="780"/>
      <c r="BE22" s="780"/>
      <c r="BF22" s="774"/>
      <c r="BG22" s="678" t="s">
        <v>235</v>
      </c>
      <c r="BH22" s="679"/>
      <c r="BI22" s="679"/>
      <c r="BJ22" s="679"/>
      <c r="BK22" s="679"/>
      <c r="BL22" s="679"/>
      <c r="BM22" s="679"/>
      <c r="BN22" s="680"/>
      <c r="BO22" s="715" t="s">
        <v>235</v>
      </c>
      <c r="BP22" s="715"/>
      <c r="BQ22" s="715"/>
      <c r="BR22" s="715"/>
      <c r="BS22" s="684" t="s">
        <v>137</v>
      </c>
      <c r="BT22" s="679"/>
      <c r="BU22" s="679"/>
      <c r="BV22" s="679"/>
      <c r="BW22" s="679"/>
      <c r="BX22" s="679"/>
      <c r="BY22" s="679"/>
      <c r="BZ22" s="679"/>
      <c r="CA22" s="679"/>
      <c r="CB22" s="722"/>
      <c r="CD22" s="782" t="s">
        <v>282</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283</v>
      </c>
      <c r="C23" s="676"/>
      <c r="D23" s="676"/>
      <c r="E23" s="676"/>
      <c r="F23" s="676"/>
      <c r="G23" s="676"/>
      <c r="H23" s="676"/>
      <c r="I23" s="676"/>
      <c r="J23" s="676"/>
      <c r="K23" s="676"/>
      <c r="L23" s="676"/>
      <c r="M23" s="676"/>
      <c r="N23" s="676"/>
      <c r="O23" s="676"/>
      <c r="P23" s="676"/>
      <c r="Q23" s="677"/>
      <c r="R23" s="678">
        <v>9194970</v>
      </c>
      <c r="S23" s="679"/>
      <c r="T23" s="679"/>
      <c r="U23" s="679"/>
      <c r="V23" s="679"/>
      <c r="W23" s="679"/>
      <c r="X23" s="679"/>
      <c r="Y23" s="680"/>
      <c r="Z23" s="715">
        <v>24.3</v>
      </c>
      <c r="AA23" s="715"/>
      <c r="AB23" s="715"/>
      <c r="AC23" s="715"/>
      <c r="AD23" s="716">
        <v>9194970</v>
      </c>
      <c r="AE23" s="716"/>
      <c r="AF23" s="716"/>
      <c r="AG23" s="716"/>
      <c r="AH23" s="716"/>
      <c r="AI23" s="716"/>
      <c r="AJ23" s="716"/>
      <c r="AK23" s="716"/>
      <c r="AL23" s="681">
        <v>56.3</v>
      </c>
      <c r="AM23" s="682"/>
      <c r="AN23" s="682"/>
      <c r="AO23" s="717"/>
      <c r="AP23" s="772" t="s">
        <v>284</v>
      </c>
      <c r="AQ23" s="780"/>
      <c r="AR23" s="780"/>
      <c r="AS23" s="780"/>
      <c r="AT23" s="780"/>
      <c r="AU23" s="780"/>
      <c r="AV23" s="780"/>
      <c r="AW23" s="780"/>
      <c r="AX23" s="780"/>
      <c r="AY23" s="780"/>
      <c r="AZ23" s="780"/>
      <c r="BA23" s="780"/>
      <c r="BB23" s="780"/>
      <c r="BC23" s="780"/>
      <c r="BD23" s="780"/>
      <c r="BE23" s="780"/>
      <c r="BF23" s="774"/>
      <c r="BG23" s="678">
        <v>162016</v>
      </c>
      <c r="BH23" s="679"/>
      <c r="BI23" s="679"/>
      <c r="BJ23" s="679"/>
      <c r="BK23" s="679"/>
      <c r="BL23" s="679"/>
      <c r="BM23" s="679"/>
      <c r="BN23" s="680"/>
      <c r="BO23" s="715">
        <v>2.8</v>
      </c>
      <c r="BP23" s="715"/>
      <c r="BQ23" s="715"/>
      <c r="BR23" s="715"/>
      <c r="BS23" s="684" t="s">
        <v>137</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285</v>
      </c>
      <c r="CS23" s="783"/>
      <c r="CT23" s="783"/>
      <c r="CU23" s="783"/>
      <c r="CV23" s="783"/>
      <c r="CW23" s="783"/>
      <c r="CX23" s="783"/>
      <c r="CY23" s="784"/>
      <c r="CZ23" s="782" t="s">
        <v>286</v>
      </c>
      <c r="DA23" s="783"/>
      <c r="DB23" s="783"/>
      <c r="DC23" s="784"/>
      <c r="DD23" s="782" t="s">
        <v>287</v>
      </c>
      <c r="DE23" s="783"/>
      <c r="DF23" s="783"/>
      <c r="DG23" s="783"/>
      <c r="DH23" s="783"/>
      <c r="DI23" s="783"/>
      <c r="DJ23" s="783"/>
      <c r="DK23" s="784"/>
      <c r="DL23" s="791" t="s">
        <v>288</v>
      </c>
      <c r="DM23" s="792"/>
      <c r="DN23" s="792"/>
      <c r="DO23" s="792"/>
      <c r="DP23" s="792"/>
      <c r="DQ23" s="792"/>
      <c r="DR23" s="792"/>
      <c r="DS23" s="792"/>
      <c r="DT23" s="792"/>
      <c r="DU23" s="792"/>
      <c r="DV23" s="793"/>
      <c r="DW23" s="782" t="s">
        <v>289</v>
      </c>
      <c r="DX23" s="783"/>
      <c r="DY23" s="783"/>
      <c r="DZ23" s="783"/>
      <c r="EA23" s="783"/>
      <c r="EB23" s="783"/>
      <c r="EC23" s="784"/>
    </row>
    <row r="24" spans="2:133" ht="11.25" customHeight="1" x14ac:dyDescent="0.15">
      <c r="B24" s="675" t="s">
        <v>290</v>
      </c>
      <c r="C24" s="676"/>
      <c r="D24" s="676"/>
      <c r="E24" s="676"/>
      <c r="F24" s="676"/>
      <c r="G24" s="676"/>
      <c r="H24" s="676"/>
      <c r="I24" s="676"/>
      <c r="J24" s="676"/>
      <c r="K24" s="676"/>
      <c r="L24" s="676"/>
      <c r="M24" s="676"/>
      <c r="N24" s="676"/>
      <c r="O24" s="676"/>
      <c r="P24" s="676"/>
      <c r="Q24" s="677"/>
      <c r="R24" s="678">
        <v>1500686</v>
      </c>
      <c r="S24" s="679"/>
      <c r="T24" s="679"/>
      <c r="U24" s="679"/>
      <c r="V24" s="679"/>
      <c r="W24" s="679"/>
      <c r="X24" s="679"/>
      <c r="Y24" s="680"/>
      <c r="Z24" s="715">
        <v>4</v>
      </c>
      <c r="AA24" s="715"/>
      <c r="AB24" s="715"/>
      <c r="AC24" s="715"/>
      <c r="AD24" s="716" t="s">
        <v>137</v>
      </c>
      <c r="AE24" s="716"/>
      <c r="AF24" s="716"/>
      <c r="AG24" s="716"/>
      <c r="AH24" s="716"/>
      <c r="AI24" s="716"/>
      <c r="AJ24" s="716"/>
      <c r="AK24" s="716"/>
      <c r="AL24" s="681" t="s">
        <v>235</v>
      </c>
      <c r="AM24" s="682"/>
      <c r="AN24" s="682"/>
      <c r="AO24" s="717"/>
      <c r="AP24" s="772" t="s">
        <v>291</v>
      </c>
      <c r="AQ24" s="780"/>
      <c r="AR24" s="780"/>
      <c r="AS24" s="780"/>
      <c r="AT24" s="780"/>
      <c r="AU24" s="780"/>
      <c r="AV24" s="780"/>
      <c r="AW24" s="780"/>
      <c r="AX24" s="780"/>
      <c r="AY24" s="780"/>
      <c r="AZ24" s="780"/>
      <c r="BA24" s="780"/>
      <c r="BB24" s="780"/>
      <c r="BC24" s="780"/>
      <c r="BD24" s="780"/>
      <c r="BE24" s="780"/>
      <c r="BF24" s="774"/>
      <c r="BG24" s="678" t="s">
        <v>137</v>
      </c>
      <c r="BH24" s="679"/>
      <c r="BI24" s="679"/>
      <c r="BJ24" s="679"/>
      <c r="BK24" s="679"/>
      <c r="BL24" s="679"/>
      <c r="BM24" s="679"/>
      <c r="BN24" s="680"/>
      <c r="BO24" s="715" t="s">
        <v>235</v>
      </c>
      <c r="BP24" s="715"/>
      <c r="BQ24" s="715"/>
      <c r="BR24" s="715"/>
      <c r="BS24" s="684" t="s">
        <v>137</v>
      </c>
      <c r="BT24" s="679"/>
      <c r="BU24" s="679"/>
      <c r="BV24" s="679"/>
      <c r="BW24" s="679"/>
      <c r="BX24" s="679"/>
      <c r="BY24" s="679"/>
      <c r="BZ24" s="679"/>
      <c r="CA24" s="679"/>
      <c r="CB24" s="722"/>
      <c r="CD24" s="736" t="s">
        <v>292</v>
      </c>
      <c r="CE24" s="737"/>
      <c r="CF24" s="737"/>
      <c r="CG24" s="737"/>
      <c r="CH24" s="737"/>
      <c r="CI24" s="737"/>
      <c r="CJ24" s="737"/>
      <c r="CK24" s="737"/>
      <c r="CL24" s="737"/>
      <c r="CM24" s="737"/>
      <c r="CN24" s="737"/>
      <c r="CO24" s="737"/>
      <c r="CP24" s="737"/>
      <c r="CQ24" s="738"/>
      <c r="CR24" s="733">
        <v>14498845</v>
      </c>
      <c r="CS24" s="734"/>
      <c r="CT24" s="734"/>
      <c r="CU24" s="734"/>
      <c r="CV24" s="734"/>
      <c r="CW24" s="734"/>
      <c r="CX24" s="734"/>
      <c r="CY24" s="777"/>
      <c r="CZ24" s="778">
        <v>38.6</v>
      </c>
      <c r="DA24" s="749"/>
      <c r="DB24" s="749"/>
      <c r="DC24" s="781"/>
      <c r="DD24" s="776">
        <v>9074664</v>
      </c>
      <c r="DE24" s="734"/>
      <c r="DF24" s="734"/>
      <c r="DG24" s="734"/>
      <c r="DH24" s="734"/>
      <c r="DI24" s="734"/>
      <c r="DJ24" s="734"/>
      <c r="DK24" s="777"/>
      <c r="DL24" s="776">
        <v>8945743</v>
      </c>
      <c r="DM24" s="734"/>
      <c r="DN24" s="734"/>
      <c r="DO24" s="734"/>
      <c r="DP24" s="734"/>
      <c r="DQ24" s="734"/>
      <c r="DR24" s="734"/>
      <c r="DS24" s="734"/>
      <c r="DT24" s="734"/>
      <c r="DU24" s="734"/>
      <c r="DV24" s="777"/>
      <c r="DW24" s="778">
        <v>52.7</v>
      </c>
      <c r="DX24" s="749"/>
      <c r="DY24" s="749"/>
      <c r="DZ24" s="749"/>
      <c r="EA24" s="749"/>
      <c r="EB24" s="749"/>
      <c r="EC24" s="779"/>
    </row>
    <row r="25" spans="2:133" ht="11.25" customHeight="1" x14ac:dyDescent="0.15">
      <c r="B25" s="675" t="s">
        <v>293</v>
      </c>
      <c r="C25" s="676"/>
      <c r="D25" s="676"/>
      <c r="E25" s="676"/>
      <c r="F25" s="676"/>
      <c r="G25" s="676"/>
      <c r="H25" s="676"/>
      <c r="I25" s="676"/>
      <c r="J25" s="676"/>
      <c r="K25" s="676"/>
      <c r="L25" s="676"/>
      <c r="M25" s="676"/>
      <c r="N25" s="676"/>
      <c r="O25" s="676"/>
      <c r="P25" s="676"/>
      <c r="Q25" s="677"/>
      <c r="R25" s="678" t="s">
        <v>137</v>
      </c>
      <c r="S25" s="679"/>
      <c r="T25" s="679"/>
      <c r="U25" s="679"/>
      <c r="V25" s="679"/>
      <c r="W25" s="679"/>
      <c r="X25" s="679"/>
      <c r="Y25" s="680"/>
      <c r="Z25" s="715" t="s">
        <v>137</v>
      </c>
      <c r="AA25" s="715"/>
      <c r="AB25" s="715"/>
      <c r="AC25" s="715"/>
      <c r="AD25" s="716" t="s">
        <v>235</v>
      </c>
      <c r="AE25" s="716"/>
      <c r="AF25" s="716"/>
      <c r="AG25" s="716"/>
      <c r="AH25" s="716"/>
      <c r="AI25" s="716"/>
      <c r="AJ25" s="716"/>
      <c r="AK25" s="716"/>
      <c r="AL25" s="681" t="s">
        <v>235</v>
      </c>
      <c r="AM25" s="682"/>
      <c r="AN25" s="682"/>
      <c r="AO25" s="717"/>
      <c r="AP25" s="772" t="s">
        <v>294</v>
      </c>
      <c r="AQ25" s="780"/>
      <c r="AR25" s="780"/>
      <c r="AS25" s="780"/>
      <c r="AT25" s="780"/>
      <c r="AU25" s="780"/>
      <c r="AV25" s="780"/>
      <c r="AW25" s="780"/>
      <c r="AX25" s="780"/>
      <c r="AY25" s="780"/>
      <c r="AZ25" s="780"/>
      <c r="BA25" s="780"/>
      <c r="BB25" s="780"/>
      <c r="BC25" s="780"/>
      <c r="BD25" s="780"/>
      <c r="BE25" s="780"/>
      <c r="BF25" s="774"/>
      <c r="BG25" s="678" t="s">
        <v>137</v>
      </c>
      <c r="BH25" s="679"/>
      <c r="BI25" s="679"/>
      <c r="BJ25" s="679"/>
      <c r="BK25" s="679"/>
      <c r="BL25" s="679"/>
      <c r="BM25" s="679"/>
      <c r="BN25" s="680"/>
      <c r="BO25" s="715" t="s">
        <v>137</v>
      </c>
      <c r="BP25" s="715"/>
      <c r="BQ25" s="715"/>
      <c r="BR25" s="715"/>
      <c r="BS25" s="684" t="s">
        <v>137</v>
      </c>
      <c r="BT25" s="679"/>
      <c r="BU25" s="679"/>
      <c r="BV25" s="679"/>
      <c r="BW25" s="679"/>
      <c r="BX25" s="679"/>
      <c r="BY25" s="679"/>
      <c r="BZ25" s="679"/>
      <c r="CA25" s="679"/>
      <c r="CB25" s="722"/>
      <c r="CD25" s="711" t="s">
        <v>295</v>
      </c>
      <c r="CE25" s="712"/>
      <c r="CF25" s="712"/>
      <c r="CG25" s="712"/>
      <c r="CH25" s="712"/>
      <c r="CI25" s="712"/>
      <c r="CJ25" s="712"/>
      <c r="CK25" s="712"/>
      <c r="CL25" s="712"/>
      <c r="CM25" s="712"/>
      <c r="CN25" s="712"/>
      <c r="CO25" s="712"/>
      <c r="CP25" s="712"/>
      <c r="CQ25" s="713"/>
      <c r="CR25" s="678">
        <v>3814035</v>
      </c>
      <c r="CS25" s="697"/>
      <c r="CT25" s="697"/>
      <c r="CU25" s="697"/>
      <c r="CV25" s="697"/>
      <c r="CW25" s="697"/>
      <c r="CX25" s="697"/>
      <c r="CY25" s="698"/>
      <c r="CZ25" s="681">
        <v>10.199999999999999</v>
      </c>
      <c r="DA25" s="699"/>
      <c r="DB25" s="699"/>
      <c r="DC25" s="700"/>
      <c r="DD25" s="684">
        <v>3638291</v>
      </c>
      <c r="DE25" s="697"/>
      <c r="DF25" s="697"/>
      <c r="DG25" s="697"/>
      <c r="DH25" s="697"/>
      <c r="DI25" s="697"/>
      <c r="DJ25" s="697"/>
      <c r="DK25" s="698"/>
      <c r="DL25" s="684">
        <v>3535262</v>
      </c>
      <c r="DM25" s="697"/>
      <c r="DN25" s="697"/>
      <c r="DO25" s="697"/>
      <c r="DP25" s="697"/>
      <c r="DQ25" s="697"/>
      <c r="DR25" s="697"/>
      <c r="DS25" s="697"/>
      <c r="DT25" s="697"/>
      <c r="DU25" s="697"/>
      <c r="DV25" s="698"/>
      <c r="DW25" s="681">
        <v>20.8</v>
      </c>
      <c r="DX25" s="699"/>
      <c r="DY25" s="699"/>
      <c r="DZ25" s="699"/>
      <c r="EA25" s="699"/>
      <c r="EB25" s="699"/>
      <c r="EC25" s="714"/>
    </row>
    <row r="26" spans="2:133" ht="11.25" customHeight="1" x14ac:dyDescent="0.15">
      <c r="B26" s="675" t="s">
        <v>296</v>
      </c>
      <c r="C26" s="676"/>
      <c r="D26" s="676"/>
      <c r="E26" s="676"/>
      <c r="F26" s="676"/>
      <c r="G26" s="676"/>
      <c r="H26" s="676"/>
      <c r="I26" s="676"/>
      <c r="J26" s="676"/>
      <c r="K26" s="676"/>
      <c r="L26" s="676"/>
      <c r="M26" s="676"/>
      <c r="N26" s="676"/>
      <c r="O26" s="676"/>
      <c r="P26" s="676"/>
      <c r="Q26" s="677"/>
      <c r="R26" s="678">
        <v>17885242</v>
      </c>
      <c r="S26" s="679"/>
      <c r="T26" s="679"/>
      <c r="U26" s="679"/>
      <c r="V26" s="679"/>
      <c r="W26" s="679"/>
      <c r="X26" s="679"/>
      <c r="Y26" s="680"/>
      <c r="Z26" s="715">
        <v>47.4</v>
      </c>
      <c r="AA26" s="715"/>
      <c r="AB26" s="715"/>
      <c r="AC26" s="715"/>
      <c r="AD26" s="716">
        <v>16222540</v>
      </c>
      <c r="AE26" s="716"/>
      <c r="AF26" s="716"/>
      <c r="AG26" s="716"/>
      <c r="AH26" s="716"/>
      <c r="AI26" s="716"/>
      <c r="AJ26" s="716"/>
      <c r="AK26" s="716"/>
      <c r="AL26" s="681">
        <v>99.3</v>
      </c>
      <c r="AM26" s="682"/>
      <c r="AN26" s="682"/>
      <c r="AO26" s="717"/>
      <c r="AP26" s="772" t="s">
        <v>297</v>
      </c>
      <c r="AQ26" s="773"/>
      <c r="AR26" s="773"/>
      <c r="AS26" s="773"/>
      <c r="AT26" s="773"/>
      <c r="AU26" s="773"/>
      <c r="AV26" s="773"/>
      <c r="AW26" s="773"/>
      <c r="AX26" s="773"/>
      <c r="AY26" s="773"/>
      <c r="AZ26" s="773"/>
      <c r="BA26" s="773"/>
      <c r="BB26" s="773"/>
      <c r="BC26" s="773"/>
      <c r="BD26" s="773"/>
      <c r="BE26" s="773"/>
      <c r="BF26" s="774"/>
      <c r="BG26" s="678" t="s">
        <v>137</v>
      </c>
      <c r="BH26" s="679"/>
      <c r="BI26" s="679"/>
      <c r="BJ26" s="679"/>
      <c r="BK26" s="679"/>
      <c r="BL26" s="679"/>
      <c r="BM26" s="679"/>
      <c r="BN26" s="680"/>
      <c r="BO26" s="715" t="s">
        <v>137</v>
      </c>
      <c r="BP26" s="715"/>
      <c r="BQ26" s="715"/>
      <c r="BR26" s="715"/>
      <c r="BS26" s="684" t="s">
        <v>235</v>
      </c>
      <c r="BT26" s="679"/>
      <c r="BU26" s="679"/>
      <c r="BV26" s="679"/>
      <c r="BW26" s="679"/>
      <c r="BX26" s="679"/>
      <c r="BY26" s="679"/>
      <c r="BZ26" s="679"/>
      <c r="CA26" s="679"/>
      <c r="CB26" s="722"/>
      <c r="CD26" s="711" t="s">
        <v>298</v>
      </c>
      <c r="CE26" s="712"/>
      <c r="CF26" s="712"/>
      <c r="CG26" s="712"/>
      <c r="CH26" s="712"/>
      <c r="CI26" s="712"/>
      <c r="CJ26" s="712"/>
      <c r="CK26" s="712"/>
      <c r="CL26" s="712"/>
      <c r="CM26" s="712"/>
      <c r="CN26" s="712"/>
      <c r="CO26" s="712"/>
      <c r="CP26" s="712"/>
      <c r="CQ26" s="713"/>
      <c r="CR26" s="678">
        <v>2287020</v>
      </c>
      <c r="CS26" s="679"/>
      <c r="CT26" s="679"/>
      <c r="CU26" s="679"/>
      <c r="CV26" s="679"/>
      <c r="CW26" s="679"/>
      <c r="CX26" s="679"/>
      <c r="CY26" s="680"/>
      <c r="CZ26" s="681">
        <v>6.1</v>
      </c>
      <c r="DA26" s="699"/>
      <c r="DB26" s="699"/>
      <c r="DC26" s="700"/>
      <c r="DD26" s="684">
        <v>2257847</v>
      </c>
      <c r="DE26" s="679"/>
      <c r="DF26" s="679"/>
      <c r="DG26" s="679"/>
      <c r="DH26" s="679"/>
      <c r="DI26" s="679"/>
      <c r="DJ26" s="679"/>
      <c r="DK26" s="680"/>
      <c r="DL26" s="684" t="s">
        <v>137</v>
      </c>
      <c r="DM26" s="679"/>
      <c r="DN26" s="679"/>
      <c r="DO26" s="679"/>
      <c r="DP26" s="679"/>
      <c r="DQ26" s="679"/>
      <c r="DR26" s="679"/>
      <c r="DS26" s="679"/>
      <c r="DT26" s="679"/>
      <c r="DU26" s="679"/>
      <c r="DV26" s="680"/>
      <c r="DW26" s="681" t="s">
        <v>137</v>
      </c>
      <c r="DX26" s="699"/>
      <c r="DY26" s="699"/>
      <c r="DZ26" s="699"/>
      <c r="EA26" s="699"/>
      <c r="EB26" s="699"/>
      <c r="EC26" s="714"/>
    </row>
    <row r="27" spans="2:133" ht="11.25" customHeight="1" x14ac:dyDescent="0.15">
      <c r="B27" s="675" t="s">
        <v>299</v>
      </c>
      <c r="C27" s="676"/>
      <c r="D27" s="676"/>
      <c r="E27" s="676"/>
      <c r="F27" s="676"/>
      <c r="G27" s="676"/>
      <c r="H27" s="676"/>
      <c r="I27" s="676"/>
      <c r="J27" s="676"/>
      <c r="K27" s="676"/>
      <c r="L27" s="676"/>
      <c r="M27" s="676"/>
      <c r="N27" s="676"/>
      <c r="O27" s="676"/>
      <c r="P27" s="676"/>
      <c r="Q27" s="677"/>
      <c r="R27" s="678">
        <v>3928</v>
      </c>
      <c r="S27" s="679"/>
      <c r="T27" s="679"/>
      <c r="U27" s="679"/>
      <c r="V27" s="679"/>
      <c r="W27" s="679"/>
      <c r="X27" s="679"/>
      <c r="Y27" s="680"/>
      <c r="Z27" s="715">
        <v>0</v>
      </c>
      <c r="AA27" s="715"/>
      <c r="AB27" s="715"/>
      <c r="AC27" s="715"/>
      <c r="AD27" s="716">
        <v>3928</v>
      </c>
      <c r="AE27" s="716"/>
      <c r="AF27" s="716"/>
      <c r="AG27" s="716"/>
      <c r="AH27" s="716"/>
      <c r="AI27" s="716"/>
      <c r="AJ27" s="716"/>
      <c r="AK27" s="716"/>
      <c r="AL27" s="681">
        <v>0</v>
      </c>
      <c r="AM27" s="682"/>
      <c r="AN27" s="682"/>
      <c r="AO27" s="717"/>
      <c r="AP27" s="675" t="s">
        <v>300</v>
      </c>
      <c r="AQ27" s="676"/>
      <c r="AR27" s="676"/>
      <c r="AS27" s="676"/>
      <c r="AT27" s="676"/>
      <c r="AU27" s="676"/>
      <c r="AV27" s="676"/>
      <c r="AW27" s="676"/>
      <c r="AX27" s="676"/>
      <c r="AY27" s="676"/>
      <c r="AZ27" s="676"/>
      <c r="BA27" s="676"/>
      <c r="BB27" s="676"/>
      <c r="BC27" s="676"/>
      <c r="BD27" s="676"/>
      <c r="BE27" s="676"/>
      <c r="BF27" s="677"/>
      <c r="BG27" s="678">
        <v>5820732</v>
      </c>
      <c r="BH27" s="679"/>
      <c r="BI27" s="679"/>
      <c r="BJ27" s="679"/>
      <c r="BK27" s="679"/>
      <c r="BL27" s="679"/>
      <c r="BM27" s="679"/>
      <c r="BN27" s="680"/>
      <c r="BO27" s="715">
        <v>100</v>
      </c>
      <c r="BP27" s="715"/>
      <c r="BQ27" s="715"/>
      <c r="BR27" s="715"/>
      <c r="BS27" s="684">
        <v>61370</v>
      </c>
      <c r="BT27" s="679"/>
      <c r="BU27" s="679"/>
      <c r="BV27" s="679"/>
      <c r="BW27" s="679"/>
      <c r="BX27" s="679"/>
      <c r="BY27" s="679"/>
      <c r="BZ27" s="679"/>
      <c r="CA27" s="679"/>
      <c r="CB27" s="722"/>
      <c r="CD27" s="711" t="s">
        <v>301</v>
      </c>
      <c r="CE27" s="712"/>
      <c r="CF27" s="712"/>
      <c r="CG27" s="712"/>
      <c r="CH27" s="712"/>
      <c r="CI27" s="712"/>
      <c r="CJ27" s="712"/>
      <c r="CK27" s="712"/>
      <c r="CL27" s="712"/>
      <c r="CM27" s="712"/>
      <c r="CN27" s="712"/>
      <c r="CO27" s="712"/>
      <c r="CP27" s="712"/>
      <c r="CQ27" s="713"/>
      <c r="CR27" s="678">
        <v>7375932</v>
      </c>
      <c r="CS27" s="697"/>
      <c r="CT27" s="697"/>
      <c r="CU27" s="697"/>
      <c r="CV27" s="697"/>
      <c r="CW27" s="697"/>
      <c r="CX27" s="697"/>
      <c r="CY27" s="698"/>
      <c r="CZ27" s="681">
        <v>19.7</v>
      </c>
      <c r="DA27" s="699"/>
      <c r="DB27" s="699"/>
      <c r="DC27" s="700"/>
      <c r="DD27" s="684">
        <v>2166095</v>
      </c>
      <c r="DE27" s="697"/>
      <c r="DF27" s="697"/>
      <c r="DG27" s="697"/>
      <c r="DH27" s="697"/>
      <c r="DI27" s="697"/>
      <c r="DJ27" s="697"/>
      <c r="DK27" s="698"/>
      <c r="DL27" s="684">
        <v>2166003</v>
      </c>
      <c r="DM27" s="697"/>
      <c r="DN27" s="697"/>
      <c r="DO27" s="697"/>
      <c r="DP27" s="697"/>
      <c r="DQ27" s="697"/>
      <c r="DR27" s="697"/>
      <c r="DS27" s="697"/>
      <c r="DT27" s="697"/>
      <c r="DU27" s="697"/>
      <c r="DV27" s="698"/>
      <c r="DW27" s="681">
        <v>12.8</v>
      </c>
      <c r="DX27" s="699"/>
      <c r="DY27" s="699"/>
      <c r="DZ27" s="699"/>
      <c r="EA27" s="699"/>
      <c r="EB27" s="699"/>
      <c r="EC27" s="714"/>
    </row>
    <row r="28" spans="2:133" ht="11.25" customHeight="1" x14ac:dyDescent="0.15">
      <c r="B28" s="675" t="s">
        <v>302</v>
      </c>
      <c r="C28" s="676"/>
      <c r="D28" s="676"/>
      <c r="E28" s="676"/>
      <c r="F28" s="676"/>
      <c r="G28" s="676"/>
      <c r="H28" s="676"/>
      <c r="I28" s="676"/>
      <c r="J28" s="676"/>
      <c r="K28" s="676"/>
      <c r="L28" s="676"/>
      <c r="M28" s="676"/>
      <c r="N28" s="676"/>
      <c r="O28" s="676"/>
      <c r="P28" s="676"/>
      <c r="Q28" s="677"/>
      <c r="R28" s="678">
        <v>212697</v>
      </c>
      <c r="S28" s="679"/>
      <c r="T28" s="679"/>
      <c r="U28" s="679"/>
      <c r="V28" s="679"/>
      <c r="W28" s="679"/>
      <c r="X28" s="679"/>
      <c r="Y28" s="680"/>
      <c r="Z28" s="715">
        <v>0.6</v>
      </c>
      <c r="AA28" s="715"/>
      <c r="AB28" s="715"/>
      <c r="AC28" s="715"/>
      <c r="AD28" s="716" t="s">
        <v>235</v>
      </c>
      <c r="AE28" s="716"/>
      <c r="AF28" s="716"/>
      <c r="AG28" s="716"/>
      <c r="AH28" s="716"/>
      <c r="AI28" s="716"/>
      <c r="AJ28" s="716"/>
      <c r="AK28" s="716"/>
      <c r="AL28" s="681" t="s">
        <v>235</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303</v>
      </c>
      <c r="CE28" s="712"/>
      <c r="CF28" s="712"/>
      <c r="CG28" s="712"/>
      <c r="CH28" s="712"/>
      <c r="CI28" s="712"/>
      <c r="CJ28" s="712"/>
      <c r="CK28" s="712"/>
      <c r="CL28" s="712"/>
      <c r="CM28" s="712"/>
      <c r="CN28" s="712"/>
      <c r="CO28" s="712"/>
      <c r="CP28" s="712"/>
      <c r="CQ28" s="713"/>
      <c r="CR28" s="678">
        <v>3308878</v>
      </c>
      <c r="CS28" s="679"/>
      <c r="CT28" s="679"/>
      <c r="CU28" s="679"/>
      <c r="CV28" s="679"/>
      <c r="CW28" s="679"/>
      <c r="CX28" s="679"/>
      <c r="CY28" s="680"/>
      <c r="CZ28" s="681">
        <v>8.8000000000000007</v>
      </c>
      <c r="DA28" s="699"/>
      <c r="DB28" s="699"/>
      <c r="DC28" s="700"/>
      <c r="DD28" s="684">
        <v>3270278</v>
      </c>
      <c r="DE28" s="679"/>
      <c r="DF28" s="679"/>
      <c r="DG28" s="679"/>
      <c r="DH28" s="679"/>
      <c r="DI28" s="679"/>
      <c r="DJ28" s="679"/>
      <c r="DK28" s="680"/>
      <c r="DL28" s="684">
        <v>3244478</v>
      </c>
      <c r="DM28" s="679"/>
      <c r="DN28" s="679"/>
      <c r="DO28" s="679"/>
      <c r="DP28" s="679"/>
      <c r="DQ28" s="679"/>
      <c r="DR28" s="679"/>
      <c r="DS28" s="679"/>
      <c r="DT28" s="679"/>
      <c r="DU28" s="679"/>
      <c r="DV28" s="680"/>
      <c r="DW28" s="681">
        <v>19.100000000000001</v>
      </c>
      <c r="DX28" s="699"/>
      <c r="DY28" s="699"/>
      <c r="DZ28" s="699"/>
      <c r="EA28" s="699"/>
      <c r="EB28" s="699"/>
      <c r="EC28" s="714"/>
    </row>
    <row r="29" spans="2:133" ht="11.25" customHeight="1" x14ac:dyDescent="0.15">
      <c r="B29" s="675" t="s">
        <v>304</v>
      </c>
      <c r="C29" s="676"/>
      <c r="D29" s="676"/>
      <c r="E29" s="676"/>
      <c r="F29" s="676"/>
      <c r="G29" s="676"/>
      <c r="H29" s="676"/>
      <c r="I29" s="676"/>
      <c r="J29" s="676"/>
      <c r="K29" s="676"/>
      <c r="L29" s="676"/>
      <c r="M29" s="676"/>
      <c r="N29" s="676"/>
      <c r="O29" s="676"/>
      <c r="P29" s="676"/>
      <c r="Q29" s="677"/>
      <c r="R29" s="678">
        <v>101191</v>
      </c>
      <c r="S29" s="679"/>
      <c r="T29" s="679"/>
      <c r="U29" s="679"/>
      <c r="V29" s="679"/>
      <c r="W29" s="679"/>
      <c r="X29" s="679"/>
      <c r="Y29" s="680"/>
      <c r="Z29" s="715">
        <v>0.3</v>
      </c>
      <c r="AA29" s="715"/>
      <c r="AB29" s="715"/>
      <c r="AC29" s="715"/>
      <c r="AD29" s="716">
        <v>8233</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305</v>
      </c>
      <c r="CE29" s="767"/>
      <c r="CF29" s="711" t="s">
        <v>306</v>
      </c>
      <c r="CG29" s="712"/>
      <c r="CH29" s="712"/>
      <c r="CI29" s="712"/>
      <c r="CJ29" s="712"/>
      <c r="CK29" s="712"/>
      <c r="CL29" s="712"/>
      <c r="CM29" s="712"/>
      <c r="CN29" s="712"/>
      <c r="CO29" s="712"/>
      <c r="CP29" s="712"/>
      <c r="CQ29" s="713"/>
      <c r="CR29" s="678">
        <v>3305965</v>
      </c>
      <c r="CS29" s="697"/>
      <c r="CT29" s="697"/>
      <c r="CU29" s="697"/>
      <c r="CV29" s="697"/>
      <c r="CW29" s="697"/>
      <c r="CX29" s="697"/>
      <c r="CY29" s="698"/>
      <c r="CZ29" s="681">
        <v>8.8000000000000007</v>
      </c>
      <c r="DA29" s="699"/>
      <c r="DB29" s="699"/>
      <c r="DC29" s="700"/>
      <c r="DD29" s="684">
        <v>3267365</v>
      </c>
      <c r="DE29" s="697"/>
      <c r="DF29" s="697"/>
      <c r="DG29" s="697"/>
      <c r="DH29" s="697"/>
      <c r="DI29" s="697"/>
      <c r="DJ29" s="697"/>
      <c r="DK29" s="698"/>
      <c r="DL29" s="684">
        <v>3241565</v>
      </c>
      <c r="DM29" s="697"/>
      <c r="DN29" s="697"/>
      <c r="DO29" s="697"/>
      <c r="DP29" s="697"/>
      <c r="DQ29" s="697"/>
      <c r="DR29" s="697"/>
      <c r="DS29" s="697"/>
      <c r="DT29" s="697"/>
      <c r="DU29" s="697"/>
      <c r="DV29" s="698"/>
      <c r="DW29" s="681">
        <v>19.100000000000001</v>
      </c>
      <c r="DX29" s="699"/>
      <c r="DY29" s="699"/>
      <c r="DZ29" s="699"/>
      <c r="EA29" s="699"/>
      <c r="EB29" s="699"/>
      <c r="EC29" s="714"/>
    </row>
    <row r="30" spans="2:133" ht="11.25" customHeight="1" x14ac:dyDescent="0.15">
      <c r="B30" s="675" t="s">
        <v>307</v>
      </c>
      <c r="C30" s="676"/>
      <c r="D30" s="676"/>
      <c r="E30" s="676"/>
      <c r="F30" s="676"/>
      <c r="G30" s="676"/>
      <c r="H30" s="676"/>
      <c r="I30" s="676"/>
      <c r="J30" s="676"/>
      <c r="K30" s="676"/>
      <c r="L30" s="676"/>
      <c r="M30" s="676"/>
      <c r="N30" s="676"/>
      <c r="O30" s="676"/>
      <c r="P30" s="676"/>
      <c r="Q30" s="677"/>
      <c r="R30" s="678">
        <v>147301</v>
      </c>
      <c r="S30" s="679"/>
      <c r="T30" s="679"/>
      <c r="U30" s="679"/>
      <c r="V30" s="679"/>
      <c r="W30" s="679"/>
      <c r="X30" s="679"/>
      <c r="Y30" s="680"/>
      <c r="Z30" s="715">
        <v>0.4</v>
      </c>
      <c r="AA30" s="715"/>
      <c r="AB30" s="715"/>
      <c r="AC30" s="715"/>
      <c r="AD30" s="716" t="s">
        <v>137</v>
      </c>
      <c r="AE30" s="716"/>
      <c r="AF30" s="716"/>
      <c r="AG30" s="716"/>
      <c r="AH30" s="716"/>
      <c r="AI30" s="716"/>
      <c r="AJ30" s="716"/>
      <c r="AK30" s="716"/>
      <c r="AL30" s="681" t="s">
        <v>235</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308</v>
      </c>
      <c r="BH30" s="764"/>
      <c r="BI30" s="764"/>
      <c r="BJ30" s="764"/>
      <c r="BK30" s="764"/>
      <c r="BL30" s="764"/>
      <c r="BM30" s="764"/>
      <c r="BN30" s="764"/>
      <c r="BO30" s="764"/>
      <c r="BP30" s="764"/>
      <c r="BQ30" s="765"/>
      <c r="BR30" s="739" t="s">
        <v>309</v>
      </c>
      <c r="BS30" s="764"/>
      <c r="BT30" s="764"/>
      <c r="BU30" s="764"/>
      <c r="BV30" s="764"/>
      <c r="BW30" s="764"/>
      <c r="BX30" s="764"/>
      <c r="BY30" s="764"/>
      <c r="BZ30" s="764"/>
      <c r="CA30" s="764"/>
      <c r="CB30" s="765"/>
      <c r="CD30" s="768"/>
      <c r="CE30" s="769"/>
      <c r="CF30" s="711" t="s">
        <v>310</v>
      </c>
      <c r="CG30" s="712"/>
      <c r="CH30" s="712"/>
      <c r="CI30" s="712"/>
      <c r="CJ30" s="712"/>
      <c r="CK30" s="712"/>
      <c r="CL30" s="712"/>
      <c r="CM30" s="712"/>
      <c r="CN30" s="712"/>
      <c r="CO30" s="712"/>
      <c r="CP30" s="712"/>
      <c r="CQ30" s="713"/>
      <c r="CR30" s="678">
        <v>3129504</v>
      </c>
      <c r="CS30" s="679"/>
      <c r="CT30" s="679"/>
      <c r="CU30" s="679"/>
      <c r="CV30" s="679"/>
      <c r="CW30" s="679"/>
      <c r="CX30" s="679"/>
      <c r="CY30" s="680"/>
      <c r="CZ30" s="681">
        <v>8.3000000000000007</v>
      </c>
      <c r="DA30" s="699"/>
      <c r="DB30" s="699"/>
      <c r="DC30" s="700"/>
      <c r="DD30" s="684">
        <v>3090904</v>
      </c>
      <c r="DE30" s="679"/>
      <c r="DF30" s="679"/>
      <c r="DG30" s="679"/>
      <c r="DH30" s="679"/>
      <c r="DI30" s="679"/>
      <c r="DJ30" s="679"/>
      <c r="DK30" s="680"/>
      <c r="DL30" s="684">
        <v>3065104</v>
      </c>
      <c r="DM30" s="679"/>
      <c r="DN30" s="679"/>
      <c r="DO30" s="679"/>
      <c r="DP30" s="679"/>
      <c r="DQ30" s="679"/>
      <c r="DR30" s="679"/>
      <c r="DS30" s="679"/>
      <c r="DT30" s="679"/>
      <c r="DU30" s="679"/>
      <c r="DV30" s="680"/>
      <c r="DW30" s="681">
        <v>18.100000000000001</v>
      </c>
      <c r="DX30" s="699"/>
      <c r="DY30" s="699"/>
      <c r="DZ30" s="699"/>
      <c r="EA30" s="699"/>
      <c r="EB30" s="699"/>
      <c r="EC30" s="714"/>
    </row>
    <row r="31" spans="2:133" ht="11.25" customHeight="1" x14ac:dyDescent="0.15">
      <c r="B31" s="675" t="s">
        <v>311</v>
      </c>
      <c r="C31" s="676"/>
      <c r="D31" s="676"/>
      <c r="E31" s="676"/>
      <c r="F31" s="676"/>
      <c r="G31" s="676"/>
      <c r="H31" s="676"/>
      <c r="I31" s="676"/>
      <c r="J31" s="676"/>
      <c r="K31" s="676"/>
      <c r="L31" s="676"/>
      <c r="M31" s="676"/>
      <c r="N31" s="676"/>
      <c r="O31" s="676"/>
      <c r="P31" s="676"/>
      <c r="Q31" s="677"/>
      <c r="R31" s="678">
        <v>7901684</v>
      </c>
      <c r="S31" s="679"/>
      <c r="T31" s="679"/>
      <c r="U31" s="679"/>
      <c r="V31" s="679"/>
      <c r="W31" s="679"/>
      <c r="X31" s="679"/>
      <c r="Y31" s="680"/>
      <c r="Z31" s="715">
        <v>20.9</v>
      </c>
      <c r="AA31" s="715"/>
      <c r="AB31" s="715"/>
      <c r="AC31" s="715"/>
      <c r="AD31" s="716" t="s">
        <v>235</v>
      </c>
      <c r="AE31" s="716"/>
      <c r="AF31" s="716"/>
      <c r="AG31" s="716"/>
      <c r="AH31" s="716"/>
      <c r="AI31" s="716"/>
      <c r="AJ31" s="716"/>
      <c r="AK31" s="716"/>
      <c r="AL31" s="681" t="s">
        <v>137</v>
      </c>
      <c r="AM31" s="682"/>
      <c r="AN31" s="682"/>
      <c r="AO31" s="717"/>
      <c r="AP31" s="752" t="s">
        <v>312</v>
      </c>
      <c r="AQ31" s="753"/>
      <c r="AR31" s="753"/>
      <c r="AS31" s="753"/>
      <c r="AT31" s="758" t="s">
        <v>313</v>
      </c>
      <c r="AU31" s="231"/>
      <c r="AV31" s="231"/>
      <c r="AW31" s="231"/>
      <c r="AX31" s="744" t="s">
        <v>188</v>
      </c>
      <c r="AY31" s="745"/>
      <c r="AZ31" s="745"/>
      <c r="BA31" s="745"/>
      <c r="BB31" s="745"/>
      <c r="BC31" s="745"/>
      <c r="BD31" s="745"/>
      <c r="BE31" s="745"/>
      <c r="BF31" s="746"/>
      <c r="BG31" s="747">
        <v>98.9</v>
      </c>
      <c r="BH31" s="748"/>
      <c r="BI31" s="748"/>
      <c r="BJ31" s="748"/>
      <c r="BK31" s="748"/>
      <c r="BL31" s="748"/>
      <c r="BM31" s="749">
        <v>94.8</v>
      </c>
      <c r="BN31" s="748"/>
      <c r="BO31" s="748"/>
      <c r="BP31" s="748"/>
      <c r="BQ31" s="750"/>
      <c r="BR31" s="747">
        <v>98.8</v>
      </c>
      <c r="BS31" s="748"/>
      <c r="BT31" s="748"/>
      <c r="BU31" s="748"/>
      <c r="BV31" s="748"/>
      <c r="BW31" s="748"/>
      <c r="BX31" s="749">
        <v>94.7</v>
      </c>
      <c r="BY31" s="748"/>
      <c r="BZ31" s="748"/>
      <c r="CA31" s="748"/>
      <c r="CB31" s="750"/>
      <c r="CD31" s="768"/>
      <c r="CE31" s="769"/>
      <c r="CF31" s="711" t="s">
        <v>314</v>
      </c>
      <c r="CG31" s="712"/>
      <c r="CH31" s="712"/>
      <c r="CI31" s="712"/>
      <c r="CJ31" s="712"/>
      <c r="CK31" s="712"/>
      <c r="CL31" s="712"/>
      <c r="CM31" s="712"/>
      <c r="CN31" s="712"/>
      <c r="CO31" s="712"/>
      <c r="CP31" s="712"/>
      <c r="CQ31" s="713"/>
      <c r="CR31" s="678">
        <v>176461</v>
      </c>
      <c r="CS31" s="697"/>
      <c r="CT31" s="697"/>
      <c r="CU31" s="697"/>
      <c r="CV31" s="697"/>
      <c r="CW31" s="697"/>
      <c r="CX31" s="697"/>
      <c r="CY31" s="698"/>
      <c r="CZ31" s="681">
        <v>0.5</v>
      </c>
      <c r="DA31" s="699"/>
      <c r="DB31" s="699"/>
      <c r="DC31" s="700"/>
      <c r="DD31" s="684">
        <v>176461</v>
      </c>
      <c r="DE31" s="697"/>
      <c r="DF31" s="697"/>
      <c r="DG31" s="697"/>
      <c r="DH31" s="697"/>
      <c r="DI31" s="697"/>
      <c r="DJ31" s="697"/>
      <c r="DK31" s="698"/>
      <c r="DL31" s="684">
        <v>176461</v>
      </c>
      <c r="DM31" s="697"/>
      <c r="DN31" s="697"/>
      <c r="DO31" s="697"/>
      <c r="DP31" s="697"/>
      <c r="DQ31" s="697"/>
      <c r="DR31" s="697"/>
      <c r="DS31" s="697"/>
      <c r="DT31" s="697"/>
      <c r="DU31" s="697"/>
      <c r="DV31" s="698"/>
      <c r="DW31" s="681">
        <v>1</v>
      </c>
      <c r="DX31" s="699"/>
      <c r="DY31" s="699"/>
      <c r="DZ31" s="699"/>
      <c r="EA31" s="699"/>
      <c r="EB31" s="699"/>
      <c r="EC31" s="714"/>
    </row>
    <row r="32" spans="2:133" ht="11.25" customHeight="1" x14ac:dyDescent="0.15">
      <c r="B32" s="761" t="s">
        <v>315</v>
      </c>
      <c r="C32" s="762"/>
      <c r="D32" s="762"/>
      <c r="E32" s="762"/>
      <c r="F32" s="762"/>
      <c r="G32" s="762"/>
      <c r="H32" s="762"/>
      <c r="I32" s="762"/>
      <c r="J32" s="762"/>
      <c r="K32" s="762"/>
      <c r="L32" s="762"/>
      <c r="M32" s="762"/>
      <c r="N32" s="762"/>
      <c r="O32" s="762"/>
      <c r="P32" s="762"/>
      <c r="Q32" s="763"/>
      <c r="R32" s="678">
        <v>85467</v>
      </c>
      <c r="S32" s="679"/>
      <c r="T32" s="679"/>
      <c r="U32" s="679"/>
      <c r="V32" s="679"/>
      <c r="W32" s="679"/>
      <c r="X32" s="679"/>
      <c r="Y32" s="680"/>
      <c r="Z32" s="715">
        <v>0.2</v>
      </c>
      <c r="AA32" s="715"/>
      <c r="AB32" s="715"/>
      <c r="AC32" s="715"/>
      <c r="AD32" s="716">
        <v>85467</v>
      </c>
      <c r="AE32" s="716"/>
      <c r="AF32" s="716"/>
      <c r="AG32" s="716"/>
      <c r="AH32" s="716"/>
      <c r="AI32" s="716"/>
      <c r="AJ32" s="716"/>
      <c r="AK32" s="716"/>
      <c r="AL32" s="681">
        <v>0.5</v>
      </c>
      <c r="AM32" s="682"/>
      <c r="AN32" s="682"/>
      <c r="AO32" s="717"/>
      <c r="AP32" s="754"/>
      <c r="AQ32" s="755"/>
      <c r="AR32" s="755"/>
      <c r="AS32" s="755"/>
      <c r="AT32" s="759"/>
      <c r="AU32" s="230" t="s">
        <v>316</v>
      </c>
      <c r="AV32" s="230"/>
      <c r="AW32" s="230"/>
      <c r="AX32" s="675" t="s">
        <v>317</v>
      </c>
      <c r="AY32" s="676"/>
      <c r="AZ32" s="676"/>
      <c r="BA32" s="676"/>
      <c r="BB32" s="676"/>
      <c r="BC32" s="676"/>
      <c r="BD32" s="676"/>
      <c r="BE32" s="676"/>
      <c r="BF32" s="677"/>
      <c r="BG32" s="751">
        <v>99</v>
      </c>
      <c r="BH32" s="697"/>
      <c r="BI32" s="697"/>
      <c r="BJ32" s="697"/>
      <c r="BK32" s="697"/>
      <c r="BL32" s="697"/>
      <c r="BM32" s="682">
        <v>95.8</v>
      </c>
      <c r="BN32" s="743"/>
      <c r="BO32" s="743"/>
      <c r="BP32" s="743"/>
      <c r="BQ32" s="721"/>
      <c r="BR32" s="751">
        <v>99</v>
      </c>
      <c r="BS32" s="697"/>
      <c r="BT32" s="697"/>
      <c r="BU32" s="697"/>
      <c r="BV32" s="697"/>
      <c r="BW32" s="697"/>
      <c r="BX32" s="682">
        <v>95.8</v>
      </c>
      <c r="BY32" s="743"/>
      <c r="BZ32" s="743"/>
      <c r="CA32" s="743"/>
      <c r="CB32" s="721"/>
      <c r="CD32" s="770"/>
      <c r="CE32" s="771"/>
      <c r="CF32" s="711" t="s">
        <v>318</v>
      </c>
      <c r="CG32" s="712"/>
      <c r="CH32" s="712"/>
      <c r="CI32" s="712"/>
      <c r="CJ32" s="712"/>
      <c r="CK32" s="712"/>
      <c r="CL32" s="712"/>
      <c r="CM32" s="712"/>
      <c r="CN32" s="712"/>
      <c r="CO32" s="712"/>
      <c r="CP32" s="712"/>
      <c r="CQ32" s="713"/>
      <c r="CR32" s="678">
        <v>2913</v>
      </c>
      <c r="CS32" s="679"/>
      <c r="CT32" s="679"/>
      <c r="CU32" s="679"/>
      <c r="CV32" s="679"/>
      <c r="CW32" s="679"/>
      <c r="CX32" s="679"/>
      <c r="CY32" s="680"/>
      <c r="CZ32" s="681">
        <v>0</v>
      </c>
      <c r="DA32" s="699"/>
      <c r="DB32" s="699"/>
      <c r="DC32" s="700"/>
      <c r="DD32" s="684">
        <v>2913</v>
      </c>
      <c r="DE32" s="679"/>
      <c r="DF32" s="679"/>
      <c r="DG32" s="679"/>
      <c r="DH32" s="679"/>
      <c r="DI32" s="679"/>
      <c r="DJ32" s="679"/>
      <c r="DK32" s="680"/>
      <c r="DL32" s="684">
        <v>2913</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319</v>
      </c>
      <c r="C33" s="676"/>
      <c r="D33" s="676"/>
      <c r="E33" s="676"/>
      <c r="F33" s="676"/>
      <c r="G33" s="676"/>
      <c r="H33" s="676"/>
      <c r="I33" s="676"/>
      <c r="J33" s="676"/>
      <c r="K33" s="676"/>
      <c r="L33" s="676"/>
      <c r="M33" s="676"/>
      <c r="N33" s="676"/>
      <c r="O33" s="676"/>
      <c r="P33" s="676"/>
      <c r="Q33" s="677"/>
      <c r="R33" s="678">
        <v>2753985</v>
      </c>
      <c r="S33" s="679"/>
      <c r="T33" s="679"/>
      <c r="U33" s="679"/>
      <c r="V33" s="679"/>
      <c r="W33" s="679"/>
      <c r="X33" s="679"/>
      <c r="Y33" s="680"/>
      <c r="Z33" s="715">
        <v>7.3</v>
      </c>
      <c r="AA33" s="715"/>
      <c r="AB33" s="715"/>
      <c r="AC33" s="715"/>
      <c r="AD33" s="716" t="s">
        <v>137</v>
      </c>
      <c r="AE33" s="716"/>
      <c r="AF33" s="716"/>
      <c r="AG33" s="716"/>
      <c r="AH33" s="716"/>
      <c r="AI33" s="716"/>
      <c r="AJ33" s="716"/>
      <c r="AK33" s="716"/>
      <c r="AL33" s="681" t="s">
        <v>235</v>
      </c>
      <c r="AM33" s="682"/>
      <c r="AN33" s="682"/>
      <c r="AO33" s="717"/>
      <c r="AP33" s="756"/>
      <c r="AQ33" s="757"/>
      <c r="AR33" s="757"/>
      <c r="AS33" s="757"/>
      <c r="AT33" s="760"/>
      <c r="AU33" s="232"/>
      <c r="AV33" s="232"/>
      <c r="AW33" s="232"/>
      <c r="AX33" s="659" t="s">
        <v>320</v>
      </c>
      <c r="AY33" s="660"/>
      <c r="AZ33" s="660"/>
      <c r="BA33" s="660"/>
      <c r="BB33" s="660"/>
      <c r="BC33" s="660"/>
      <c r="BD33" s="660"/>
      <c r="BE33" s="660"/>
      <c r="BF33" s="661"/>
      <c r="BG33" s="742">
        <v>98.6</v>
      </c>
      <c r="BH33" s="663"/>
      <c r="BI33" s="663"/>
      <c r="BJ33" s="663"/>
      <c r="BK33" s="663"/>
      <c r="BL33" s="663"/>
      <c r="BM33" s="706">
        <v>92.6</v>
      </c>
      <c r="BN33" s="663"/>
      <c r="BO33" s="663"/>
      <c r="BP33" s="663"/>
      <c r="BQ33" s="727"/>
      <c r="BR33" s="742">
        <v>98.4</v>
      </c>
      <c r="BS33" s="663"/>
      <c r="BT33" s="663"/>
      <c r="BU33" s="663"/>
      <c r="BV33" s="663"/>
      <c r="BW33" s="663"/>
      <c r="BX33" s="706">
        <v>92.4</v>
      </c>
      <c r="BY33" s="663"/>
      <c r="BZ33" s="663"/>
      <c r="CA33" s="663"/>
      <c r="CB33" s="727"/>
      <c r="CD33" s="711" t="s">
        <v>321</v>
      </c>
      <c r="CE33" s="712"/>
      <c r="CF33" s="712"/>
      <c r="CG33" s="712"/>
      <c r="CH33" s="712"/>
      <c r="CI33" s="712"/>
      <c r="CJ33" s="712"/>
      <c r="CK33" s="712"/>
      <c r="CL33" s="712"/>
      <c r="CM33" s="712"/>
      <c r="CN33" s="712"/>
      <c r="CO33" s="712"/>
      <c r="CP33" s="712"/>
      <c r="CQ33" s="713"/>
      <c r="CR33" s="678">
        <v>17251217</v>
      </c>
      <c r="CS33" s="697"/>
      <c r="CT33" s="697"/>
      <c r="CU33" s="697"/>
      <c r="CV33" s="697"/>
      <c r="CW33" s="697"/>
      <c r="CX33" s="697"/>
      <c r="CY33" s="698"/>
      <c r="CZ33" s="681">
        <v>46</v>
      </c>
      <c r="DA33" s="699"/>
      <c r="DB33" s="699"/>
      <c r="DC33" s="700"/>
      <c r="DD33" s="684">
        <v>11462918</v>
      </c>
      <c r="DE33" s="697"/>
      <c r="DF33" s="697"/>
      <c r="DG33" s="697"/>
      <c r="DH33" s="697"/>
      <c r="DI33" s="697"/>
      <c r="DJ33" s="697"/>
      <c r="DK33" s="698"/>
      <c r="DL33" s="684">
        <v>7591400</v>
      </c>
      <c r="DM33" s="697"/>
      <c r="DN33" s="697"/>
      <c r="DO33" s="697"/>
      <c r="DP33" s="697"/>
      <c r="DQ33" s="697"/>
      <c r="DR33" s="697"/>
      <c r="DS33" s="697"/>
      <c r="DT33" s="697"/>
      <c r="DU33" s="697"/>
      <c r="DV33" s="698"/>
      <c r="DW33" s="681">
        <v>44.7</v>
      </c>
      <c r="DX33" s="699"/>
      <c r="DY33" s="699"/>
      <c r="DZ33" s="699"/>
      <c r="EA33" s="699"/>
      <c r="EB33" s="699"/>
      <c r="EC33" s="714"/>
    </row>
    <row r="34" spans="2:133" ht="11.25" customHeight="1" x14ac:dyDescent="0.15">
      <c r="B34" s="675" t="s">
        <v>322</v>
      </c>
      <c r="C34" s="676"/>
      <c r="D34" s="676"/>
      <c r="E34" s="676"/>
      <c r="F34" s="676"/>
      <c r="G34" s="676"/>
      <c r="H34" s="676"/>
      <c r="I34" s="676"/>
      <c r="J34" s="676"/>
      <c r="K34" s="676"/>
      <c r="L34" s="676"/>
      <c r="M34" s="676"/>
      <c r="N34" s="676"/>
      <c r="O34" s="676"/>
      <c r="P34" s="676"/>
      <c r="Q34" s="677"/>
      <c r="R34" s="678">
        <v>39480</v>
      </c>
      <c r="S34" s="679"/>
      <c r="T34" s="679"/>
      <c r="U34" s="679"/>
      <c r="V34" s="679"/>
      <c r="W34" s="679"/>
      <c r="X34" s="679"/>
      <c r="Y34" s="680"/>
      <c r="Z34" s="715">
        <v>0.1</v>
      </c>
      <c r="AA34" s="715"/>
      <c r="AB34" s="715"/>
      <c r="AC34" s="715"/>
      <c r="AD34" s="716">
        <v>16931</v>
      </c>
      <c r="AE34" s="716"/>
      <c r="AF34" s="716"/>
      <c r="AG34" s="716"/>
      <c r="AH34" s="716"/>
      <c r="AI34" s="716"/>
      <c r="AJ34" s="716"/>
      <c r="AK34" s="716"/>
      <c r="AL34" s="681">
        <v>0.1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323</v>
      </c>
      <c r="CE34" s="712"/>
      <c r="CF34" s="712"/>
      <c r="CG34" s="712"/>
      <c r="CH34" s="712"/>
      <c r="CI34" s="712"/>
      <c r="CJ34" s="712"/>
      <c r="CK34" s="712"/>
      <c r="CL34" s="712"/>
      <c r="CM34" s="712"/>
      <c r="CN34" s="712"/>
      <c r="CO34" s="712"/>
      <c r="CP34" s="712"/>
      <c r="CQ34" s="713"/>
      <c r="CR34" s="678">
        <v>3275098</v>
      </c>
      <c r="CS34" s="679"/>
      <c r="CT34" s="679"/>
      <c r="CU34" s="679"/>
      <c r="CV34" s="679"/>
      <c r="CW34" s="679"/>
      <c r="CX34" s="679"/>
      <c r="CY34" s="680"/>
      <c r="CZ34" s="681">
        <v>8.6999999999999993</v>
      </c>
      <c r="DA34" s="699"/>
      <c r="DB34" s="699"/>
      <c r="DC34" s="700"/>
      <c r="DD34" s="684">
        <v>2749786</v>
      </c>
      <c r="DE34" s="679"/>
      <c r="DF34" s="679"/>
      <c r="DG34" s="679"/>
      <c r="DH34" s="679"/>
      <c r="DI34" s="679"/>
      <c r="DJ34" s="679"/>
      <c r="DK34" s="680"/>
      <c r="DL34" s="684">
        <v>1613128</v>
      </c>
      <c r="DM34" s="679"/>
      <c r="DN34" s="679"/>
      <c r="DO34" s="679"/>
      <c r="DP34" s="679"/>
      <c r="DQ34" s="679"/>
      <c r="DR34" s="679"/>
      <c r="DS34" s="679"/>
      <c r="DT34" s="679"/>
      <c r="DU34" s="679"/>
      <c r="DV34" s="680"/>
      <c r="DW34" s="681">
        <v>9.5</v>
      </c>
      <c r="DX34" s="699"/>
      <c r="DY34" s="699"/>
      <c r="DZ34" s="699"/>
      <c r="EA34" s="699"/>
      <c r="EB34" s="699"/>
      <c r="EC34" s="714"/>
    </row>
    <row r="35" spans="2:133" ht="11.25" customHeight="1" x14ac:dyDescent="0.15">
      <c r="B35" s="675" t="s">
        <v>324</v>
      </c>
      <c r="C35" s="676"/>
      <c r="D35" s="676"/>
      <c r="E35" s="676"/>
      <c r="F35" s="676"/>
      <c r="G35" s="676"/>
      <c r="H35" s="676"/>
      <c r="I35" s="676"/>
      <c r="J35" s="676"/>
      <c r="K35" s="676"/>
      <c r="L35" s="676"/>
      <c r="M35" s="676"/>
      <c r="N35" s="676"/>
      <c r="O35" s="676"/>
      <c r="P35" s="676"/>
      <c r="Q35" s="677"/>
      <c r="R35" s="678">
        <v>176232</v>
      </c>
      <c r="S35" s="679"/>
      <c r="T35" s="679"/>
      <c r="U35" s="679"/>
      <c r="V35" s="679"/>
      <c r="W35" s="679"/>
      <c r="X35" s="679"/>
      <c r="Y35" s="680"/>
      <c r="Z35" s="715">
        <v>0.5</v>
      </c>
      <c r="AA35" s="715"/>
      <c r="AB35" s="715"/>
      <c r="AC35" s="715"/>
      <c r="AD35" s="716" t="s">
        <v>235</v>
      </c>
      <c r="AE35" s="716"/>
      <c r="AF35" s="716"/>
      <c r="AG35" s="716"/>
      <c r="AH35" s="716"/>
      <c r="AI35" s="716"/>
      <c r="AJ35" s="716"/>
      <c r="AK35" s="716"/>
      <c r="AL35" s="681" t="s">
        <v>137</v>
      </c>
      <c r="AM35" s="682"/>
      <c r="AN35" s="682"/>
      <c r="AO35" s="717"/>
      <c r="AP35" s="235"/>
      <c r="AQ35" s="739" t="s">
        <v>325</v>
      </c>
      <c r="AR35" s="740"/>
      <c r="AS35" s="740"/>
      <c r="AT35" s="740"/>
      <c r="AU35" s="740"/>
      <c r="AV35" s="740"/>
      <c r="AW35" s="740"/>
      <c r="AX35" s="740"/>
      <c r="AY35" s="740"/>
      <c r="AZ35" s="740"/>
      <c r="BA35" s="740"/>
      <c r="BB35" s="740"/>
      <c r="BC35" s="740"/>
      <c r="BD35" s="740"/>
      <c r="BE35" s="740"/>
      <c r="BF35" s="741"/>
      <c r="BG35" s="739" t="s">
        <v>326</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327</v>
      </c>
      <c r="CE35" s="712"/>
      <c r="CF35" s="712"/>
      <c r="CG35" s="712"/>
      <c r="CH35" s="712"/>
      <c r="CI35" s="712"/>
      <c r="CJ35" s="712"/>
      <c r="CK35" s="712"/>
      <c r="CL35" s="712"/>
      <c r="CM35" s="712"/>
      <c r="CN35" s="712"/>
      <c r="CO35" s="712"/>
      <c r="CP35" s="712"/>
      <c r="CQ35" s="713"/>
      <c r="CR35" s="678">
        <v>516110</v>
      </c>
      <c r="CS35" s="697"/>
      <c r="CT35" s="697"/>
      <c r="CU35" s="697"/>
      <c r="CV35" s="697"/>
      <c r="CW35" s="697"/>
      <c r="CX35" s="697"/>
      <c r="CY35" s="698"/>
      <c r="CZ35" s="681">
        <v>1.4</v>
      </c>
      <c r="DA35" s="699"/>
      <c r="DB35" s="699"/>
      <c r="DC35" s="700"/>
      <c r="DD35" s="684">
        <v>470997</v>
      </c>
      <c r="DE35" s="697"/>
      <c r="DF35" s="697"/>
      <c r="DG35" s="697"/>
      <c r="DH35" s="697"/>
      <c r="DI35" s="697"/>
      <c r="DJ35" s="697"/>
      <c r="DK35" s="698"/>
      <c r="DL35" s="684">
        <v>433874</v>
      </c>
      <c r="DM35" s="697"/>
      <c r="DN35" s="697"/>
      <c r="DO35" s="697"/>
      <c r="DP35" s="697"/>
      <c r="DQ35" s="697"/>
      <c r="DR35" s="697"/>
      <c r="DS35" s="697"/>
      <c r="DT35" s="697"/>
      <c r="DU35" s="697"/>
      <c r="DV35" s="698"/>
      <c r="DW35" s="681">
        <v>2.6</v>
      </c>
      <c r="DX35" s="699"/>
      <c r="DY35" s="699"/>
      <c r="DZ35" s="699"/>
      <c r="EA35" s="699"/>
      <c r="EB35" s="699"/>
      <c r="EC35" s="714"/>
    </row>
    <row r="36" spans="2:133" ht="11.25" customHeight="1" x14ac:dyDescent="0.15">
      <c r="B36" s="675" t="s">
        <v>328</v>
      </c>
      <c r="C36" s="676"/>
      <c r="D36" s="676"/>
      <c r="E36" s="676"/>
      <c r="F36" s="676"/>
      <c r="G36" s="676"/>
      <c r="H36" s="676"/>
      <c r="I36" s="676"/>
      <c r="J36" s="676"/>
      <c r="K36" s="676"/>
      <c r="L36" s="676"/>
      <c r="M36" s="676"/>
      <c r="N36" s="676"/>
      <c r="O36" s="676"/>
      <c r="P36" s="676"/>
      <c r="Q36" s="677"/>
      <c r="R36" s="678">
        <v>1137024</v>
      </c>
      <c r="S36" s="679"/>
      <c r="T36" s="679"/>
      <c r="U36" s="679"/>
      <c r="V36" s="679"/>
      <c r="W36" s="679"/>
      <c r="X36" s="679"/>
      <c r="Y36" s="680"/>
      <c r="Z36" s="715">
        <v>3</v>
      </c>
      <c r="AA36" s="715"/>
      <c r="AB36" s="715"/>
      <c r="AC36" s="715"/>
      <c r="AD36" s="716" t="s">
        <v>235</v>
      </c>
      <c r="AE36" s="716"/>
      <c r="AF36" s="716"/>
      <c r="AG36" s="716"/>
      <c r="AH36" s="716"/>
      <c r="AI36" s="716"/>
      <c r="AJ36" s="716"/>
      <c r="AK36" s="716"/>
      <c r="AL36" s="681" t="s">
        <v>137</v>
      </c>
      <c r="AM36" s="682"/>
      <c r="AN36" s="682"/>
      <c r="AO36" s="717"/>
      <c r="AP36" s="235"/>
      <c r="AQ36" s="730" t="s">
        <v>329</v>
      </c>
      <c r="AR36" s="731"/>
      <c r="AS36" s="731"/>
      <c r="AT36" s="731"/>
      <c r="AU36" s="731"/>
      <c r="AV36" s="731"/>
      <c r="AW36" s="731"/>
      <c r="AX36" s="731"/>
      <c r="AY36" s="732"/>
      <c r="AZ36" s="733">
        <v>4928984</v>
      </c>
      <c r="BA36" s="734"/>
      <c r="BB36" s="734"/>
      <c r="BC36" s="734"/>
      <c r="BD36" s="734"/>
      <c r="BE36" s="734"/>
      <c r="BF36" s="735"/>
      <c r="BG36" s="736" t="s">
        <v>330</v>
      </c>
      <c r="BH36" s="737"/>
      <c r="BI36" s="737"/>
      <c r="BJ36" s="737"/>
      <c r="BK36" s="737"/>
      <c r="BL36" s="737"/>
      <c r="BM36" s="737"/>
      <c r="BN36" s="737"/>
      <c r="BO36" s="737"/>
      <c r="BP36" s="737"/>
      <c r="BQ36" s="737"/>
      <c r="BR36" s="737"/>
      <c r="BS36" s="737"/>
      <c r="BT36" s="737"/>
      <c r="BU36" s="738"/>
      <c r="BV36" s="733">
        <v>266676</v>
      </c>
      <c r="BW36" s="734"/>
      <c r="BX36" s="734"/>
      <c r="BY36" s="734"/>
      <c r="BZ36" s="734"/>
      <c r="CA36" s="734"/>
      <c r="CB36" s="735"/>
      <c r="CD36" s="711" t="s">
        <v>331</v>
      </c>
      <c r="CE36" s="712"/>
      <c r="CF36" s="712"/>
      <c r="CG36" s="712"/>
      <c r="CH36" s="712"/>
      <c r="CI36" s="712"/>
      <c r="CJ36" s="712"/>
      <c r="CK36" s="712"/>
      <c r="CL36" s="712"/>
      <c r="CM36" s="712"/>
      <c r="CN36" s="712"/>
      <c r="CO36" s="712"/>
      <c r="CP36" s="712"/>
      <c r="CQ36" s="713"/>
      <c r="CR36" s="678">
        <v>6434483</v>
      </c>
      <c r="CS36" s="679"/>
      <c r="CT36" s="679"/>
      <c r="CU36" s="679"/>
      <c r="CV36" s="679"/>
      <c r="CW36" s="679"/>
      <c r="CX36" s="679"/>
      <c r="CY36" s="680"/>
      <c r="CZ36" s="681">
        <v>17.2</v>
      </c>
      <c r="DA36" s="699"/>
      <c r="DB36" s="699"/>
      <c r="DC36" s="700"/>
      <c r="DD36" s="684">
        <v>4627748</v>
      </c>
      <c r="DE36" s="679"/>
      <c r="DF36" s="679"/>
      <c r="DG36" s="679"/>
      <c r="DH36" s="679"/>
      <c r="DI36" s="679"/>
      <c r="DJ36" s="679"/>
      <c r="DK36" s="680"/>
      <c r="DL36" s="684">
        <v>3752269</v>
      </c>
      <c r="DM36" s="679"/>
      <c r="DN36" s="679"/>
      <c r="DO36" s="679"/>
      <c r="DP36" s="679"/>
      <c r="DQ36" s="679"/>
      <c r="DR36" s="679"/>
      <c r="DS36" s="679"/>
      <c r="DT36" s="679"/>
      <c r="DU36" s="679"/>
      <c r="DV36" s="680"/>
      <c r="DW36" s="681">
        <v>22.1</v>
      </c>
      <c r="DX36" s="699"/>
      <c r="DY36" s="699"/>
      <c r="DZ36" s="699"/>
      <c r="EA36" s="699"/>
      <c r="EB36" s="699"/>
      <c r="EC36" s="714"/>
    </row>
    <row r="37" spans="2:133" ht="11.25" customHeight="1" x14ac:dyDescent="0.15">
      <c r="B37" s="675" t="s">
        <v>332</v>
      </c>
      <c r="C37" s="676"/>
      <c r="D37" s="676"/>
      <c r="E37" s="676"/>
      <c r="F37" s="676"/>
      <c r="G37" s="676"/>
      <c r="H37" s="676"/>
      <c r="I37" s="676"/>
      <c r="J37" s="676"/>
      <c r="K37" s="676"/>
      <c r="L37" s="676"/>
      <c r="M37" s="676"/>
      <c r="N37" s="676"/>
      <c r="O37" s="676"/>
      <c r="P37" s="676"/>
      <c r="Q37" s="677"/>
      <c r="R37" s="678">
        <v>887937</v>
      </c>
      <c r="S37" s="679"/>
      <c r="T37" s="679"/>
      <c r="U37" s="679"/>
      <c r="V37" s="679"/>
      <c r="W37" s="679"/>
      <c r="X37" s="679"/>
      <c r="Y37" s="680"/>
      <c r="Z37" s="715">
        <v>2.4</v>
      </c>
      <c r="AA37" s="715"/>
      <c r="AB37" s="715"/>
      <c r="AC37" s="715"/>
      <c r="AD37" s="716" t="s">
        <v>235</v>
      </c>
      <c r="AE37" s="716"/>
      <c r="AF37" s="716"/>
      <c r="AG37" s="716"/>
      <c r="AH37" s="716"/>
      <c r="AI37" s="716"/>
      <c r="AJ37" s="716"/>
      <c r="AK37" s="716"/>
      <c r="AL37" s="681" t="s">
        <v>137</v>
      </c>
      <c r="AM37" s="682"/>
      <c r="AN37" s="682"/>
      <c r="AO37" s="717"/>
      <c r="AQ37" s="718" t="s">
        <v>333</v>
      </c>
      <c r="AR37" s="719"/>
      <c r="AS37" s="719"/>
      <c r="AT37" s="719"/>
      <c r="AU37" s="719"/>
      <c r="AV37" s="719"/>
      <c r="AW37" s="719"/>
      <c r="AX37" s="719"/>
      <c r="AY37" s="720"/>
      <c r="AZ37" s="678">
        <v>1566665</v>
      </c>
      <c r="BA37" s="679"/>
      <c r="BB37" s="679"/>
      <c r="BC37" s="679"/>
      <c r="BD37" s="697"/>
      <c r="BE37" s="697"/>
      <c r="BF37" s="721"/>
      <c r="BG37" s="711" t="s">
        <v>334</v>
      </c>
      <c r="BH37" s="712"/>
      <c r="BI37" s="712"/>
      <c r="BJ37" s="712"/>
      <c r="BK37" s="712"/>
      <c r="BL37" s="712"/>
      <c r="BM37" s="712"/>
      <c r="BN37" s="712"/>
      <c r="BO37" s="712"/>
      <c r="BP37" s="712"/>
      <c r="BQ37" s="712"/>
      <c r="BR37" s="712"/>
      <c r="BS37" s="712"/>
      <c r="BT37" s="712"/>
      <c r="BU37" s="713"/>
      <c r="BV37" s="678">
        <v>296337</v>
      </c>
      <c r="BW37" s="679"/>
      <c r="BX37" s="679"/>
      <c r="BY37" s="679"/>
      <c r="BZ37" s="679"/>
      <c r="CA37" s="679"/>
      <c r="CB37" s="722"/>
      <c r="CD37" s="711" t="s">
        <v>335</v>
      </c>
      <c r="CE37" s="712"/>
      <c r="CF37" s="712"/>
      <c r="CG37" s="712"/>
      <c r="CH37" s="712"/>
      <c r="CI37" s="712"/>
      <c r="CJ37" s="712"/>
      <c r="CK37" s="712"/>
      <c r="CL37" s="712"/>
      <c r="CM37" s="712"/>
      <c r="CN37" s="712"/>
      <c r="CO37" s="712"/>
      <c r="CP37" s="712"/>
      <c r="CQ37" s="713"/>
      <c r="CR37" s="678">
        <v>3825582</v>
      </c>
      <c r="CS37" s="697"/>
      <c r="CT37" s="697"/>
      <c r="CU37" s="697"/>
      <c r="CV37" s="697"/>
      <c r="CW37" s="697"/>
      <c r="CX37" s="697"/>
      <c r="CY37" s="698"/>
      <c r="CZ37" s="681">
        <v>10.199999999999999</v>
      </c>
      <c r="DA37" s="699"/>
      <c r="DB37" s="699"/>
      <c r="DC37" s="700"/>
      <c r="DD37" s="684">
        <v>2406589</v>
      </c>
      <c r="DE37" s="697"/>
      <c r="DF37" s="697"/>
      <c r="DG37" s="697"/>
      <c r="DH37" s="697"/>
      <c r="DI37" s="697"/>
      <c r="DJ37" s="697"/>
      <c r="DK37" s="698"/>
      <c r="DL37" s="684">
        <v>2343994</v>
      </c>
      <c r="DM37" s="697"/>
      <c r="DN37" s="697"/>
      <c r="DO37" s="697"/>
      <c r="DP37" s="697"/>
      <c r="DQ37" s="697"/>
      <c r="DR37" s="697"/>
      <c r="DS37" s="697"/>
      <c r="DT37" s="697"/>
      <c r="DU37" s="697"/>
      <c r="DV37" s="698"/>
      <c r="DW37" s="681">
        <v>13.8</v>
      </c>
      <c r="DX37" s="699"/>
      <c r="DY37" s="699"/>
      <c r="DZ37" s="699"/>
      <c r="EA37" s="699"/>
      <c r="EB37" s="699"/>
      <c r="EC37" s="714"/>
    </row>
    <row r="38" spans="2:133" ht="11.25" customHeight="1" x14ac:dyDescent="0.15">
      <c r="B38" s="675" t="s">
        <v>336</v>
      </c>
      <c r="C38" s="676"/>
      <c r="D38" s="676"/>
      <c r="E38" s="676"/>
      <c r="F38" s="676"/>
      <c r="G38" s="676"/>
      <c r="H38" s="676"/>
      <c r="I38" s="676"/>
      <c r="J38" s="676"/>
      <c r="K38" s="676"/>
      <c r="L38" s="676"/>
      <c r="M38" s="676"/>
      <c r="N38" s="676"/>
      <c r="O38" s="676"/>
      <c r="P38" s="676"/>
      <c r="Q38" s="677"/>
      <c r="R38" s="678">
        <v>2407882</v>
      </c>
      <c r="S38" s="679"/>
      <c r="T38" s="679"/>
      <c r="U38" s="679"/>
      <c r="V38" s="679"/>
      <c r="W38" s="679"/>
      <c r="X38" s="679"/>
      <c r="Y38" s="680"/>
      <c r="Z38" s="715">
        <v>6.4</v>
      </c>
      <c r="AA38" s="715"/>
      <c r="AB38" s="715"/>
      <c r="AC38" s="715"/>
      <c r="AD38" s="716">
        <v>7</v>
      </c>
      <c r="AE38" s="716"/>
      <c r="AF38" s="716"/>
      <c r="AG38" s="716"/>
      <c r="AH38" s="716"/>
      <c r="AI38" s="716"/>
      <c r="AJ38" s="716"/>
      <c r="AK38" s="716"/>
      <c r="AL38" s="681">
        <v>0</v>
      </c>
      <c r="AM38" s="682"/>
      <c r="AN38" s="682"/>
      <c r="AO38" s="717"/>
      <c r="AQ38" s="718" t="s">
        <v>337</v>
      </c>
      <c r="AR38" s="719"/>
      <c r="AS38" s="719"/>
      <c r="AT38" s="719"/>
      <c r="AU38" s="719"/>
      <c r="AV38" s="719"/>
      <c r="AW38" s="719"/>
      <c r="AX38" s="719"/>
      <c r="AY38" s="720"/>
      <c r="AZ38" s="678">
        <v>791475</v>
      </c>
      <c r="BA38" s="679"/>
      <c r="BB38" s="679"/>
      <c r="BC38" s="679"/>
      <c r="BD38" s="697"/>
      <c r="BE38" s="697"/>
      <c r="BF38" s="721"/>
      <c r="BG38" s="711" t="s">
        <v>338</v>
      </c>
      <c r="BH38" s="712"/>
      <c r="BI38" s="712"/>
      <c r="BJ38" s="712"/>
      <c r="BK38" s="712"/>
      <c r="BL38" s="712"/>
      <c r="BM38" s="712"/>
      <c r="BN38" s="712"/>
      <c r="BO38" s="712"/>
      <c r="BP38" s="712"/>
      <c r="BQ38" s="712"/>
      <c r="BR38" s="712"/>
      <c r="BS38" s="712"/>
      <c r="BT38" s="712"/>
      <c r="BU38" s="713"/>
      <c r="BV38" s="678">
        <v>8358</v>
      </c>
      <c r="BW38" s="679"/>
      <c r="BX38" s="679"/>
      <c r="BY38" s="679"/>
      <c r="BZ38" s="679"/>
      <c r="CA38" s="679"/>
      <c r="CB38" s="722"/>
      <c r="CD38" s="711" t="s">
        <v>339</v>
      </c>
      <c r="CE38" s="712"/>
      <c r="CF38" s="712"/>
      <c r="CG38" s="712"/>
      <c r="CH38" s="712"/>
      <c r="CI38" s="712"/>
      <c r="CJ38" s="712"/>
      <c r="CK38" s="712"/>
      <c r="CL38" s="712"/>
      <c r="CM38" s="712"/>
      <c r="CN38" s="712"/>
      <c r="CO38" s="712"/>
      <c r="CP38" s="712"/>
      <c r="CQ38" s="713"/>
      <c r="CR38" s="678">
        <v>3163858</v>
      </c>
      <c r="CS38" s="679"/>
      <c r="CT38" s="679"/>
      <c r="CU38" s="679"/>
      <c r="CV38" s="679"/>
      <c r="CW38" s="679"/>
      <c r="CX38" s="679"/>
      <c r="CY38" s="680"/>
      <c r="CZ38" s="681">
        <v>8.4</v>
      </c>
      <c r="DA38" s="699"/>
      <c r="DB38" s="699"/>
      <c r="DC38" s="700"/>
      <c r="DD38" s="684">
        <v>2632539</v>
      </c>
      <c r="DE38" s="679"/>
      <c r="DF38" s="679"/>
      <c r="DG38" s="679"/>
      <c r="DH38" s="679"/>
      <c r="DI38" s="679"/>
      <c r="DJ38" s="679"/>
      <c r="DK38" s="680"/>
      <c r="DL38" s="684">
        <v>1792129</v>
      </c>
      <c r="DM38" s="679"/>
      <c r="DN38" s="679"/>
      <c r="DO38" s="679"/>
      <c r="DP38" s="679"/>
      <c r="DQ38" s="679"/>
      <c r="DR38" s="679"/>
      <c r="DS38" s="679"/>
      <c r="DT38" s="679"/>
      <c r="DU38" s="679"/>
      <c r="DV38" s="680"/>
      <c r="DW38" s="681">
        <v>10.6</v>
      </c>
      <c r="DX38" s="699"/>
      <c r="DY38" s="699"/>
      <c r="DZ38" s="699"/>
      <c r="EA38" s="699"/>
      <c r="EB38" s="699"/>
      <c r="EC38" s="714"/>
    </row>
    <row r="39" spans="2:133" ht="11.25" customHeight="1" x14ac:dyDescent="0.15">
      <c r="B39" s="675" t="s">
        <v>340</v>
      </c>
      <c r="C39" s="676"/>
      <c r="D39" s="676"/>
      <c r="E39" s="676"/>
      <c r="F39" s="676"/>
      <c r="G39" s="676"/>
      <c r="H39" s="676"/>
      <c r="I39" s="676"/>
      <c r="J39" s="676"/>
      <c r="K39" s="676"/>
      <c r="L39" s="676"/>
      <c r="M39" s="676"/>
      <c r="N39" s="676"/>
      <c r="O39" s="676"/>
      <c r="P39" s="676"/>
      <c r="Q39" s="677"/>
      <c r="R39" s="678">
        <v>4027035</v>
      </c>
      <c r="S39" s="679"/>
      <c r="T39" s="679"/>
      <c r="U39" s="679"/>
      <c r="V39" s="679"/>
      <c r="W39" s="679"/>
      <c r="X39" s="679"/>
      <c r="Y39" s="680"/>
      <c r="Z39" s="715">
        <v>10.7</v>
      </c>
      <c r="AA39" s="715"/>
      <c r="AB39" s="715"/>
      <c r="AC39" s="715"/>
      <c r="AD39" s="716" t="s">
        <v>235</v>
      </c>
      <c r="AE39" s="716"/>
      <c r="AF39" s="716"/>
      <c r="AG39" s="716"/>
      <c r="AH39" s="716"/>
      <c r="AI39" s="716"/>
      <c r="AJ39" s="716"/>
      <c r="AK39" s="716"/>
      <c r="AL39" s="681" t="s">
        <v>137</v>
      </c>
      <c r="AM39" s="682"/>
      <c r="AN39" s="682"/>
      <c r="AO39" s="717"/>
      <c r="AQ39" s="718" t="s">
        <v>341</v>
      </c>
      <c r="AR39" s="719"/>
      <c r="AS39" s="719"/>
      <c r="AT39" s="719"/>
      <c r="AU39" s="719"/>
      <c r="AV39" s="719"/>
      <c r="AW39" s="719"/>
      <c r="AX39" s="719"/>
      <c r="AY39" s="720"/>
      <c r="AZ39" s="678">
        <v>198461</v>
      </c>
      <c r="BA39" s="679"/>
      <c r="BB39" s="679"/>
      <c r="BC39" s="679"/>
      <c r="BD39" s="697"/>
      <c r="BE39" s="697"/>
      <c r="BF39" s="721"/>
      <c r="BG39" s="711" t="s">
        <v>342</v>
      </c>
      <c r="BH39" s="712"/>
      <c r="BI39" s="712"/>
      <c r="BJ39" s="712"/>
      <c r="BK39" s="712"/>
      <c r="BL39" s="712"/>
      <c r="BM39" s="712"/>
      <c r="BN39" s="712"/>
      <c r="BO39" s="712"/>
      <c r="BP39" s="712"/>
      <c r="BQ39" s="712"/>
      <c r="BR39" s="712"/>
      <c r="BS39" s="712"/>
      <c r="BT39" s="712"/>
      <c r="BU39" s="713"/>
      <c r="BV39" s="678">
        <v>12755</v>
      </c>
      <c r="BW39" s="679"/>
      <c r="BX39" s="679"/>
      <c r="BY39" s="679"/>
      <c r="BZ39" s="679"/>
      <c r="CA39" s="679"/>
      <c r="CB39" s="722"/>
      <c r="CD39" s="711" t="s">
        <v>343</v>
      </c>
      <c r="CE39" s="712"/>
      <c r="CF39" s="712"/>
      <c r="CG39" s="712"/>
      <c r="CH39" s="712"/>
      <c r="CI39" s="712"/>
      <c r="CJ39" s="712"/>
      <c r="CK39" s="712"/>
      <c r="CL39" s="712"/>
      <c r="CM39" s="712"/>
      <c r="CN39" s="712"/>
      <c r="CO39" s="712"/>
      <c r="CP39" s="712"/>
      <c r="CQ39" s="713"/>
      <c r="CR39" s="678">
        <v>1603204</v>
      </c>
      <c r="CS39" s="697"/>
      <c r="CT39" s="697"/>
      <c r="CU39" s="697"/>
      <c r="CV39" s="697"/>
      <c r="CW39" s="697"/>
      <c r="CX39" s="697"/>
      <c r="CY39" s="698"/>
      <c r="CZ39" s="681">
        <v>4.3</v>
      </c>
      <c r="DA39" s="699"/>
      <c r="DB39" s="699"/>
      <c r="DC39" s="700"/>
      <c r="DD39" s="684">
        <v>980848</v>
      </c>
      <c r="DE39" s="697"/>
      <c r="DF39" s="697"/>
      <c r="DG39" s="697"/>
      <c r="DH39" s="697"/>
      <c r="DI39" s="697"/>
      <c r="DJ39" s="697"/>
      <c r="DK39" s="698"/>
      <c r="DL39" s="684" t="s">
        <v>137</v>
      </c>
      <c r="DM39" s="697"/>
      <c r="DN39" s="697"/>
      <c r="DO39" s="697"/>
      <c r="DP39" s="697"/>
      <c r="DQ39" s="697"/>
      <c r="DR39" s="697"/>
      <c r="DS39" s="697"/>
      <c r="DT39" s="697"/>
      <c r="DU39" s="697"/>
      <c r="DV39" s="698"/>
      <c r="DW39" s="681" t="s">
        <v>235</v>
      </c>
      <c r="DX39" s="699"/>
      <c r="DY39" s="699"/>
      <c r="DZ39" s="699"/>
      <c r="EA39" s="699"/>
      <c r="EB39" s="699"/>
      <c r="EC39" s="714"/>
    </row>
    <row r="40" spans="2:133" ht="11.25" customHeight="1" x14ac:dyDescent="0.15">
      <c r="B40" s="675" t="s">
        <v>344</v>
      </c>
      <c r="C40" s="676"/>
      <c r="D40" s="676"/>
      <c r="E40" s="676"/>
      <c r="F40" s="676"/>
      <c r="G40" s="676"/>
      <c r="H40" s="676"/>
      <c r="I40" s="676"/>
      <c r="J40" s="676"/>
      <c r="K40" s="676"/>
      <c r="L40" s="676"/>
      <c r="M40" s="676"/>
      <c r="N40" s="676"/>
      <c r="O40" s="676"/>
      <c r="P40" s="676"/>
      <c r="Q40" s="677"/>
      <c r="R40" s="678" t="s">
        <v>235</v>
      </c>
      <c r="S40" s="679"/>
      <c r="T40" s="679"/>
      <c r="U40" s="679"/>
      <c r="V40" s="679"/>
      <c r="W40" s="679"/>
      <c r="X40" s="679"/>
      <c r="Y40" s="680"/>
      <c r="Z40" s="715" t="s">
        <v>137</v>
      </c>
      <c r="AA40" s="715"/>
      <c r="AB40" s="715"/>
      <c r="AC40" s="715"/>
      <c r="AD40" s="716" t="s">
        <v>137</v>
      </c>
      <c r="AE40" s="716"/>
      <c r="AF40" s="716"/>
      <c r="AG40" s="716"/>
      <c r="AH40" s="716"/>
      <c r="AI40" s="716"/>
      <c r="AJ40" s="716"/>
      <c r="AK40" s="716"/>
      <c r="AL40" s="681" t="s">
        <v>137</v>
      </c>
      <c r="AM40" s="682"/>
      <c r="AN40" s="682"/>
      <c r="AO40" s="717"/>
      <c r="AQ40" s="718" t="s">
        <v>345</v>
      </c>
      <c r="AR40" s="719"/>
      <c r="AS40" s="719"/>
      <c r="AT40" s="719"/>
      <c r="AU40" s="719"/>
      <c r="AV40" s="719"/>
      <c r="AW40" s="719"/>
      <c r="AX40" s="719"/>
      <c r="AY40" s="720"/>
      <c r="AZ40" s="678">
        <v>29449</v>
      </c>
      <c r="BA40" s="679"/>
      <c r="BB40" s="679"/>
      <c r="BC40" s="679"/>
      <c r="BD40" s="697"/>
      <c r="BE40" s="697"/>
      <c r="BF40" s="721"/>
      <c r="BG40" s="723" t="s">
        <v>346</v>
      </c>
      <c r="BH40" s="724"/>
      <c r="BI40" s="724"/>
      <c r="BJ40" s="724"/>
      <c r="BK40" s="724"/>
      <c r="BL40" s="236"/>
      <c r="BM40" s="712" t="s">
        <v>347</v>
      </c>
      <c r="BN40" s="712"/>
      <c r="BO40" s="712"/>
      <c r="BP40" s="712"/>
      <c r="BQ40" s="712"/>
      <c r="BR40" s="712"/>
      <c r="BS40" s="712"/>
      <c r="BT40" s="712"/>
      <c r="BU40" s="713"/>
      <c r="BV40" s="678">
        <v>97</v>
      </c>
      <c r="BW40" s="679"/>
      <c r="BX40" s="679"/>
      <c r="BY40" s="679"/>
      <c r="BZ40" s="679"/>
      <c r="CA40" s="679"/>
      <c r="CB40" s="722"/>
      <c r="CD40" s="711" t="s">
        <v>348</v>
      </c>
      <c r="CE40" s="712"/>
      <c r="CF40" s="712"/>
      <c r="CG40" s="712"/>
      <c r="CH40" s="712"/>
      <c r="CI40" s="712"/>
      <c r="CJ40" s="712"/>
      <c r="CK40" s="712"/>
      <c r="CL40" s="712"/>
      <c r="CM40" s="712"/>
      <c r="CN40" s="712"/>
      <c r="CO40" s="712"/>
      <c r="CP40" s="712"/>
      <c r="CQ40" s="713"/>
      <c r="CR40" s="678">
        <v>2258464</v>
      </c>
      <c r="CS40" s="679"/>
      <c r="CT40" s="679"/>
      <c r="CU40" s="679"/>
      <c r="CV40" s="679"/>
      <c r="CW40" s="679"/>
      <c r="CX40" s="679"/>
      <c r="CY40" s="680"/>
      <c r="CZ40" s="681">
        <v>6</v>
      </c>
      <c r="DA40" s="699"/>
      <c r="DB40" s="699"/>
      <c r="DC40" s="700"/>
      <c r="DD40" s="684">
        <v>1000</v>
      </c>
      <c r="DE40" s="679"/>
      <c r="DF40" s="679"/>
      <c r="DG40" s="679"/>
      <c r="DH40" s="679"/>
      <c r="DI40" s="679"/>
      <c r="DJ40" s="679"/>
      <c r="DK40" s="680"/>
      <c r="DL40" s="684" t="s">
        <v>137</v>
      </c>
      <c r="DM40" s="679"/>
      <c r="DN40" s="679"/>
      <c r="DO40" s="679"/>
      <c r="DP40" s="679"/>
      <c r="DQ40" s="679"/>
      <c r="DR40" s="679"/>
      <c r="DS40" s="679"/>
      <c r="DT40" s="679"/>
      <c r="DU40" s="679"/>
      <c r="DV40" s="680"/>
      <c r="DW40" s="681" t="s">
        <v>137</v>
      </c>
      <c r="DX40" s="699"/>
      <c r="DY40" s="699"/>
      <c r="DZ40" s="699"/>
      <c r="EA40" s="699"/>
      <c r="EB40" s="699"/>
      <c r="EC40" s="714"/>
    </row>
    <row r="41" spans="2:133" ht="11.25" customHeight="1" x14ac:dyDescent="0.15">
      <c r="B41" s="675" t="s">
        <v>349</v>
      </c>
      <c r="C41" s="676"/>
      <c r="D41" s="676"/>
      <c r="E41" s="676"/>
      <c r="F41" s="676"/>
      <c r="G41" s="676"/>
      <c r="H41" s="676"/>
      <c r="I41" s="676"/>
      <c r="J41" s="676"/>
      <c r="K41" s="676"/>
      <c r="L41" s="676"/>
      <c r="M41" s="676"/>
      <c r="N41" s="676"/>
      <c r="O41" s="676"/>
      <c r="P41" s="676"/>
      <c r="Q41" s="677"/>
      <c r="R41" s="678">
        <v>641335</v>
      </c>
      <c r="S41" s="679"/>
      <c r="T41" s="679"/>
      <c r="U41" s="679"/>
      <c r="V41" s="679"/>
      <c r="W41" s="679"/>
      <c r="X41" s="679"/>
      <c r="Y41" s="680"/>
      <c r="Z41" s="715">
        <v>1.7</v>
      </c>
      <c r="AA41" s="715"/>
      <c r="AB41" s="715"/>
      <c r="AC41" s="715"/>
      <c r="AD41" s="716" t="s">
        <v>137</v>
      </c>
      <c r="AE41" s="716"/>
      <c r="AF41" s="716"/>
      <c r="AG41" s="716"/>
      <c r="AH41" s="716"/>
      <c r="AI41" s="716"/>
      <c r="AJ41" s="716"/>
      <c r="AK41" s="716"/>
      <c r="AL41" s="681" t="s">
        <v>137</v>
      </c>
      <c r="AM41" s="682"/>
      <c r="AN41" s="682"/>
      <c r="AO41" s="717"/>
      <c r="AQ41" s="718" t="s">
        <v>350</v>
      </c>
      <c r="AR41" s="719"/>
      <c r="AS41" s="719"/>
      <c r="AT41" s="719"/>
      <c r="AU41" s="719"/>
      <c r="AV41" s="719"/>
      <c r="AW41" s="719"/>
      <c r="AX41" s="719"/>
      <c r="AY41" s="720"/>
      <c r="AZ41" s="678">
        <v>635691</v>
      </c>
      <c r="BA41" s="679"/>
      <c r="BB41" s="679"/>
      <c r="BC41" s="679"/>
      <c r="BD41" s="697"/>
      <c r="BE41" s="697"/>
      <c r="BF41" s="721"/>
      <c r="BG41" s="723"/>
      <c r="BH41" s="724"/>
      <c r="BI41" s="724"/>
      <c r="BJ41" s="724"/>
      <c r="BK41" s="724"/>
      <c r="BL41" s="236"/>
      <c r="BM41" s="712" t="s">
        <v>351</v>
      </c>
      <c r="BN41" s="712"/>
      <c r="BO41" s="712"/>
      <c r="BP41" s="712"/>
      <c r="BQ41" s="712"/>
      <c r="BR41" s="712"/>
      <c r="BS41" s="712"/>
      <c r="BT41" s="712"/>
      <c r="BU41" s="713"/>
      <c r="BV41" s="678" t="s">
        <v>235</v>
      </c>
      <c r="BW41" s="679"/>
      <c r="BX41" s="679"/>
      <c r="BY41" s="679"/>
      <c r="BZ41" s="679"/>
      <c r="CA41" s="679"/>
      <c r="CB41" s="722"/>
      <c r="CD41" s="711" t="s">
        <v>352</v>
      </c>
      <c r="CE41" s="712"/>
      <c r="CF41" s="712"/>
      <c r="CG41" s="712"/>
      <c r="CH41" s="712"/>
      <c r="CI41" s="712"/>
      <c r="CJ41" s="712"/>
      <c r="CK41" s="712"/>
      <c r="CL41" s="712"/>
      <c r="CM41" s="712"/>
      <c r="CN41" s="712"/>
      <c r="CO41" s="712"/>
      <c r="CP41" s="712"/>
      <c r="CQ41" s="713"/>
      <c r="CR41" s="678" t="s">
        <v>235</v>
      </c>
      <c r="CS41" s="697"/>
      <c r="CT41" s="697"/>
      <c r="CU41" s="697"/>
      <c r="CV41" s="697"/>
      <c r="CW41" s="697"/>
      <c r="CX41" s="697"/>
      <c r="CY41" s="698"/>
      <c r="CZ41" s="681" t="s">
        <v>235</v>
      </c>
      <c r="DA41" s="699"/>
      <c r="DB41" s="699"/>
      <c r="DC41" s="700"/>
      <c r="DD41" s="684" t="s">
        <v>137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353</v>
      </c>
      <c r="C42" s="660"/>
      <c r="D42" s="660"/>
      <c r="E42" s="660"/>
      <c r="F42" s="660"/>
      <c r="G42" s="660"/>
      <c r="H42" s="660"/>
      <c r="I42" s="660"/>
      <c r="J42" s="660"/>
      <c r="K42" s="660"/>
      <c r="L42" s="660"/>
      <c r="M42" s="660"/>
      <c r="N42" s="660"/>
      <c r="O42" s="660"/>
      <c r="P42" s="660"/>
      <c r="Q42" s="661"/>
      <c r="R42" s="662">
        <v>37767085</v>
      </c>
      <c r="S42" s="701"/>
      <c r="T42" s="701"/>
      <c r="U42" s="701"/>
      <c r="V42" s="701"/>
      <c r="W42" s="701"/>
      <c r="X42" s="701"/>
      <c r="Y42" s="703"/>
      <c r="Z42" s="704">
        <v>100</v>
      </c>
      <c r="AA42" s="704"/>
      <c r="AB42" s="704"/>
      <c r="AC42" s="704"/>
      <c r="AD42" s="705">
        <v>16337106</v>
      </c>
      <c r="AE42" s="705"/>
      <c r="AF42" s="705"/>
      <c r="AG42" s="705"/>
      <c r="AH42" s="705"/>
      <c r="AI42" s="705"/>
      <c r="AJ42" s="705"/>
      <c r="AK42" s="705"/>
      <c r="AL42" s="665">
        <v>100</v>
      </c>
      <c r="AM42" s="706"/>
      <c r="AN42" s="706"/>
      <c r="AO42" s="707"/>
      <c r="AQ42" s="708" t="s">
        <v>354</v>
      </c>
      <c r="AR42" s="709"/>
      <c r="AS42" s="709"/>
      <c r="AT42" s="709"/>
      <c r="AU42" s="709"/>
      <c r="AV42" s="709"/>
      <c r="AW42" s="709"/>
      <c r="AX42" s="709"/>
      <c r="AY42" s="710"/>
      <c r="AZ42" s="662">
        <v>1707243</v>
      </c>
      <c r="BA42" s="701"/>
      <c r="BB42" s="701"/>
      <c r="BC42" s="701"/>
      <c r="BD42" s="663"/>
      <c r="BE42" s="663"/>
      <c r="BF42" s="727"/>
      <c r="BG42" s="725"/>
      <c r="BH42" s="726"/>
      <c r="BI42" s="726"/>
      <c r="BJ42" s="726"/>
      <c r="BK42" s="726"/>
      <c r="BL42" s="237"/>
      <c r="BM42" s="728" t="s">
        <v>355</v>
      </c>
      <c r="BN42" s="728"/>
      <c r="BO42" s="728"/>
      <c r="BP42" s="728"/>
      <c r="BQ42" s="728"/>
      <c r="BR42" s="728"/>
      <c r="BS42" s="728"/>
      <c r="BT42" s="728"/>
      <c r="BU42" s="729"/>
      <c r="BV42" s="662">
        <v>323</v>
      </c>
      <c r="BW42" s="701"/>
      <c r="BX42" s="701"/>
      <c r="BY42" s="701"/>
      <c r="BZ42" s="701"/>
      <c r="CA42" s="701"/>
      <c r="CB42" s="702"/>
      <c r="CD42" s="675" t="s">
        <v>356</v>
      </c>
      <c r="CE42" s="676"/>
      <c r="CF42" s="676"/>
      <c r="CG42" s="676"/>
      <c r="CH42" s="676"/>
      <c r="CI42" s="676"/>
      <c r="CJ42" s="676"/>
      <c r="CK42" s="676"/>
      <c r="CL42" s="676"/>
      <c r="CM42" s="676"/>
      <c r="CN42" s="676"/>
      <c r="CO42" s="676"/>
      <c r="CP42" s="676"/>
      <c r="CQ42" s="677"/>
      <c r="CR42" s="678">
        <v>5764267</v>
      </c>
      <c r="CS42" s="679"/>
      <c r="CT42" s="679"/>
      <c r="CU42" s="679"/>
      <c r="CV42" s="679"/>
      <c r="CW42" s="679"/>
      <c r="CX42" s="679"/>
      <c r="CY42" s="680"/>
      <c r="CZ42" s="681">
        <v>15.4</v>
      </c>
      <c r="DA42" s="682"/>
      <c r="DB42" s="682"/>
      <c r="DC42" s="683"/>
      <c r="DD42" s="684">
        <v>400831</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357</v>
      </c>
      <c r="CE43" s="676"/>
      <c r="CF43" s="676"/>
      <c r="CG43" s="676"/>
      <c r="CH43" s="676"/>
      <c r="CI43" s="676"/>
      <c r="CJ43" s="676"/>
      <c r="CK43" s="676"/>
      <c r="CL43" s="676"/>
      <c r="CM43" s="676"/>
      <c r="CN43" s="676"/>
      <c r="CO43" s="676"/>
      <c r="CP43" s="676"/>
      <c r="CQ43" s="677"/>
      <c r="CR43" s="678">
        <v>106142</v>
      </c>
      <c r="CS43" s="697"/>
      <c r="CT43" s="697"/>
      <c r="CU43" s="697"/>
      <c r="CV43" s="697"/>
      <c r="CW43" s="697"/>
      <c r="CX43" s="697"/>
      <c r="CY43" s="698"/>
      <c r="CZ43" s="681">
        <v>0.3</v>
      </c>
      <c r="DA43" s="699"/>
      <c r="DB43" s="699"/>
      <c r="DC43" s="700"/>
      <c r="DD43" s="684">
        <v>106142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305</v>
      </c>
      <c r="CE44" s="692"/>
      <c r="CF44" s="675" t="s">
        <v>358</v>
      </c>
      <c r="CG44" s="676"/>
      <c r="CH44" s="676"/>
      <c r="CI44" s="676"/>
      <c r="CJ44" s="676"/>
      <c r="CK44" s="676"/>
      <c r="CL44" s="676"/>
      <c r="CM44" s="676"/>
      <c r="CN44" s="676"/>
      <c r="CO44" s="676"/>
      <c r="CP44" s="676"/>
      <c r="CQ44" s="677"/>
      <c r="CR44" s="678">
        <v>5764267</v>
      </c>
      <c r="CS44" s="679"/>
      <c r="CT44" s="679"/>
      <c r="CU44" s="679"/>
      <c r="CV44" s="679"/>
      <c r="CW44" s="679"/>
      <c r="CX44" s="679"/>
      <c r="CY44" s="680"/>
      <c r="CZ44" s="681">
        <v>15.4</v>
      </c>
      <c r="DA44" s="682"/>
      <c r="DB44" s="682"/>
      <c r="DC44" s="683"/>
      <c r="DD44" s="684">
        <v>400831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359</v>
      </c>
      <c r="CG45" s="676"/>
      <c r="CH45" s="676"/>
      <c r="CI45" s="676"/>
      <c r="CJ45" s="676"/>
      <c r="CK45" s="676"/>
      <c r="CL45" s="676"/>
      <c r="CM45" s="676"/>
      <c r="CN45" s="676"/>
      <c r="CO45" s="676"/>
      <c r="CP45" s="676"/>
      <c r="CQ45" s="677"/>
      <c r="CR45" s="678">
        <v>3800620</v>
      </c>
      <c r="CS45" s="697"/>
      <c r="CT45" s="697"/>
      <c r="CU45" s="697"/>
      <c r="CV45" s="697"/>
      <c r="CW45" s="697"/>
      <c r="CX45" s="697"/>
      <c r="CY45" s="698"/>
      <c r="CZ45" s="681">
        <v>10.1</v>
      </c>
      <c r="DA45" s="699"/>
      <c r="DB45" s="699"/>
      <c r="DC45" s="700"/>
      <c r="DD45" s="684">
        <v>28434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1915313</v>
      </c>
      <c r="CS46" s="679"/>
      <c r="CT46" s="679"/>
      <c r="CU46" s="679"/>
      <c r="CV46" s="679"/>
      <c r="CW46" s="679"/>
      <c r="CX46" s="679"/>
      <c r="CY46" s="680"/>
      <c r="CZ46" s="681">
        <v>5.0999999999999996</v>
      </c>
      <c r="DA46" s="682"/>
      <c r="DB46" s="682"/>
      <c r="DC46" s="683"/>
      <c r="DD46" s="684">
        <v>369963</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t="s">
        <v>235</v>
      </c>
      <c r="CS47" s="697"/>
      <c r="CT47" s="697"/>
      <c r="CU47" s="697"/>
      <c r="CV47" s="697"/>
      <c r="CW47" s="697"/>
      <c r="CX47" s="697"/>
      <c r="CY47" s="698"/>
      <c r="CZ47" s="681" t="s">
        <v>235</v>
      </c>
      <c r="DA47" s="699"/>
      <c r="DB47" s="699"/>
      <c r="DC47" s="700"/>
      <c r="DD47" s="684" t="s">
        <v>235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364</v>
      </c>
      <c r="CD48" s="695"/>
      <c r="CE48" s="696"/>
      <c r="CF48" s="675" t="s">
        <v>365</v>
      </c>
      <c r="CG48" s="676"/>
      <c r="CH48" s="676"/>
      <c r="CI48" s="676"/>
      <c r="CJ48" s="676"/>
      <c r="CK48" s="676"/>
      <c r="CL48" s="676"/>
      <c r="CM48" s="676"/>
      <c r="CN48" s="676"/>
      <c r="CO48" s="676"/>
      <c r="CP48" s="676"/>
      <c r="CQ48" s="677"/>
      <c r="CR48" s="678" t="s">
        <v>235</v>
      </c>
      <c r="CS48" s="679"/>
      <c r="CT48" s="679"/>
      <c r="CU48" s="679"/>
      <c r="CV48" s="679"/>
      <c r="CW48" s="679"/>
      <c r="CX48" s="679"/>
      <c r="CY48" s="680"/>
      <c r="CZ48" s="681" t="s">
        <v>137</v>
      </c>
      <c r="DA48" s="682"/>
      <c r="DB48" s="682"/>
      <c r="DC48" s="683"/>
      <c r="DD48" s="684" t="s">
        <v>137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366</v>
      </c>
      <c r="CE49" s="660"/>
      <c r="CF49" s="660"/>
      <c r="CG49" s="660"/>
      <c r="CH49" s="660"/>
      <c r="CI49" s="660"/>
      <c r="CJ49" s="660"/>
      <c r="CK49" s="660"/>
      <c r="CL49" s="660"/>
      <c r="CM49" s="660"/>
      <c r="CN49" s="660"/>
      <c r="CO49" s="660"/>
      <c r="CP49" s="660"/>
      <c r="CQ49" s="661"/>
      <c r="CR49" s="662">
        <v>37514329</v>
      </c>
      <c r="CS49" s="663"/>
      <c r="CT49" s="663"/>
      <c r="CU49" s="663"/>
      <c r="CV49" s="663"/>
      <c r="CW49" s="663"/>
      <c r="CX49" s="663"/>
      <c r="CY49" s="664"/>
      <c r="CZ49" s="665">
        <v>100</v>
      </c>
      <c r="DA49" s="666"/>
      <c r="DB49" s="666"/>
      <c r="DC49" s="667"/>
      <c r="DD49" s="668">
        <v>20938413</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ch07Vn0xZdrQY+rzeQrOf9XpdokRhuXGspU+a9fpkSIlVTNlkmLEIqWQLW+E2rEcyKRekNYsgZE2dgtltEvXSA==" saltValue="YJZHZLEdWODRa63uEypUj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368</v>
      </c>
      <c r="DK2" s="1204"/>
      <c r="DL2" s="1204"/>
      <c r="DM2" s="1204"/>
      <c r="DN2" s="1204"/>
      <c r="DO2" s="1205"/>
      <c r="DP2" s="250"/>
      <c r="DQ2" s="1203" t="s">
        <v>369</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6"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1" t="s">
        <v>386</v>
      </c>
      <c r="DH5" s="1192"/>
      <c r="DI5" s="1192"/>
      <c r="DJ5" s="1192"/>
      <c r="DK5" s="1193"/>
      <c r="DL5" s="1191" t="s">
        <v>387</v>
      </c>
      <c r="DM5" s="1192"/>
      <c r="DN5" s="1192"/>
      <c r="DO5" s="1192"/>
      <c r="DP5" s="1193"/>
      <c r="DQ5" s="1094" t="s">
        <v>388</v>
      </c>
      <c r="DR5" s="1095"/>
      <c r="DS5" s="1095"/>
      <c r="DT5" s="1095"/>
      <c r="DU5" s="1096"/>
      <c r="DV5" s="1094" t="s">
        <v>379</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389</v>
      </c>
      <c r="C7" s="1144"/>
      <c r="D7" s="1144"/>
      <c r="E7" s="1144"/>
      <c r="F7" s="1144"/>
      <c r="G7" s="1144"/>
      <c r="H7" s="1144"/>
      <c r="I7" s="1144"/>
      <c r="J7" s="1144"/>
      <c r="K7" s="1144"/>
      <c r="L7" s="1144"/>
      <c r="M7" s="1144"/>
      <c r="N7" s="1144"/>
      <c r="O7" s="1144"/>
      <c r="P7" s="1145"/>
      <c r="Q7" s="1197">
        <v>39440</v>
      </c>
      <c r="R7" s="1198"/>
      <c r="S7" s="1198"/>
      <c r="T7" s="1198"/>
      <c r="U7" s="1198"/>
      <c r="V7" s="1198">
        <v>39188</v>
      </c>
      <c r="W7" s="1198"/>
      <c r="X7" s="1198"/>
      <c r="Y7" s="1198"/>
      <c r="Z7" s="1198"/>
      <c r="AA7" s="1198">
        <v>253</v>
      </c>
      <c r="AB7" s="1198"/>
      <c r="AC7" s="1198"/>
      <c r="AD7" s="1198"/>
      <c r="AE7" s="1199"/>
      <c r="AF7" s="1200">
        <v>181</v>
      </c>
      <c r="AG7" s="1201"/>
      <c r="AH7" s="1201"/>
      <c r="AI7" s="1201"/>
      <c r="AJ7" s="1202"/>
      <c r="AK7" s="1184">
        <v>1125</v>
      </c>
      <c r="AL7" s="1185"/>
      <c r="AM7" s="1185"/>
      <c r="AN7" s="1185"/>
      <c r="AO7" s="1185"/>
      <c r="AP7" s="1185">
        <v>36851</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594</v>
      </c>
      <c r="BT7" s="1189"/>
      <c r="BU7" s="1189"/>
      <c r="BV7" s="1189"/>
      <c r="BW7" s="1189"/>
      <c r="BX7" s="1189"/>
      <c r="BY7" s="1189"/>
      <c r="BZ7" s="1189"/>
      <c r="CA7" s="1189"/>
      <c r="CB7" s="1189"/>
      <c r="CC7" s="1189"/>
      <c r="CD7" s="1189"/>
      <c r="CE7" s="1189"/>
      <c r="CF7" s="1189"/>
      <c r="CG7" s="1190"/>
      <c r="CH7" s="1181">
        <v>-2</v>
      </c>
      <c r="CI7" s="1182"/>
      <c r="CJ7" s="1182"/>
      <c r="CK7" s="1182"/>
      <c r="CL7" s="1183"/>
      <c r="CM7" s="1181">
        <v>23</v>
      </c>
      <c r="CN7" s="1182"/>
      <c r="CO7" s="1182"/>
      <c r="CP7" s="1182"/>
      <c r="CQ7" s="1183"/>
      <c r="CR7" s="1181">
        <v>10</v>
      </c>
      <c r="CS7" s="1182"/>
      <c r="CT7" s="1182"/>
      <c r="CU7" s="1182"/>
      <c r="CV7" s="1183"/>
      <c r="CW7" s="1181" t="s">
        <v>600</v>
      </c>
      <c r="CX7" s="1182"/>
      <c r="CY7" s="1182"/>
      <c r="CZ7" s="1182"/>
      <c r="DA7" s="1183"/>
      <c r="DB7" s="1181" t="s">
        <v>600</v>
      </c>
      <c r="DC7" s="1182"/>
      <c r="DD7" s="1182"/>
      <c r="DE7" s="1182"/>
      <c r="DF7" s="1183"/>
      <c r="DG7" s="1181" t="s">
        <v>600</v>
      </c>
      <c r="DH7" s="1182"/>
      <c r="DI7" s="1182"/>
      <c r="DJ7" s="1182"/>
      <c r="DK7" s="1183"/>
      <c r="DL7" s="1181" t="s">
        <v>599</v>
      </c>
      <c r="DM7" s="1182"/>
      <c r="DN7" s="1182"/>
      <c r="DO7" s="1182"/>
      <c r="DP7" s="1183"/>
      <c r="DQ7" s="1181" t="s">
        <v>599</v>
      </c>
      <c r="DR7" s="1182"/>
      <c r="DS7" s="1182"/>
      <c r="DT7" s="1182"/>
      <c r="DU7" s="1183"/>
      <c r="DV7" s="1208"/>
      <c r="DW7" s="1209"/>
      <c r="DX7" s="1209"/>
      <c r="DY7" s="1209"/>
      <c r="DZ7" s="1210"/>
      <c r="EA7" s="255"/>
    </row>
    <row r="8" spans="1:131" s="256" customFormat="1" ht="26.25" customHeight="1" x14ac:dyDescent="0.15">
      <c r="A8" s="262">
        <v>2</v>
      </c>
      <c r="B8" s="1130" t="s">
        <v>390</v>
      </c>
      <c r="C8" s="1131"/>
      <c r="D8" s="1131"/>
      <c r="E8" s="1131"/>
      <c r="F8" s="1131"/>
      <c r="G8" s="1131"/>
      <c r="H8" s="1131"/>
      <c r="I8" s="1131"/>
      <c r="J8" s="1131"/>
      <c r="K8" s="1131"/>
      <c r="L8" s="1131"/>
      <c r="M8" s="1131"/>
      <c r="N8" s="1131"/>
      <c r="O8" s="1131"/>
      <c r="P8" s="1132"/>
      <c r="Q8" s="1136">
        <v>46</v>
      </c>
      <c r="R8" s="1137"/>
      <c r="S8" s="1137"/>
      <c r="T8" s="1137"/>
      <c r="U8" s="1137"/>
      <c r="V8" s="1137">
        <v>46</v>
      </c>
      <c r="W8" s="1137"/>
      <c r="X8" s="1137"/>
      <c r="Y8" s="1137"/>
      <c r="Z8" s="1137"/>
      <c r="AA8" s="1137">
        <v>0</v>
      </c>
      <c r="AB8" s="1137"/>
      <c r="AC8" s="1137"/>
      <c r="AD8" s="1137"/>
      <c r="AE8" s="1138"/>
      <c r="AF8" s="1112" t="s">
        <v>137</v>
      </c>
      <c r="AG8" s="1113"/>
      <c r="AH8" s="1113"/>
      <c r="AI8" s="1113"/>
      <c r="AJ8" s="1114"/>
      <c r="AK8" s="1179">
        <v>46</v>
      </c>
      <c r="AL8" s="1180"/>
      <c r="AM8" s="1180"/>
      <c r="AN8" s="1180"/>
      <c r="AO8" s="1180"/>
      <c r="AP8" s="1180">
        <v>301</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595</v>
      </c>
      <c r="BT8" s="1108"/>
      <c r="BU8" s="1108"/>
      <c r="BV8" s="1108"/>
      <c r="BW8" s="1108"/>
      <c r="BX8" s="1108"/>
      <c r="BY8" s="1108"/>
      <c r="BZ8" s="1108"/>
      <c r="CA8" s="1108"/>
      <c r="CB8" s="1108"/>
      <c r="CC8" s="1108"/>
      <c r="CD8" s="1108"/>
      <c r="CE8" s="1108"/>
      <c r="CF8" s="1108"/>
      <c r="CG8" s="1109"/>
      <c r="CH8" s="1082">
        <v>5</v>
      </c>
      <c r="CI8" s="1083"/>
      <c r="CJ8" s="1083"/>
      <c r="CK8" s="1083"/>
      <c r="CL8" s="1084"/>
      <c r="CM8" s="1082">
        <v>-31</v>
      </c>
      <c r="CN8" s="1083"/>
      <c r="CO8" s="1083"/>
      <c r="CP8" s="1083"/>
      <c r="CQ8" s="1084"/>
      <c r="CR8" s="1082">
        <v>11</v>
      </c>
      <c r="CS8" s="1083"/>
      <c r="CT8" s="1083"/>
      <c r="CU8" s="1083"/>
      <c r="CV8" s="1084"/>
      <c r="CW8" s="1082">
        <v>6</v>
      </c>
      <c r="CX8" s="1083"/>
      <c r="CY8" s="1083"/>
      <c r="CZ8" s="1083"/>
      <c r="DA8" s="1084"/>
      <c r="DB8" s="1082">
        <v>66</v>
      </c>
      <c r="DC8" s="1083"/>
      <c r="DD8" s="1083"/>
      <c r="DE8" s="1083"/>
      <c r="DF8" s="1084"/>
      <c r="DG8" s="1082" t="s">
        <v>600</v>
      </c>
      <c r="DH8" s="1083"/>
      <c r="DI8" s="1083"/>
      <c r="DJ8" s="1083"/>
      <c r="DK8" s="1084"/>
      <c r="DL8" s="1082" t="s">
        <v>514</v>
      </c>
      <c r="DM8" s="1083"/>
      <c r="DN8" s="1083"/>
      <c r="DO8" s="1083"/>
      <c r="DP8" s="1084"/>
      <c r="DQ8" s="1082" t="s">
        <v>514</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t="s">
        <v>596</v>
      </c>
      <c r="BT9" s="1108"/>
      <c r="BU9" s="1108"/>
      <c r="BV9" s="1108"/>
      <c r="BW9" s="1108"/>
      <c r="BX9" s="1108"/>
      <c r="BY9" s="1108"/>
      <c r="BZ9" s="1108"/>
      <c r="CA9" s="1108"/>
      <c r="CB9" s="1108"/>
      <c r="CC9" s="1108"/>
      <c r="CD9" s="1108"/>
      <c r="CE9" s="1108"/>
      <c r="CF9" s="1108"/>
      <c r="CG9" s="1109"/>
      <c r="CH9" s="1082">
        <v>-202</v>
      </c>
      <c r="CI9" s="1083"/>
      <c r="CJ9" s="1083"/>
      <c r="CK9" s="1083"/>
      <c r="CL9" s="1084"/>
      <c r="CM9" s="1082">
        <v>53</v>
      </c>
      <c r="CN9" s="1083"/>
      <c r="CO9" s="1083"/>
      <c r="CP9" s="1083"/>
      <c r="CQ9" s="1084"/>
      <c r="CR9" s="1082">
        <v>4</v>
      </c>
      <c r="CS9" s="1083"/>
      <c r="CT9" s="1083"/>
      <c r="CU9" s="1083"/>
      <c r="CV9" s="1084"/>
      <c r="CW9" s="1082">
        <v>70</v>
      </c>
      <c r="CX9" s="1083"/>
      <c r="CY9" s="1083"/>
      <c r="CZ9" s="1083"/>
      <c r="DA9" s="1084"/>
      <c r="DB9" s="1082" t="s">
        <v>600</v>
      </c>
      <c r="DC9" s="1083"/>
      <c r="DD9" s="1083"/>
      <c r="DE9" s="1083"/>
      <c r="DF9" s="1084"/>
      <c r="DG9" s="1082" t="s">
        <v>600</v>
      </c>
      <c r="DH9" s="1083"/>
      <c r="DI9" s="1083"/>
      <c r="DJ9" s="1083"/>
      <c r="DK9" s="1084"/>
      <c r="DL9" s="1082" t="s">
        <v>514</v>
      </c>
      <c r="DM9" s="1083"/>
      <c r="DN9" s="1083"/>
      <c r="DO9" s="1083"/>
      <c r="DP9" s="1084"/>
      <c r="DQ9" s="1082" t="s">
        <v>514</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t="s">
        <v>597</v>
      </c>
      <c r="BT10" s="1108"/>
      <c r="BU10" s="1108"/>
      <c r="BV10" s="1108"/>
      <c r="BW10" s="1108"/>
      <c r="BX10" s="1108"/>
      <c r="BY10" s="1108"/>
      <c r="BZ10" s="1108"/>
      <c r="CA10" s="1108"/>
      <c r="CB10" s="1108"/>
      <c r="CC10" s="1108"/>
      <c r="CD10" s="1108"/>
      <c r="CE10" s="1108"/>
      <c r="CF10" s="1108"/>
      <c r="CG10" s="1109"/>
      <c r="CH10" s="1082">
        <v>0</v>
      </c>
      <c r="CI10" s="1083"/>
      <c r="CJ10" s="1083"/>
      <c r="CK10" s="1083"/>
      <c r="CL10" s="1084"/>
      <c r="CM10" s="1082">
        <v>32</v>
      </c>
      <c r="CN10" s="1083"/>
      <c r="CO10" s="1083"/>
      <c r="CP10" s="1083"/>
      <c r="CQ10" s="1084"/>
      <c r="CR10" s="1082">
        <v>2</v>
      </c>
      <c r="CS10" s="1083"/>
      <c r="CT10" s="1083"/>
      <c r="CU10" s="1083"/>
      <c r="CV10" s="1084"/>
      <c r="CW10" s="1082">
        <v>1</v>
      </c>
      <c r="CX10" s="1083"/>
      <c r="CY10" s="1083"/>
      <c r="CZ10" s="1083"/>
      <c r="DA10" s="1084"/>
      <c r="DB10" s="1082" t="s">
        <v>600</v>
      </c>
      <c r="DC10" s="1083"/>
      <c r="DD10" s="1083"/>
      <c r="DE10" s="1083"/>
      <c r="DF10" s="1084"/>
      <c r="DG10" s="1082" t="s">
        <v>600</v>
      </c>
      <c r="DH10" s="1083"/>
      <c r="DI10" s="1083"/>
      <c r="DJ10" s="1083"/>
      <c r="DK10" s="1084"/>
      <c r="DL10" s="1082" t="s">
        <v>599</v>
      </c>
      <c r="DM10" s="1083"/>
      <c r="DN10" s="1083"/>
      <c r="DO10" s="1083"/>
      <c r="DP10" s="1084"/>
      <c r="DQ10" s="1082" t="s">
        <v>514</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392</v>
      </c>
      <c r="B23" s="1037" t="s">
        <v>393</v>
      </c>
      <c r="C23" s="1038"/>
      <c r="D23" s="1038"/>
      <c r="E23" s="1038"/>
      <c r="F23" s="1038"/>
      <c r="G23" s="1038"/>
      <c r="H23" s="1038"/>
      <c r="I23" s="1038"/>
      <c r="J23" s="1038"/>
      <c r="K23" s="1038"/>
      <c r="L23" s="1038"/>
      <c r="M23" s="1038"/>
      <c r="N23" s="1038"/>
      <c r="O23" s="1038"/>
      <c r="P23" s="1039"/>
      <c r="Q23" s="1161">
        <v>37767</v>
      </c>
      <c r="R23" s="1162"/>
      <c r="S23" s="1162"/>
      <c r="T23" s="1162"/>
      <c r="U23" s="1162"/>
      <c r="V23" s="1162">
        <v>37514</v>
      </c>
      <c r="W23" s="1162"/>
      <c r="X23" s="1162"/>
      <c r="Y23" s="1162"/>
      <c r="Z23" s="1162"/>
      <c r="AA23" s="1162">
        <v>253</v>
      </c>
      <c r="AB23" s="1162"/>
      <c r="AC23" s="1162"/>
      <c r="AD23" s="1162"/>
      <c r="AE23" s="1163"/>
      <c r="AF23" s="1164">
        <v>181</v>
      </c>
      <c r="AG23" s="1162"/>
      <c r="AH23" s="1162"/>
      <c r="AI23" s="1162"/>
      <c r="AJ23" s="1165"/>
      <c r="AK23" s="1166"/>
      <c r="AL23" s="1167"/>
      <c r="AM23" s="1167"/>
      <c r="AN23" s="1167"/>
      <c r="AO23" s="1167"/>
      <c r="AP23" s="1162">
        <v>37152</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372</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405</v>
      </c>
      <c r="C28" s="1144"/>
      <c r="D28" s="1144"/>
      <c r="E28" s="1144"/>
      <c r="F28" s="1144"/>
      <c r="G28" s="1144"/>
      <c r="H28" s="1144"/>
      <c r="I28" s="1144"/>
      <c r="J28" s="1144"/>
      <c r="K28" s="1144"/>
      <c r="L28" s="1144"/>
      <c r="M28" s="1144"/>
      <c r="N28" s="1144"/>
      <c r="O28" s="1144"/>
      <c r="P28" s="1145"/>
      <c r="Q28" s="1146">
        <v>6186</v>
      </c>
      <c r="R28" s="1147"/>
      <c r="S28" s="1147"/>
      <c r="T28" s="1147"/>
      <c r="U28" s="1147"/>
      <c r="V28" s="1147">
        <v>5919</v>
      </c>
      <c r="W28" s="1147"/>
      <c r="X28" s="1147"/>
      <c r="Y28" s="1147"/>
      <c r="Z28" s="1147"/>
      <c r="AA28" s="1147">
        <v>267</v>
      </c>
      <c r="AB28" s="1147"/>
      <c r="AC28" s="1147"/>
      <c r="AD28" s="1147"/>
      <c r="AE28" s="1148"/>
      <c r="AF28" s="1149">
        <v>267</v>
      </c>
      <c r="AG28" s="1147"/>
      <c r="AH28" s="1147"/>
      <c r="AI28" s="1147"/>
      <c r="AJ28" s="1150"/>
      <c r="AK28" s="1151">
        <v>636</v>
      </c>
      <c r="AL28" s="1139"/>
      <c r="AM28" s="1139"/>
      <c r="AN28" s="1139"/>
      <c r="AO28" s="1139"/>
      <c r="AP28" s="1139" t="s">
        <v>514</v>
      </c>
      <c r="AQ28" s="1139"/>
      <c r="AR28" s="1139"/>
      <c r="AS28" s="1139"/>
      <c r="AT28" s="1139"/>
      <c r="AU28" s="1139" t="s">
        <v>514</v>
      </c>
      <c r="AV28" s="1139"/>
      <c r="AW28" s="1139"/>
      <c r="AX28" s="1139"/>
      <c r="AY28" s="1139"/>
      <c r="AZ28" s="1140" t="s">
        <v>514</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406</v>
      </c>
      <c r="C29" s="1131"/>
      <c r="D29" s="1131"/>
      <c r="E29" s="1131"/>
      <c r="F29" s="1131"/>
      <c r="G29" s="1131"/>
      <c r="H29" s="1131"/>
      <c r="I29" s="1131"/>
      <c r="J29" s="1131"/>
      <c r="K29" s="1131"/>
      <c r="L29" s="1131"/>
      <c r="M29" s="1131"/>
      <c r="N29" s="1131"/>
      <c r="O29" s="1131"/>
      <c r="P29" s="1132"/>
      <c r="Q29" s="1136">
        <v>6606</v>
      </c>
      <c r="R29" s="1137"/>
      <c r="S29" s="1137"/>
      <c r="T29" s="1137"/>
      <c r="U29" s="1137"/>
      <c r="V29" s="1137">
        <v>6430</v>
      </c>
      <c r="W29" s="1137"/>
      <c r="X29" s="1137"/>
      <c r="Y29" s="1137"/>
      <c r="Z29" s="1137"/>
      <c r="AA29" s="1137">
        <v>175</v>
      </c>
      <c r="AB29" s="1137"/>
      <c r="AC29" s="1137"/>
      <c r="AD29" s="1137"/>
      <c r="AE29" s="1138"/>
      <c r="AF29" s="1112">
        <v>175</v>
      </c>
      <c r="AG29" s="1113"/>
      <c r="AH29" s="1113"/>
      <c r="AI29" s="1113"/>
      <c r="AJ29" s="1114"/>
      <c r="AK29" s="1073">
        <v>1105</v>
      </c>
      <c r="AL29" s="1064"/>
      <c r="AM29" s="1064"/>
      <c r="AN29" s="1064"/>
      <c r="AO29" s="1064"/>
      <c r="AP29" s="1064" t="s">
        <v>514</v>
      </c>
      <c r="AQ29" s="1064"/>
      <c r="AR29" s="1064"/>
      <c r="AS29" s="1064"/>
      <c r="AT29" s="1064"/>
      <c r="AU29" s="1064" t="s">
        <v>514</v>
      </c>
      <c r="AV29" s="1064"/>
      <c r="AW29" s="1064"/>
      <c r="AX29" s="1064"/>
      <c r="AY29" s="1064"/>
      <c r="AZ29" s="1135" t="s">
        <v>514</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407</v>
      </c>
      <c r="C30" s="1131"/>
      <c r="D30" s="1131"/>
      <c r="E30" s="1131"/>
      <c r="F30" s="1131"/>
      <c r="G30" s="1131"/>
      <c r="H30" s="1131"/>
      <c r="I30" s="1131"/>
      <c r="J30" s="1131"/>
      <c r="K30" s="1131"/>
      <c r="L30" s="1131"/>
      <c r="M30" s="1131"/>
      <c r="N30" s="1131"/>
      <c r="O30" s="1131"/>
      <c r="P30" s="1132"/>
      <c r="Q30" s="1136">
        <v>541</v>
      </c>
      <c r="R30" s="1137"/>
      <c r="S30" s="1137"/>
      <c r="T30" s="1137"/>
      <c r="U30" s="1137"/>
      <c r="V30" s="1137">
        <v>534</v>
      </c>
      <c r="W30" s="1137"/>
      <c r="X30" s="1137"/>
      <c r="Y30" s="1137"/>
      <c r="Z30" s="1137"/>
      <c r="AA30" s="1137">
        <v>8</v>
      </c>
      <c r="AB30" s="1137"/>
      <c r="AC30" s="1137"/>
      <c r="AD30" s="1137"/>
      <c r="AE30" s="1138"/>
      <c r="AF30" s="1112">
        <v>8</v>
      </c>
      <c r="AG30" s="1113"/>
      <c r="AH30" s="1113"/>
      <c r="AI30" s="1113"/>
      <c r="AJ30" s="1114"/>
      <c r="AK30" s="1073">
        <v>192</v>
      </c>
      <c r="AL30" s="1064"/>
      <c r="AM30" s="1064"/>
      <c r="AN30" s="1064"/>
      <c r="AO30" s="1064"/>
      <c r="AP30" s="1064" t="s">
        <v>514</v>
      </c>
      <c r="AQ30" s="1064"/>
      <c r="AR30" s="1064"/>
      <c r="AS30" s="1064"/>
      <c r="AT30" s="1064"/>
      <c r="AU30" s="1064" t="s">
        <v>514</v>
      </c>
      <c r="AV30" s="1064"/>
      <c r="AW30" s="1064"/>
      <c r="AX30" s="1064"/>
      <c r="AY30" s="1064"/>
      <c r="AZ30" s="1135" t="s">
        <v>514</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408</v>
      </c>
      <c r="C31" s="1131"/>
      <c r="D31" s="1131"/>
      <c r="E31" s="1131"/>
      <c r="F31" s="1131"/>
      <c r="G31" s="1131"/>
      <c r="H31" s="1131"/>
      <c r="I31" s="1131"/>
      <c r="J31" s="1131"/>
      <c r="K31" s="1131"/>
      <c r="L31" s="1131"/>
      <c r="M31" s="1131"/>
      <c r="N31" s="1131"/>
      <c r="O31" s="1131"/>
      <c r="P31" s="1132"/>
      <c r="Q31" s="1136">
        <v>1652</v>
      </c>
      <c r="R31" s="1137"/>
      <c r="S31" s="1137"/>
      <c r="T31" s="1137"/>
      <c r="U31" s="1137"/>
      <c r="V31" s="1137">
        <v>1520</v>
      </c>
      <c r="W31" s="1137"/>
      <c r="X31" s="1137"/>
      <c r="Y31" s="1137"/>
      <c r="Z31" s="1137"/>
      <c r="AA31" s="1137">
        <v>132</v>
      </c>
      <c r="AB31" s="1137"/>
      <c r="AC31" s="1137"/>
      <c r="AD31" s="1137"/>
      <c r="AE31" s="1138"/>
      <c r="AF31" s="1112">
        <v>1218</v>
      </c>
      <c r="AG31" s="1113"/>
      <c r="AH31" s="1113"/>
      <c r="AI31" s="1113"/>
      <c r="AJ31" s="1114"/>
      <c r="AK31" s="1073">
        <v>198</v>
      </c>
      <c r="AL31" s="1064"/>
      <c r="AM31" s="1064"/>
      <c r="AN31" s="1064"/>
      <c r="AO31" s="1064"/>
      <c r="AP31" s="1064">
        <v>12539</v>
      </c>
      <c r="AQ31" s="1064"/>
      <c r="AR31" s="1064"/>
      <c r="AS31" s="1064"/>
      <c r="AT31" s="1064"/>
      <c r="AU31" s="1064">
        <v>2558</v>
      </c>
      <c r="AV31" s="1064"/>
      <c r="AW31" s="1064"/>
      <c r="AX31" s="1064"/>
      <c r="AY31" s="1064"/>
      <c r="AZ31" s="1135" t="s">
        <v>514</v>
      </c>
      <c r="BA31" s="1135"/>
      <c r="BB31" s="1135"/>
      <c r="BC31" s="1135"/>
      <c r="BD31" s="1135"/>
      <c r="BE31" s="1125" t="s">
        <v>409</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410</v>
      </c>
      <c r="C32" s="1131"/>
      <c r="D32" s="1131"/>
      <c r="E32" s="1131"/>
      <c r="F32" s="1131"/>
      <c r="G32" s="1131"/>
      <c r="H32" s="1131"/>
      <c r="I32" s="1131"/>
      <c r="J32" s="1131"/>
      <c r="K32" s="1131"/>
      <c r="L32" s="1131"/>
      <c r="M32" s="1131"/>
      <c r="N32" s="1131"/>
      <c r="O32" s="1131"/>
      <c r="P32" s="1132"/>
      <c r="Q32" s="1136">
        <v>1779</v>
      </c>
      <c r="R32" s="1137"/>
      <c r="S32" s="1137"/>
      <c r="T32" s="1137"/>
      <c r="U32" s="1137"/>
      <c r="V32" s="1137">
        <v>1779</v>
      </c>
      <c r="W32" s="1137"/>
      <c r="X32" s="1137"/>
      <c r="Y32" s="1137"/>
      <c r="Z32" s="1137"/>
      <c r="AA32" s="1137">
        <v>0</v>
      </c>
      <c r="AB32" s="1137"/>
      <c r="AC32" s="1137"/>
      <c r="AD32" s="1137"/>
      <c r="AE32" s="1138"/>
      <c r="AF32" s="1112" t="s">
        <v>394</v>
      </c>
      <c r="AG32" s="1113"/>
      <c r="AH32" s="1113"/>
      <c r="AI32" s="1113"/>
      <c r="AJ32" s="1114"/>
      <c r="AK32" s="1073">
        <v>785</v>
      </c>
      <c r="AL32" s="1064"/>
      <c r="AM32" s="1064"/>
      <c r="AN32" s="1064"/>
      <c r="AO32" s="1064"/>
      <c r="AP32" s="1064">
        <v>9705</v>
      </c>
      <c r="AQ32" s="1064"/>
      <c r="AR32" s="1064"/>
      <c r="AS32" s="1064"/>
      <c r="AT32" s="1064"/>
      <c r="AU32" s="1064">
        <v>9588</v>
      </c>
      <c r="AV32" s="1064"/>
      <c r="AW32" s="1064"/>
      <c r="AX32" s="1064"/>
      <c r="AY32" s="1064"/>
      <c r="AZ32" s="1135" t="s">
        <v>514</v>
      </c>
      <c r="BA32" s="1135"/>
      <c r="BB32" s="1135"/>
      <c r="BC32" s="1135"/>
      <c r="BD32" s="1135"/>
      <c r="BE32" s="1125" t="s">
        <v>411</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412</v>
      </c>
      <c r="C33" s="1131"/>
      <c r="D33" s="1131"/>
      <c r="E33" s="1131"/>
      <c r="F33" s="1131"/>
      <c r="G33" s="1131"/>
      <c r="H33" s="1131"/>
      <c r="I33" s="1131"/>
      <c r="J33" s="1131"/>
      <c r="K33" s="1131"/>
      <c r="L33" s="1131"/>
      <c r="M33" s="1131"/>
      <c r="N33" s="1131"/>
      <c r="O33" s="1131"/>
      <c r="P33" s="1132"/>
      <c r="Q33" s="1136">
        <v>8</v>
      </c>
      <c r="R33" s="1137"/>
      <c r="S33" s="1137"/>
      <c r="T33" s="1137"/>
      <c r="U33" s="1137"/>
      <c r="V33" s="1137">
        <v>8</v>
      </c>
      <c r="W33" s="1137"/>
      <c r="X33" s="1137"/>
      <c r="Y33" s="1137"/>
      <c r="Z33" s="1137"/>
      <c r="AA33" s="1137">
        <v>0</v>
      </c>
      <c r="AB33" s="1137"/>
      <c r="AC33" s="1137"/>
      <c r="AD33" s="1137"/>
      <c r="AE33" s="1138"/>
      <c r="AF33" s="1112" t="s">
        <v>394</v>
      </c>
      <c r="AG33" s="1113"/>
      <c r="AH33" s="1113"/>
      <c r="AI33" s="1113"/>
      <c r="AJ33" s="1114"/>
      <c r="AK33" s="1073">
        <v>8</v>
      </c>
      <c r="AL33" s="1064"/>
      <c r="AM33" s="1064"/>
      <c r="AN33" s="1064"/>
      <c r="AO33" s="1064"/>
      <c r="AP33" s="1064">
        <v>618</v>
      </c>
      <c r="AQ33" s="1064"/>
      <c r="AR33" s="1064"/>
      <c r="AS33" s="1064"/>
      <c r="AT33" s="1064"/>
      <c r="AU33" s="1064">
        <v>586</v>
      </c>
      <c r="AV33" s="1064"/>
      <c r="AW33" s="1064"/>
      <c r="AX33" s="1064"/>
      <c r="AY33" s="1064"/>
      <c r="AZ33" s="1135" t="s">
        <v>514</v>
      </c>
      <c r="BA33" s="1135"/>
      <c r="BB33" s="1135"/>
      <c r="BC33" s="1135"/>
      <c r="BD33" s="1135"/>
      <c r="BE33" s="1125" t="s">
        <v>411</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413</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392</v>
      </c>
      <c r="B63" s="1037" t="s">
        <v>414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1668</v>
      </c>
      <c r="AG63" s="1052"/>
      <c r="AH63" s="1052"/>
      <c r="AI63" s="1052"/>
      <c r="AJ63" s="1123"/>
      <c r="AK63" s="1124"/>
      <c r="AL63" s="1056"/>
      <c r="AM63" s="1056"/>
      <c r="AN63" s="1056"/>
      <c r="AO63" s="1056"/>
      <c r="AP63" s="1052">
        <v>22862</v>
      </c>
      <c r="AQ63" s="1052"/>
      <c r="AR63" s="1052"/>
      <c r="AS63" s="1052"/>
      <c r="AT63" s="1052"/>
      <c r="AU63" s="1052">
        <v>12732</v>
      </c>
      <c r="AV63" s="1052"/>
      <c r="AW63" s="1052"/>
      <c r="AX63" s="1052"/>
      <c r="AY63" s="1052"/>
      <c r="AZ63" s="1118"/>
      <c r="BA63" s="1118"/>
      <c r="BB63" s="1118"/>
      <c r="BC63" s="1118"/>
      <c r="BD63" s="1118"/>
      <c r="BE63" s="1053"/>
      <c r="BF63" s="1053"/>
      <c r="BG63" s="1053"/>
      <c r="BH63" s="1053"/>
      <c r="BI63" s="1054"/>
      <c r="BJ63" s="1119" t="s">
        <v>394</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416</v>
      </c>
      <c r="B66" s="1089"/>
      <c r="C66" s="1089"/>
      <c r="D66" s="1089"/>
      <c r="E66" s="1089"/>
      <c r="F66" s="1089"/>
      <c r="G66" s="1089"/>
      <c r="H66" s="1089"/>
      <c r="I66" s="1089"/>
      <c r="J66" s="1089"/>
      <c r="K66" s="1089"/>
      <c r="L66" s="1089"/>
      <c r="M66" s="1089"/>
      <c r="N66" s="1089"/>
      <c r="O66" s="1089"/>
      <c r="P66" s="1090"/>
      <c r="Q66" s="1094" t="s">
        <v>417</v>
      </c>
      <c r="R66" s="1095"/>
      <c r="S66" s="1095"/>
      <c r="T66" s="1095"/>
      <c r="U66" s="1096"/>
      <c r="V66" s="1094" t="s">
        <v>418</v>
      </c>
      <c r="W66" s="1095"/>
      <c r="X66" s="1095"/>
      <c r="Y66" s="1095"/>
      <c r="Z66" s="1096"/>
      <c r="AA66" s="1094" t="s">
        <v>419</v>
      </c>
      <c r="AB66" s="1095"/>
      <c r="AC66" s="1095"/>
      <c r="AD66" s="1095"/>
      <c r="AE66" s="1096"/>
      <c r="AF66" s="1100" t="s">
        <v>420</v>
      </c>
      <c r="AG66" s="1101"/>
      <c r="AH66" s="1101"/>
      <c r="AI66" s="1101"/>
      <c r="AJ66" s="1102"/>
      <c r="AK66" s="1094" t="s">
        <v>421</v>
      </c>
      <c r="AL66" s="1089"/>
      <c r="AM66" s="1089"/>
      <c r="AN66" s="1089"/>
      <c r="AO66" s="1090"/>
      <c r="AP66" s="1094" t="s">
        <v>422</v>
      </c>
      <c r="AQ66" s="1095"/>
      <c r="AR66" s="1095"/>
      <c r="AS66" s="1095"/>
      <c r="AT66" s="1096"/>
      <c r="AU66" s="1094" t="s">
        <v>423</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586</v>
      </c>
      <c r="C68" s="1079"/>
      <c r="D68" s="1079"/>
      <c r="E68" s="1079"/>
      <c r="F68" s="1079"/>
      <c r="G68" s="1079"/>
      <c r="H68" s="1079"/>
      <c r="I68" s="1079"/>
      <c r="J68" s="1079"/>
      <c r="K68" s="1079"/>
      <c r="L68" s="1079"/>
      <c r="M68" s="1079"/>
      <c r="N68" s="1079"/>
      <c r="O68" s="1079"/>
      <c r="P68" s="1080"/>
      <c r="Q68" s="1081">
        <v>12309</v>
      </c>
      <c r="R68" s="1075"/>
      <c r="S68" s="1075"/>
      <c r="T68" s="1075"/>
      <c r="U68" s="1075"/>
      <c r="V68" s="1075">
        <v>12008</v>
      </c>
      <c r="W68" s="1075"/>
      <c r="X68" s="1075"/>
      <c r="Y68" s="1075"/>
      <c r="Z68" s="1075"/>
      <c r="AA68" s="1075">
        <v>302</v>
      </c>
      <c r="AB68" s="1075"/>
      <c r="AC68" s="1075"/>
      <c r="AD68" s="1075"/>
      <c r="AE68" s="1075"/>
      <c r="AF68" s="1075">
        <v>870</v>
      </c>
      <c r="AG68" s="1075"/>
      <c r="AH68" s="1075"/>
      <c r="AI68" s="1075"/>
      <c r="AJ68" s="1075"/>
      <c r="AK68" s="1075">
        <v>1837</v>
      </c>
      <c r="AL68" s="1075"/>
      <c r="AM68" s="1075"/>
      <c r="AN68" s="1075"/>
      <c r="AO68" s="1075"/>
      <c r="AP68" s="1075">
        <v>5365</v>
      </c>
      <c r="AQ68" s="1075"/>
      <c r="AR68" s="1075"/>
      <c r="AS68" s="1075"/>
      <c r="AT68" s="1075"/>
      <c r="AU68" s="1075">
        <v>3209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587</v>
      </c>
      <c r="C69" s="1068"/>
      <c r="D69" s="1068"/>
      <c r="E69" s="1068"/>
      <c r="F69" s="1068"/>
      <c r="G69" s="1068"/>
      <c r="H69" s="1068"/>
      <c r="I69" s="1068"/>
      <c r="J69" s="1068"/>
      <c r="K69" s="1068"/>
      <c r="L69" s="1068"/>
      <c r="M69" s="1068"/>
      <c r="N69" s="1068"/>
      <c r="O69" s="1068"/>
      <c r="P69" s="1069"/>
      <c r="Q69" s="1070">
        <v>6447</v>
      </c>
      <c r="R69" s="1064"/>
      <c r="S69" s="1064"/>
      <c r="T69" s="1064"/>
      <c r="U69" s="1064"/>
      <c r="V69" s="1064">
        <v>6406</v>
      </c>
      <c r="W69" s="1064"/>
      <c r="X69" s="1064"/>
      <c r="Y69" s="1064"/>
      <c r="Z69" s="1064"/>
      <c r="AA69" s="1064">
        <v>42</v>
      </c>
      <c r="AB69" s="1064"/>
      <c r="AC69" s="1064"/>
      <c r="AD69" s="1064"/>
      <c r="AE69" s="1064"/>
      <c r="AF69" s="1064">
        <v>42</v>
      </c>
      <c r="AG69" s="1064"/>
      <c r="AH69" s="1064"/>
      <c r="AI69" s="1064"/>
      <c r="AJ69" s="1064"/>
      <c r="AK69" s="1064">
        <v>23</v>
      </c>
      <c r="AL69" s="1064"/>
      <c r="AM69" s="1064"/>
      <c r="AN69" s="1064"/>
      <c r="AO69" s="1064"/>
      <c r="AP69" s="1064">
        <v>1896</v>
      </c>
      <c r="AQ69" s="1064"/>
      <c r="AR69" s="1064"/>
      <c r="AS69" s="1064"/>
      <c r="AT69" s="1064"/>
      <c r="AU69" s="1064">
        <v>1223</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588</v>
      </c>
      <c r="C70" s="1068"/>
      <c r="D70" s="1068"/>
      <c r="E70" s="1068"/>
      <c r="F70" s="1068"/>
      <c r="G70" s="1068"/>
      <c r="H70" s="1068"/>
      <c r="I70" s="1068"/>
      <c r="J70" s="1068"/>
      <c r="K70" s="1068"/>
      <c r="L70" s="1068"/>
      <c r="M70" s="1068"/>
      <c r="N70" s="1068"/>
      <c r="O70" s="1068"/>
      <c r="P70" s="1069"/>
      <c r="Q70" s="1070">
        <v>9567</v>
      </c>
      <c r="R70" s="1064"/>
      <c r="S70" s="1064"/>
      <c r="T70" s="1064"/>
      <c r="U70" s="1064"/>
      <c r="V70" s="1064">
        <v>7806</v>
      </c>
      <c r="W70" s="1064"/>
      <c r="X70" s="1064"/>
      <c r="Y70" s="1064"/>
      <c r="Z70" s="1064"/>
      <c r="AA70" s="1064">
        <v>1761</v>
      </c>
      <c r="AB70" s="1064"/>
      <c r="AC70" s="1064"/>
      <c r="AD70" s="1064"/>
      <c r="AE70" s="1064"/>
      <c r="AF70" s="1064">
        <v>1761</v>
      </c>
      <c r="AG70" s="1064"/>
      <c r="AH70" s="1064"/>
      <c r="AI70" s="1064"/>
      <c r="AJ70" s="1064"/>
      <c r="AK70" s="1064" t="s">
        <v>598</v>
      </c>
      <c r="AL70" s="1064"/>
      <c r="AM70" s="1064"/>
      <c r="AN70" s="1064"/>
      <c r="AO70" s="1064"/>
      <c r="AP70" s="1064" t="s">
        <v>514</v>
      </c>
      <c r="AQ70" s="1064"/>
      <c r="AR70" s="1064"/>
      <c r="AS70" s="1064"/>
      <c r="AT70" s="1064"/>
      <c r="AU70" s="1064" t="s">
        <v>514</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589</v>
      </c>
      <c r="C71" s="1068"/>
      <c r="D71" s="1068"/>
      <c r="E71" s="1068"/>
      <c r="F71" s="1068"/>
      <c r="G71" s="1068"/>
      <c r="H71" s="1068"/>
      <c r="I71" s="1068"/>
      <c r="J71" s="1068"/>
      <c r="K71" s="1068"/>
      <c r="L71" s="1068"/>
      <c r="M71" s="1068"/>
      <c r="N71" s="1068"/>
      <c r="O71" s="1068"/>
      <c r="P71" s="1069"/>
      <c r="Q71" s="1070">
        <v>160</v>
      </c>
      <c r="R71" s="1064"/>
      <c r="S71" s="1064"/>
      <c r="T71" s="1064"/>
      <c r="U71" s="1064"/>
      <c r="V71" s="1064">
        <v>159</v>
      </c>
      <c r="W71" s="1064"/>
      <c r="X71" s="1064"/>
      <c r="Y71" s="1064"/>
      <c r="Z71" s="1064"/>
      <c r="AA71" s="1064">
        <v>1</v>
      </c>
      <c r="AB71" s="1064"/>
      <c r="AC71" s="1064"/>
      <c r="AD71" s="1064"/>
      <c r="AE71" s="1064"/>
      <c r="AF71" s="1064">
        <v>1</v>
      </c>
      <c r="AG71" s="1064"/>
      <c r="AH71" s="1064"/>
      <c r="AI71" s="1064"/>
      <c r="AJ71" s="1064"/>
      <c r="AK71" s="1064">
        <v>14</v>
      </c>
      <c r="AL71" s="1064"/>
      <c r="AM71" s="1064"/>
      <c r="AN71" s="1064"/>
      <c r="AO71" s="1064"/>
      <c r="AP71" s="1064" t="s">
        <v>514</v>
      </c>
      <c r="AQ71" s="1064"/>
      <c r="AR71" s="1064"/>
      <c r="AS71" s="1064"/>
      <c r="AT71" s="1064"/>
      <c r="AU71" s="1064" t="s">
        <v>514</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590</v>
      </c>
      <c r="C72" s="1068"/>
      <c r="D72" s="1068"/>
      <c r="E72" s="1068"/>
      <c r="F72" s="1068"/>
      <c r="G72" s="1068"/>
      <c r="H72" s="1068"/>
      <c r="I72" s="1068"/>
      <c r="J72" s="1068"/>
      <c r="K72" s="1068"/>
      <c r="L72" s="1068"/>
      <c r="M72" s="1068"/>
      <c r="N72" s="1068"/>
      <c r="O72" s="1068"/>
      <c r="P72" s="1069"/>
      <c r="Q72" s="1070">
        <v>849</v>
      </c>
      <c r="R72" s="1064"/>
      <c r="S72" s="1064"/>
      <c r="T72" s="1064"/>
      <c r="U72" s="1064"/>
      <c r="V72" s="1064">
        <v>824</v>
      </c>
      <c r="W72" s="1064"/>
      <c r="X72" s="1064"/>
      <c r="Y72" s="1064"/>
      <c r="Z72" s="1064"/>
      <c r="AA72" s="1064">
        <v>25</v>
      </c>
      <c r="AB72" s="1064"/>
      <c r="AC72" s="1064"/>
      <c r="AD72" s="1064"/>
      <c r="AE72" s="1064"/>
      <c r="AF72" s="1064">
        <v>25</v>
      </c>
      <c r="AG72" s="1064"/>
      <c r="AH72" s="1064"/>
      <c r="AI72" s="1064"/>
      <c r="AJ72" s="1064"/>
      <c r="AK72" s="1064">
        <v>22</v>
      </c>
      <c r="AL72" s="1064"/>
      <c r="AM72" s="1064"/>
      <c r="AN72" s="1064"/>
      <c r="AO72" s="1064"/>
      <c r="AP72" s="1064" t="s">
        <v>514</v>
      </c>
      <c r="AQ72" s="1064"/>
      <c r="AR72" s="1064"/>
      <c r="AS72" s="1064"/>
      <c r="AT72" s="1064"/>
      <c r="AU72" s="1064" t="s">
        <v>514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591</v>
      </c>
      <c r="C73" s="1068"/>
      <c r="D73" s="1068"/>
      <c r="E73" s="1068"/>
      <c r="F73" s="1068"/>
      <c r="G73" s="1068"/>
      <c r="H73" s="1068"/>
      <c r="I73" s="1068"/>
      <c r="J73" s="1068"/>
      <c r="K73" s="1068"/>
      <c r="L73" s="1068"/>
      <c r="M73" s="1068"/>
      <c r="N73" s="1068"/>
      <c r="O73" s="1068"/>
      <c r="P73" s="1069"/>
      <c r="Q73" s="1070">
        <v>8</v>
      </c>
      <c r="R73" s="1064"/>
      <c r="S73" s="1064"/>
      <c r="T73" s="1064"/>
      <c r="U73" s="1064"/>
      <c r="V73" s="1064">
        <v>6</v>
      </c>
      <c r="W73" s="1064"/>
      <c r="X73" s="1064"/>
      <c r="Y73" s="1064"/>
      <c r="Z73" s="1064"/>
      <c r="AA73" s="1064">
        <v>2</v>
      </c>
      <c r="AB73" s="1064"/>
      <c r="AC73" s="1064"/>
      <c r="AD73" s="1064"/>
      <c r="AE73" s="1064"/>
      <c r="AF73" s="1064">
        <v>2</v>
      </c>
      <c r="AG73" s="1064"/>
      <c r="AH73" s="1064"/>
      <c r="AI73" s="1064"/>
      <c r="AJ73" s="1064"/>
      <c r="AK73" s="1064" t="s">
        <v>598</v>
      </c>
      <c r="AL73" s="1064"/>
      <c r="AM73" s="1064"/>
      <c r="AN73" s="1064"/>
      <c r="AO73" s="1064"/>
      <c r="AP73" s="1064" t="s">
        <v>514</v>
      </c>
      <c r="AQ73" s="1064"/>
      <c r="AR73" s="1064"/>
      <c r="AS73" s="1064"/>
      <c r="AT73" s="1064"/>
      <c r="AU73" s="1064" t="s">
        <v>514</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592</v>
      </c>
      <c r="C74" s="1068"/>
      <c r="D74" s="1068"/>
      <c r="E74" s="1068"/>
      <c r="F74" s="1068"/>
      <c r="G74" s="1068"/>
      <c r="H74" s="1068"/>
      <c r="I74" s="1068"/>
      <c r="J74" s="1068"/>
      <c r="K74" s="1068"/>
      <c r="L74" s="1068"/>
      <c r="M74" s="1068"/>
      <c r="N74" s="1068"/>
      <c r="O74" s="1068"/>
      <c r="P74" s="1069"/>
      <c r="Q74" s="1070">
        <v>565</v>
      </c>
      <c r="R74" s="1064"/>
      <c r="S74" s="1064"/>
      <c r="T74" s="1064"/>
      <c r="U74" s="1064"/>
      <c r="V74" s="1064">
        <v>535</v>
      </c>
      <c r="W74" s="1064"/>
      <c r="X74" s="1064"/>
      <c r="Y74" s="1064"/>
      <c r="Z74" s="1064"/>
      <c r="AA74" s="1064">
        <v>30</v>
      </c>
      <c r="AB74" s="1064"/>
      <c r="AC74" s="1064"/>
      <c r="AD74" s="1064"/>
      <c r="AE74" s="1064"/>
      <c r="AF74" s="1064">
        <v>30</v>
      </c>
      <c r="AG74" s="1064"/>
      <c r="AH74" s="1064"/>
      <c r="AI74" s="1064"/>
      <c r="AJ74" s="1064"/>
      <c r="AK74" s="1064">
        <v>24</v>
      </c>
      <c r="AL74" s="1064"/>
      <c r="AM74" s="1064"/>
      <c r="AN74" s="1064"/>
      <c r="AO74" s="1064"/>
      <c r="AP74" s="1064" t="s">
        <v>514</v>
      </c>
      <c r="AQ74" s="1064"/>
      <c r="AR74" s="1064"/>
      <c r="AS74" s="1064"/>
      <c r="AT74" s="1064"/>
      <c r="AU74" s="1064" t="s">
        <v>514</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593</v>
      </c>
      <c r="C75" s="1068"/>
      <c r="D75" s="1068"/>
      <c r="E75" s="1068"/>
      <c r="F75" s="1068"/>
      <c r="G75" s="1068"/>
      <c r="H75" s="1068"/>
      <c r="I75" s="1068"/>
      <c r="J75" s="1068"/>
      <c r="K75" s="1068"/>
      <c r="L75" s="1068"/>
      <c r="M75" s="1068"/>
      <c r="N75" s="1068"/>
      <c r="O75" s="1068"/>
      <c r="P75" s="1069"/>
      <c r="Q75" s="1071">
        <v>171813</v>
      </c>
      <c r="R75" s="1072"/>
      <c r="S75" s="1072"/>
      <c r="T75" s="1072"/>
      <c r="U75" s="1073"/>
      <c r="V75" s="1074">
        <v>167384</v>
      </c>
      <c r="W75" s="1072"/>
      <c r="X75" s="1072"/>
      <c r="Y75" s="1072"/>
      <c r="Z75" s="1073"/>
      <c r="AA75" s="1074">
        <v>4429</v>
      </c>
      <c r="AB75" s="1072"/>
      <c r="AC75" s="1072"/>
      <c r="AD75" s="1072"/>
      <c r="AE75" s="1073"/>
      <c r="AF75" s="1074">
        <v>4426</v>
      </c>
      <c r="AG75" s="1072"/>
      <c r="AH75" s="1072"/>
      <c r="AI75" s="1072"/>
      <c r="AJ75" s="1073"/>
      <c r="AK75" s="1074">
        <v>6995</v>
      </c>
      <c r="AL75" s="1072"/>
      <c r="AM75" s="1072"/>
      <c r="AN75" s="1072"/>
      <c r="AO75" s="1073"/>
      <c r="AP75" s="1074" t="s">
        <v>514</v>
      </c>
      <c r="AQ75" s="1072"/>
      <c r="AR75" s="1072"/>
      <c r="AS75" s="1072"/>
      <c r="AT75" s="1073"/>
      <c r="AU75" s="1074" t="s">
        <v>514</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392</v>
      </c>
      <c r="B88" s="1037" t="s">
        <v>424</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7157</v>
      </c>
      <c r="AG88" s="1052"/>
      <c r="AH88" s="1052"/>
      <c r="AI88" s="1052"/>
      <c r="AJ88" s="1052"/>
      <c r="AK88" s="1056"/>
      <c r="AL88" s="1056"/>
      <c r="AM88" s="1056"/>
      <c r="AN88" s="1056"/>
      <c r="AO88" s="1056"/>
      <c r="AP88" s="1052">
        <v>7261</v>
      </c>
      <c r="AQ88" s="1052"/>
      <c r="AR88" s="1052"/>
      <c r="AS88" s="1052"/>
      <c r="AT88" s="1052"/>
      <c r="AU88" s="1052">
        <v>4432</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425</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27</v>
      </c>
      <c r="CS102" s="1044"/>
      <c r="CT102" s="1044"/>
      <c r="CU102" s="1044"/>
      <c r="CV102" s="1045"/>
      <c r="CW102" s="1043">
        <v>77</v>
      </c>
      <c r="CX102" s="1044"/>
      <c r="CY102" s="1044"/>
      <c r="CZ102" s="1044"/>
      <c r="DA102" s="1045"/>
      <c r="DB102" s="1043">
        <v>66</v>
      </c>
      <c r="DC102" s="1044"/>
      <c r="DD102" s="1044"/>
      <c r="DE102" s="1044"/>
      <c r="DF102" s="1045"/>
      <c r="DG102" s="1043" t="s">
        <v>600</v>
      </c>
      <c r="DH102" s="1044"/>
      <c r="DI102" s="1044"/>
      <c r="DJ102" s="1044"/>
      <c r="DK102" s="1045"/>
      <c r="DL102" s="1043" t="s">
        <v>600</v>
      </c>
      <c r="DM102" s="1044"/>
      <c r="DN102" s="1044"/>
      <c r="DO102" s="1044"/>
      <c r="DP102" s="1045"/>
      <c r="DQ102" s="1043" t="s">
        <v>600</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426</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427</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430</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431</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432</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433</v>
      </c>
      <c r="AB109" s="987"/>
      <c r="AC109" s="987"/>
      <c r="AD109" s="987"/>
      <c r="AE109" s="988"/>
      <c r="AF109" s="989" t="s">
        <v>309</v>
      </c>
      <c r="AG109" s="987"/>
      <c r="AH109" s="987"/>
      <c r="AI109" s="987"/>
      <c r="AJ109" s="988"/>
      <c r="AK109" s="989" t="s">
        <v>308</v>
      </c>
      <c r="AL109" s="987"/>
      <c r="AM109" s="987"/>
      <c r="AN109" s="987"/>
      <c r="AO109" s="988"/>
      <c r="AP109" s="989" t="s">
        <v>434</v>
      </c>
      <c r="AQ109" s="987"/>
      <c r="AR109" s="987"/>
      <c r="AS109" s="987"/>
      <c r="AT109" s="1018"/>
      <c r="AU109" s="986" t="s">
        <v>432</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433</v>
      </c>
      <c r="BR109" s="987"/>
      <c r="BS109" s="987"/>
      <c r="BT109" s="987"/>
      <c r="BU109" s="988"/>
      <c r="BV109" s="989" t="s">
        <v>309</v>
      </c>
      <c r="BW109" s="987"/>
      <c r="BX109" s="987"/>
      <c r="BY109" s="987"/>
      <c r="BZ109" s="988"/>
      <c r="CA109" s="989" t="s">
        <v>308</v>
      </c>
      <c r="CB109" s="987"/>
      <c r="CC109" s="987"/>
      <c r="CD109" s="987"/>
      <c r="CE109" s="988"/>
      <c r="CF109" s="1025" t="s">
        <v>434</v>
      </c>
      <c r="CG109" s="1025"/>
      <c r="CH109" s="1025"/>
      <c r="CI109" s="1025"/>
      <c r="CJ109" s="1025"/>
      <c r="CK109" s="989" t="s">
        <v>435</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433</v>
      </c>
      <c r="DH109" s="987"/>
      <c r="DI109" s="987"/>
      <c r="DJ109" s="987"/>
      <c r="DK109" s="988"/>
      <c r="DL109" s="989" t="s">
        <v>309</v>
      </c>
      <c r="DM109" s="987"/>
      <c r="DN109" s="987"/>
      <c r="DO109" s="987"/>
      <c r="DP109" s="988"/>
      <c r="DQ109" s="989" t="s">
        <v>308</v>
      </c>
      <c r="DR109" s="987"/>
      <c r="DS109" s="987"/>
      <c r="DT109" s="987"/>
      <c r="DU109" s="988"/>
      <c r="DV109" s="989" t="s">
        <v>434</v>
      </c>
      <c r="DW109" s="987"/>
      <c r="DX109" s="987"/>
      <c r="DY109" s="987"/>
      <c r="DZ109" s="1018"/>
    </row>
    <row r="110" spans="1:131" s="247" customFormat="1" ht="26.25" customHeight="1" x14ac:dyDescent="0.15">
      <c r="A110" s="889" t="s">
        <v>436</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3172570</v>
      </c>
      <c r="AB110" s="980"/>
      <c r="AC110" s="980"/>
      <c r="AD110" s="980"/>
      <c r="AE110" s="981"/>
      <c r="AF110" s="982">
        <v>3262509</v>
      </c>
      <c r="AG110" s="980"/>
      <c r="AH110" s="980"/>
      <c r="AI110" s="980"/>
      <c r="AJ110" s="981"/>
      <c r="AK110" s="982">
        <v>3309011</v>
      </c>
      <c r="AL110" s="980"/>
      <c r="AM110" s="980"/>
      <c r="AN110" s="980"/>
      <c r="AO110" s="981"/>
      <c r="AP110" s="983">
        <v>23.4</v>
      </c>
      <c r="AQ110" s="984"/>
      <c r="AR110" s="984"/>
      <c r="AS110" s="984"/>
      <c r="AT110" s="985"/>
      <c r="AU110" s="1019" t="s">
        <v>71</v>
      </c>
      <c r="AV110" s="1020"/>
      <c r="AW110" s="1020"/>
      <c r="AX110" s="1020"/>
      <c r="AY110" s="1020"/>
      <c r="AZ110" s="945" t="s">
        <v>437</v>
      </c>
      <c r="BA110" s="890"/>
      <c r="BB110" s="890"/>
      <c r="BC110" s="890"/>
      <c r="BD110" s="890"/>
      <c r="BE110" s="890"/>
      <c r="BF110" s="890"/>
      <c r="BG110" s="890"/>
      <c r="BH110" s="890"/>
      <c r="BI110" s="890"/>
      <c r="BJ110" s="890"/>
      <c r="BK110" s="890"/>
      <c r="BL110" s="890"/>
      <c r="BM110" s="890"/>
      <c r="BN110" s="890"/>
      <c r="BO110" s="890"/>
      <c r="BP110" s="891"/>
      <c r="BQ110" s="946">
        <v>36319704</v>
      </c>
      <c r="BR110" s="927"/>
      <c r="BS110" s="927"/>
      <c r="BT110" s="927"/>
      <c r="BU110" s="927"/>
      <c r="BV110" s="927">
        <v>36283304</v>
      </c>
      <c r="BW110" s="927"/>
      <c r="BX110" s="927"/>
      <c r="BY110" s="927"/>
      <c r="BZ110" s="927"/>
      <c r="CA110" s="927">
        <v>37152210</v>
      </c>
      <c r="CB110" s="927"/>
      <c r="CC110" s="927"/>
      <c r="CD110" s="927"/>
      <c r="CE110" s="927"/>
      <c r="CF110" s="951">
        <v>263.3</v>
      </c>
      <c r="CG110" s="952"/>
      <c r="CH110" s="952"/>
      <c r="CI110" s="952"/>
      <c r="CJ110" s="952"/>
      <c r="CK110" s="1015" t="s">
        <v>438</v>
      </c>
      <c r="CL110" s="901"/>
      <c r="CM110" s="976" t="s">
        <v>439</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440</v>
      </c>
      <c r="DH110" s="927"/>
      <c r="DI110" s="927"/>
      <c r="DJ110" s="927"/>
      <c r="DK110" s="927"/>
      <c r="DL110" s="927" t="s">
        <v>137</v>
      </c>
      <c r="DM110" s="927"/>
      <c r="DN110" s="927"/>
      <c r="DO110" s="927"/>
      <c r="DP110" s="927"/>
      <c r="DQ110" s="927" t="s">
        <v>440</v>
      </c>
      <c r="DR110" s="927"/>
      <c r="DS110" s="927"/>
      <c r="DT110" s="927"/>
      <c r="DU110" s="927"/>
      <c r="DV110" s="928" t="s">
        <v>441</v>
      </c>
      <c r="DW110" s="928"/>
      <c r="DX110" s="928"/>
      <c r="DY110" s="928"/>
      <c r="DZ110" s="929"/>
    </row>
    <row r="111" spans="1:131" s="247" customFormat="1" ht="26.25" customHeight="1" x14ac:dyDescent="0.15">
      <c r="A111" s="856" t="s">
        <v>442</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137</v>
      </c>
      <c r="AB111" s="1008"/>
      <c r="AC111" s="1008"/>
      <c r="AD111" s="1008"/>
      <c r="AE111" s="1009"/>
      <c r="AF111" s="1010" t="s">
        <v>440</v>
      </c>
      <c r="AG111" s="1008"/>
      <c r="AH111" s="1008"/>
      <c r="AI111" s="1008"/>
      <c r="AJ111" s="1009"/>
      <c r="AK111" s="1010" t="s">
        <v>441</v>
      </c>
      <c r="AL111" s="1008"/>
      <c r="AM111" s="1008"/>
      <c r="AN111" s="1008"/>
      <c r="AO111" s="1009"/>
      <c r="AP111" s="1011" t="s">
        <v>441</v>
      </c>
      <c r="AQ111" s="1012"/>
      <c r="AR111" s="1012"/>
      <c r="AS111" s="1012"/>
      <c r="AT111" s="1013"/>
      <c r="AU111" s="1021"/>
      <c r="AV111" s="1022"/>
      <c r="AW111" s="1022"/>
      <c r="AX111" s="1022"/>
      <c r="AY111" s="1022"/>
      <c r="AZ111" s="897" t="s">
        <v>443</v>
      </c>
      <c r="BA111" s="832"/>
      <c r="BB111" s="832"/>
      <c r="BC111" s="832"/>
      <c r="BD111" s="832"/>
      <c r="BE111" s="832"/>
      <c r="BF111" s="832"/>
      <c r="BG111" s="832"/>
      <c r="BH111" s="832"/>
      <c r="BI111" s="832"/>
      <c r="BJ111" s="832"/>
      <c r="BK111" s="832"/>
      <c r="BL111" s="832"/>
      <c r="BM111" s="832"/>
      <c r="BN111" s="832"/>
      <c r="BO111" s="832"/>
      <c r="BP111" s="833"/>
      <c r="BQ111" s="898">
        <v>2944888</v>
      </c>
      <c r="BR111" s="899"/>
      <c r="BS111" s="899"/>
      <c r="BT111" s="899"/>
      <c r="BU111" s="899"/>
      <c r="BV111" s="899">
        <v>2630000</v>
      </c>
      <c r="BW111" s="899"/>
      <c r="BX111" s="899"/>
      <c r="BY111" s="899"/>
      <c r="BZ111" s="899"/>
      <c r="CA111" s="899">
        <v>2490000</v>
      </c>
      <c r="CB111" s="899"/>
      <c r="CC111" s="899"/>
      <c r="CD111" s="899"/>
      <c r="CE111" s="899"/>
      <c r="CF111" s="960">
        <v>17.600000000000001</v>
      </c>
      <c r="CG111" s="961"/>
      <c r="CH111" s="961"/>
      <c r="CI111" s="961"/>
      <c r="CJ111" s="961"/>
      <c r="CK111" s="1016"/>
      <c r="CL111" s="903"/>
      <c r="CM111" s="906" t="s">
        <v>444</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137</v>
      </c>
      <c r="DH111" s="899"/>
      <c r="DI111" s="899"/>
      <c r="DJ111" s="899"/>
      <c r="DK111" s="899"/>
      <c r="DL111" s="899" t="s">
        <v>440</v>
      </c>
      <c r="DM111" s="899"/>
      <c r="DN111" s="899"/>
      <c r="DO111" s="899"/>
      <c r="DP111" s="899"/>
      <c r="DQ111" s="899" t="s">
        <v>394</v>
      </c>
      <c r="DR111" s="899"/>
      <c r="DS111" s="899"/>
      <c r="DT111" s="899"/>
      <c r="DU111" s="899"/>
      <c r="DV111" s="876" t="s">
        <v>440</v>
      </c>
      <c r="DW111" s="876"/>
      <c r="DX111" s="876"/>
      <c r="DY111" s="876"/>
      <c r="DZ111" s="877"/>
    </row>
    <row r="112" spans="1:131" s="247" customFormat="1" ht="26.25" customHeight="1" x14ac:dyDescent="0.15">
      <c r="A112" s="1001" t="s">
        <v>445</v>
      </c>
      <c r="B112" s="1002"/>
      <c r="C112" s="832" t="s">
        <v>446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137</v>
      </c>
      <c r="AB112" s="862"/>
      <c r="AC112" s="862"/>
      <c r="AD112" s="862"/>
      <c r="AE112" s="863"/>
      <c r="AF112" s="864" t="s">
        <v>441</v>
      </c>
      <c r="AG112" s="862"/>
      <c r="AH112" s="862"/>
      <c r="AI112" s="862"/>
      <c r="AJ112" s="863"/>
      <c r="AK112" s="864" t="s">
        <v>394</v>
      </c>
      <c r="AL112" s="862"/>
      <c r="AM112" s="862"/>
      <c r="AN112" s="862"/>
      <c r="AO112" s="863"/>
      <c r="AP112" s="909" t="s">
        <v>137</v>
      </c>
      <c r="AQ112" s="910"/>
      <c r="AR112" s="910"/>
      <c r="AS112" s="910"/>
      <c r="AT112" s="911"/>
      <c r="AU112" s="1021"/>
      <c r="AV112" s="1022"/>
      <c r="AW112" s="1022"/>
      <c r="AX112" s="1022"/>
      <c r="AY112" s="1022"/>
      <c r="AZ112" s="897" t="s">
        <v>447</v>
      </c>
      <c r="BA112" s="832"/>
      <c r="BB112" s="832"/>
      <c r="BC112" s="832"/>
      <c r="BD112" s="832"/>
      <c r="BE112" s="832"/>
      <c r="BF112" s="832"/>
      <c r="BG112" s="832"/>
      <c r="BH112" s="832"/>
      <c r="BI112" s="832"/>
      <c r="BJ112" s="832"/>
      <c r="BK112" s="832"/>
      <c r="BL112" s="832"/>
      <c r="BM112" s="832"/>
      <c r="BN112" s="832"/>
      <c r="BO112" s="832"/>
      <c r="BP112" s="833"/>
      <c r="BQ112" s="898">
        <v>12479746</v>
      </c>
      <c r="BR112" s="899"/>
      <c r="BS112" s="899"/>
      <c r="BT112" s="899"/>
      <c r="BU112" s="899"/>
      <c r="BV112" s="899">
        <v>12516424</v>
      </c>
      <c r="BW112" s="899"/>
      <c r="BX112" s="899"/>
      <c r="BY112" s="899"/>
      <c r="BZ112" s="899"/>
      <c r="CA112" s="899">
        <v>12732215</v>
      </c>
      <c r="CB112" s="899"/>
      <c r="CC112" s="899"/>
      <c r="CD112" s="899"/>
      <c r="CE112" s="899"/>
      <c r="CF112" s="960">
        <v>90.2</v>
      </c>
      <c r="CG112" s="961"/>
      <c r="CH112" s="961"/>
      <c r="CI112" s="961"/>
      <c r="CJ112" s="961"/>
      <c r="CK112" s="1016"/>
      <c r="CL112" s="903"/>
      <c r="CM112" s="906" t="s">
        <v>448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394</v>
      </c>
      <c r="DH112" s="899"/>
      <c r="DI112" s="899"/>
      <c r="DJ112" s="899"/>
      <c r="DK112" s="899"/>
      <c r="DL112" s="899" t="s">
        <v>441</v>
      </c>
      <c r="DM112" s="899"/>
      <c r="DN112" s="899"/>
      <c r="DO112" s="899"/>
      <c r="DP112" s="899"/>
      <c r="DQ112" s="899" t="s">
        <v>137</v>
      </c>
      <c r="DR112" s="899"/>
      <c r="DS112" s="899"/>
      <c r="DT112" s="899"/>
      <c r="DU112" s="899"/>
      <c r="DV112" s="876" t="s">
        <v>394</v>
      </c>
      <c r="DW112" s="876"/>
      <c r="DX112" s="876"/>
      <c r="DY112" s="876"/>
      <c r="DZ112" s="877"/>
    </row>
    <row r="113" spans="1:130" s="247" customFormat="1" ht="26.25" customHeight="1" x14ac:dyDescent="0.15">
      <c r="A113" s="1003"/>
      <c r="B113" s="1004"/>
      <c r="C113" s="832" t="s">
        <v>449</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746669</v>
      </c>
      <c r="AB113" s="1008"/>
      <c r="AC113" s="1008"/>
      <c r="AD113" s="1008"/>
      <c r="AE113" s="1009"/>
      <c r="AF113" s="1010">
        <v>726906</v>
      </c>
      <c r="AG113" s="1008"/>
      <c r="AH113" s="1008"/>
      <c r="AI113" s="1008"/>
      <c r="AJ113" s="1009"/>
      <c r="AK113" s="1010">
        <v>894814</v>
      </c>
      <c r="AL113" s="1008"/>
      <c r="AM113" s="1008"/>
      <c r="AN113" s="1008"/>
      <c r="AO113" s="1009"/>
      <c r="AP113" s="1011">
        <v>6.3</v>
      </c>
      <c r="AQ113" s="1012"/>
      <c r="AR113" s="1012"/>
      <c r="AS113" s="1012"/>
      <c r="AT113" s="1013"/>
      <c r="AU113" s="1021"/>
      <c r="AV113" s="1022"/>
      <c r="AW113" s="1022"/>
      <c r="AX113" s="1022"/>
      <c r="AY113" s="1022"/>
      <c r="AZ113" s="897" t="s">
        <v>450</v>
      </c>
      <c r="BA113" s="832"/>
      <c r="BB113" s="832"/>
      <c r="BC113" s="832"/>
      <c r="BD113" s="832"/>
      <c r="BE113" s="832"/>
      <c r="BF113" s="832"/>
      <c r="BG113" s="832"/>
      <c r="BH113" s="832"/>
      <c r="BI113" s="832"/>
      <c r="BJ113" s="832"/>
      <c r="BK113" s="832"/>
      <c r="BL113" s="832"/>
      <c r="BM113" s="832"/>
      <c r="BN113" s="832"/>
      <c r="BO113" s="832"/>
      <c r="BP113" s="833"/>
      <c r="BQ113" s="898">
        <v>5381823</v>
      </c>
      <c r="BR113" s="899"/>
      <c r="BS113" s="899"/>
      <c r="BT113" s="899"/>
      <c r="BU113" s="899"/>
      <c r="BV113" s="899">
        <v>4749567</v>
      </c>
      <c r="BW113" s="899"/>
      <c r="BX113" s="899"/>
      <c r="BY113" s="899"/>
      <c r="BZ113" s="899"/>
      <c r="CA113" s="899">
        <v>4432255</v>
      </c>
      <c r="CB113" s="899"/>
      <c r="CC113" s="899"/>
      <c r="CD113" s="899"/>
      <c r="CE113" s="899"/>
      <c r="CF113" s="960">
        <v>31.4</v>
      </c>
      <c r="CG113" s="961"/>
      <c r="CH113" s="961"/>
      <c r="CI113" s="961"/>
      <c r="CJ113" s="961"/>
      <c r="CK113" s="1016"/>
      <c r="CL113" s="903"/>
      <c r="CM113" s="906" t="s">
        <v>451</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441</v>
      </c>
      <c r="DH113" s="862"/>
      <c r="DI113" s="862"/>
      <c r="DJ113" s="862"/>
      <c r="DK113" s="863"/>
      <c r="DL113" s="864" t="s">
        <v>137</v>
      </c>
      <c r="DM113" s="862"/>
      <c r="DN113" s="862"/>
      <c r="DO113" s="862"/>
      <c r="DP113" s="863"/>
      <c r="DQ113" s="864" t="s">
        <v>137</v>
      </c>
      <c r="DR113" s="862"/>
      <c r="DS113" s="862"/>
      <c r="DT113" s="862"/>
      <c r="DU113" s="863"/>
      <c r="DV113" s="909" t="s">
        <v>441</v>
      </c>
      <c r="DW113" s="910"/>
      <c r="DX113" s="910"/>
      <c r="DY113" s="910"/>
      <c r="DZ113" s="911"/>
    </row>
    <row r="114" spans="1:130" s="247" customFormat="1" ht="26.25" customHeight="1" x14ac:dyDescent="0.15">
      <c r="A114" s="1003"/>
      <c r="B114" s="1004"/>
      <c r="C114" s="832" t="s">
        <v>452</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1289023</v>
      </c>
      <c r="AB114" s="862"/>
      <c r="AC114" s="862"/>
      <c r="AD114" s="862"/>
      <c r="AE114" s="863"/>
      <c r="AF114" s="864">
        <v>948300</v>
      </c>
      <c r="AG114" s="862"/>
      <c r="AH114" s="862"/>
      <c r="AI114" s="862"/>
      <c r="AJ114" s="863"/>
      <c r="AK114" s="864">
        <v>914019</v>
      </c>
      <c r="AL114" s="862"/>
      <c r="AM114" s="862"/>
      <c r="AN114" s="862"/>
      <c r="AO114" s="863"/>
      <c r="AP114" s="909">
        <v>6.5</v>
      </c>
      <c r="AQ114" s="910"/>
      <c r="AR114" s="910"/>
      <c r="AS114" s="910"/>
      <c r="AT114" s="911"/>
      <c r="AU114" s="1021"/>
      <c r="AV114" s="1022"/>
      <c r="AW114" s="1022"/>
      <c r="AX114" s="1022"/>
      <c r="AY114" s="1022"/>
      <c r="AZ114" s="897" t="s">
        <v>453</v>
      </c>
      <c r="BA114" s="832"/>
      <c r="BB114" s="832"/>
      <c r="BC114" s="832"/>
      <c r="BD114" s="832"/>
      <c r="BE114" s="832"/>
      <c r="BF114" s="832"/>
      <c r="BG114" s="832"/>
      <c r="BH114" s="832"/>
      <c r="BI114" s="832"/>
      <c r="BJ114" s="832"/>
      <c r="BK114" s="832"/>
      <c r="BL114" s="832"/>
      <c r="BM114" s="832"/>
      <c r="BN114" s="832"/>
      <c r="BO114" s="832"/>
      <c r="BP114" s="833"/>
      <c r="BQ114" s="898">
        <v>4070092</v>
      </c>
      <c r="BR114" s="899"/>
      <c r="BS114" s="899"/>
      <c r="BT114" s="899"/>
      <c r="BU114" s="899"/>
      <c r="BV114" s="899">
        <v>3606257</v>
      </c>
      <c r="BW114" s="899"/>
      <c r="BX114" s="899"/>
      <c r="BY114" s="899"/>
      <c r="BZ114" s="899"/>
      <c r="CA114" s="899">
        <v>3303833</v>
      </c>
      <c r="CB114" s="899"/>
      <c r="CC114" s="899"/>
      <c r="CD114" s="899"/>
      <c r="CE114" s="899"/>
      <c r="CF114" s="960">
        <v>23.4</v>
      </c>
      <c r="CG114" s="961"/>
      <c r="CH114" s="961"/>
      <c r="CI114" s="961"/>
      <c r="CJ114" s="961"/>
      <c r="CK114" s="1016"/>
      <c r="CL114" s="903"/>
      <c r="CM114" s="906" t="s">
        <v>454</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137</v>
      </c>
      <c r="DH114" s="862"/>
      <c r="DI114" s="862"/>
      <c r="DJ114" s="862"/>
      <c r="DK114" s="863"/>
      <c r="DL114" s="864" t="s">
        <v>137</v>
      </c>
      <c r="DM114" s="862"/>
      <c r="DN114" s="862"/>
      <c r="DO114" s="862"/>
      <c r="DP114" s="863"/>
      <c r="DQ114" s="864" t="s">
        <v>441</v>
      </c>
      <c r="DR114" s="862"/>
      <c r="DS114" s="862"/>
      <c r="DT114" s="862"/>
      <c r="DU114" s="863"/>
      <c r="DV114" s="909" t="s">
        <v>137</v>
      </c>
      <c r="DW114" s="910"/>
      <c r="DX114" s="910"/>
      <c r="DY114" s="910"/>
      <c r="DZ114" s="911"/>
    </row>
    <row r="115" spans="1:130" s="247" customFormat="1" ht="26.25" customHeight="1" x14ac:dyDescent="0.15">
      <c r="A115" s="1003"/>
      <c r="B115" s="1004"/>
      <c r="C115" s="832" t="s">
        <v>455</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170303</v>
      </c>
      <c r="AB115" s="1008"/>
      <c r="AC115" s="1008"/>
      <c r="AD115" s="1008"/>
      <c r="AE115" s="1009"/>
      <c r="AF115" s="1010">
        <v>155000</v>
      </c>
      <c r="AG115" s="1008"/>
      <c r="AH115" s="1008"/>
      <c r="AI115" s="1008"/>
      <c r="AJ115" s="1009"/>
      <c r="AK115" s="1010">
        <v>140007</v>
      </c>
      <c r="AL115" s="1008"/>
      <c r="AM115" s="1008"/>
      <c r="AN115" s="1008"/>
      <c r="AO115" s="1009"/>
      <c r="AP115" s="1011">
        <v>1</v>
      </c>
      <c r="AQ115" s="1012"/>
      <c r="AR115" s="1012"/>
      <c r="AS115" s="1012"/>
      <c r="AT115" s="1013"/>
      <c r="AU115" s="1021"/>
      <c r="AV115" s="1022"/>
      <c r="AW115" s="1022"/>
      <c r="AX115" s="1022"/>
      <c r="AY115" s="1022"/>
      <c r="AZ115" s="897" t="s">
        <v>456</v>
      </c>
      <c r="BA115" s="832"/>
      <c r="BB115" s="832"/>
      <c r="BC115" s="832"/>
      <c r="BD115" s="832"/>
      <c r="BE115" s="832"/>
      <c r="BF115" s="832"/>
      <c r="BG115" s="832"/>
      <c r="BH115" s="832"/>
      <c r="BI115" s="832"/>
      <c r="BJ115" s="832"/>
      <c r="BK115" s="832"/>
      <c r="BL115" s="832"/>
      <c r="BM115" s="832"/>
      <c r="BN115" s="832"/>
      <c r="BO115" s="832"/>
      <c r="BP115" s="833"/>
      <c r="BQ115" s="898" t="s">
        <v>441</v>
      </c>
      <c r="BR115" s="899"/>
      <c r="BS115" s="899"/>
      <c r="BT115" s="899"/>
      <c r="BU115" s="899"/>
      <c r="BV115" s="899" t="s">
        <v>441</v>
      </c>
      <c r="BW115" s="899"/>
      <c r="BX115" s="899"/>
      <c r="BY115" s="899"/>
      <c r="BZ115" s="899"/>
      <c r="CA115" s="899" t="s">
        <v>137</v>
      </c>
      <c r="CB115" s="899"/>
      <c r="CC115" s="899"/>
      <c r="CD115" s="899"/>
      <c r="CE115" s="899"/>
      <c r="CF115" s="960" t="s">
        <v>394</v>
      </c>
      <c r="CG115" s="961"/>
      <c r="CH115" s="961"/>
      <c r="CI115" s="961"/>
      <c r="CJ115" s="961"/>
      <c r="CK115" s="1016"/>
      <c r="CL115" s="903"/>
      <c r="CM115" s="897" t="s">
        <v>457</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137</v>
      </c>
      <c r="DH115" s="862"/>
      <c r="DI115" s="862"/>
      <c r="DJ115" s="862"/>
      <c r="DK115" s="863"/>
      <c r="DL115" s="864" t="s">
        <v>137</v>
      </c>
      <c r="DM115" s="862"/>
      <c r="DN115" s="862"/>
      <c r="DO115" s="862"/>
      <c r="DP115" s="863"/>
      <c r="DQ115" s="864" t="s">
        <v>137</v>
      </c>
      <c r="DR115" s="862"/>
      <c r="DS115" s="862"/>
      <c r="DT115" s="862"/>
      <c r="DU115" s="863"/>
      <c r="DV115" s="909" t="s">
        <v>137</v>
      </c>
      <c r="DW115" s="910"/>
      <c r="DX115" s="910"/>
      <c r="DY115" s="910"/>
      <c r="DZ115" s="911"/>
    </row>
    <row r="116" spans="1:130" s="247" customFormat="1" ht="26.25" customHeight="1" x14ac:dyDescent="0.15">
      <c r="A116" s="1005"/>
      <c r="B116" s="1006"/>
      <c r="C116" s="965" t="s">
        <v>458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770</v>
      </c>
      <c r="AB116" s="862"/>
      <c r="AC116" s="862"/>
      <c r="AD116" s="862"/>
      <c r="AE116" s="863"/>
      <c r="AF116" s="864">
        <v>1653</v>
      </c>
      <c r="AG116" s="862"/>
      <c r="AH116" s="862"/>
      <c r="AI116" s="862"/>
      <c r="AJ116" s="863"/>
      <c r="AK116" s="864">
        <v>2549</v>
      </c>
      <c r="AL116" s="862"/>
      <c r="AM116" s="862"/>
      <c r="AN116" s="862"/>
      <c r="AO116" s="863"/>
      <c r="AP116" s="909">
        <v>0</v>
      </c>
      <c r="AQ116" s="910"/>
      <c r="AR116" s="910"/>
      <c r="AS116" s="910"/>
      <c r="AT116" s="911"/>
      <c r="AU116" s="1021"/>
      <c r="AV116" s="1022"/>
      <c r="AW116" s="1022"/>
      <c r="AX116" s="1022"/>
      <c r="AY116" s="1022"/>
      <c r="AZ116" s="948" t="s">
        <v>459</v>
      </c>
      <c r="BA116" s="949"/>
      <c r="BB116" s="949"/>
      <c r="BC116" s="949"/>
      <c r="BD116" s="949"/>
      <c r="BE116" s="949"/>
      <c r="BF116" s="949"/>
      <c r="BG116" s="949"/>
      <c r="BH116" s="949"/>
      <c r="BI116" s="949"/>
      <c r="BJ116" s="949"/>
      <c r="BK116" s="949"/>
      <c r="BL116" s="949"/>
      <c r="BM116" s="949"/>
      <c r="BN116" s="949"/>
      <c r="BO116" s="949"/>
      <c r="BP116" s="950"/>
      <c r="BQ116" s="898" t="s">
        <v>441</v>
      </c>
      <c r="BR116" s="899"/>
      <c r="BS116" s="899"/>
      <c r="BT116" s="899"/>
      <c r="BU116" s="899"/>
      <c r="BV116" s="899" t="s">
        <v>137</v>
      </c>
      <c r="BW116" s="899"/>
      <c r="BX116" s="899"/>
      <c r="BY116" s="899"/>
      <c r="BZ116" s="899"/>
      <c r="CA116" s="899" t="s">
        <v>137</v>
      </c>
      <c r="CB116" s="899"/>
      <c r="CC116" s="899"/>
      <c r="CD116" s="899"/>
      <c r="CE116" s="899"/>
      <c r="CF116" s="960" t="s">
        <v>441</v>
      </c>
      <c r="CG116" s="961"/>
      <c r="CH116" s="961"/>
      <c r="CI116" s="961"/>
      <c r="CJ116" s="961"/>
      <c r="CK116" s="1016"/>
      <c r="CL116" s="903"/>
      <c r="CM116" s="906" t="s">
        <v>460</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137</v>
      </c>
      <c r="DH116" s="862"/>
      <c r="DI116" s="862"/>
      <c r="DJ116" s="862"/>
      <c r="DK116" s="863"/>
      <c r="DL116" s="864" t="s">
        <v>137</v>
      </c>
      <c r="DM116" s="862"/>
      <c r="DN116" s="862"/>
      <c r="DO116" s="862"/>
      <c r="DP116" s="863"/>
      <c r="DQ116" s="864" t="s">
        <v>394</v>
      </c>
      <c r="DR116" s="862"/>
      <c r="DS116" s="862"/>
      <c r="DT116" s="862"/>
      <c r="DU116" s="863"/>
      <c r="DV116" s="909" t="s">
        <v>137</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461</v>
      </c>
      <c r="Z117" s="988"/>
      <c r="AA117" s="993">
        <v>5379335</v>
      </c>
      <c r="AB117" s="994"/>
      <c r="AC117" s="994"/>
      <c r="AD117" s="994"/>
      <c r="AE117" s="995"/>
      <c r="AF117" s="996">
        <v>5094368</v>
      </c>
      <c r="AG117" s="994"/>
      <c r="AH117" s="994"/>
      <c r="AI117" s="994"/>
      <c r="AJ117" s="995"/>
      <c r="AK117" s="996">
        <v>5260400</v>
      </c>
      <c r="AL117" s="994"/>
      <c r="AM117" s="994"/>
      <c r="AN117" s="994"/>
      <c r="AO117" s="995"/>
      <c r="AP117" s="997"/>
      <c r="AQ117" s="998"/>
      <c r="AR117" s="998"/>
      <c r="AS117" s="998"/>
      <c r="AT117" s="999"/>
      <c r="AU117" s="1021"/>
      <c r="AV117" s="1022"/>
      <c r="AW117" s="1022"/>
      <c r="AX117" s="1022"/>
      <c r="AY117" s="1022"/>
      <c r="AZ117" s="948" t="s">
        <v>462</v>
      </c>
      <c r="BA117" s="949"/>
      <c r="BB117" s="949"/>
      <c r="BC117" s="949"/>
      <c r="BD117" s="949"/>
      <c r="BE117" s="949"/>
      <c r="BF117" s="949"/>
      <c r="BG117" s="949"/>
      <c r="BH117" s="949"/>
      <c r="BI117" s="949"/>
      <c r="BJ117" s="949"/>
      <c r="BK117" s="949"/>
      <c r="BL117" s="949"/>
      <c r="BM117" s="949"/>
      <c r="BN117" s="949"/>
      <c r="BO117" s="949"/>
      <c r="BP117" s="950"/>
      <c r="BQ117" s="898" t="s">
        <v>394</v>
      </c>
      <c r="BR117" s="899"/>
      <c r="BS117" s="899"/>
      <c r="BT117" s="899"/>
      <c r="BU117" s="899"/>
      <c r="BV117" s="899" t="s">
        <v>137</v>
      </c>
      <c r="BW117" s="899"/>
      <c r="BX117" s="899"/>
      <c r="BY117" s="899"/>
      <c r="BZ117" s="899"/>
      <c r="CA117" s="899" t="s">
        <v>137</v>
      </c>
      <c r="CB117" s="899"/>
      <c r="CC117" s="899"/>
      <c r="CD117" s="899"/>
      <c r="CE117" s="899"/>
      <c r="CF117" s="960" t="s">
        <v>394</v>
      </c>
      <c r="CG117" s="961"/>
      <c r="CH117" s="961"/>
      <c r="CI117" s="961"/>
      <c r="CJ117" s="961"/>
      <c r="CK117" s="1016"/>
      <c r="CL117" s="903"/>
      <c r="CM117" s="906" t="s">
        <v>463</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137</v>
      </c>
      <c r="DH117" s="862"/>
      <c r="DI117" s="862"/>
      <c r="DJ117" s="862"/>
      <c r="DK117" s="863"/>
      <c r="DL117" s="864" t="s">
        <v>137</v>
      </c>
      <c r="DM117" s="862"/>
      <c r="DN117" s="862"/>
      <c r="DO117" s="862"/>
      <c r="DP117" s="863"/>
      <c r="DQ117" s="864" t="s">
        <v>128</v>
      </c>
      <c r="DR117" s="862"/>
      <c r="DS117" s="862"/>
      <c r="DT117" s="862"/>
      <c r="DU117" s="863"/>
      <c r="DV117" s="909" t="s">
        <v>394</v>
      </c>
      <c r="DW117" s="910"/>
      <c r="DX117" s="910"/>
      <c r="DY117" s="910"/>
      <c r="DZ117" s="911"/>
    </row>
    <row r="118" spans="1:130" s="247" customFormat="1" ht="26.25" customHeight="1" x14ac:dyDescent="0.15">
      <c r="A118" s="986" t="s">
        <v>435</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433</v>
      </c>
      <c r="AB118" s="987"/>
      <c r="AC118" s="987"/>
      <c r="AD118" s="987"/>
      <c r="AE118" s="988"/>
      <c r="AF118" s="989" t="s">
        <v>309</v>
      </c>
      <c r="AG118" s="987"/>
      <c r="AH118" s="987"/>
      <c r="AI118" s="987"/>
      <c r="AJ118" s="988"/>
      <c r="AK118" s="989" t="s">
        <v>308</v>
      </c>
      <c r="AL118" s="987"/>
      <c r="AM118" s="987"/>
      <c r="AN118" s="987"/>
      <c r="AO118" s="988"/>
      <c r="AP118" s="990" t="s">
        <v>434</v>
      </c>
      <c r="AQ118" s="991"/>
      <c r="AR118" s="991"/>
      <c r="AS118" s="991"/>
      <c r="AT118" s="992"/>
      <c r="AU118" s="1021"/>
      <c r="AV118" s="1022"/>
      <c r="AW118" s="1022"/>
      <c r="AX118" s="1022"/>
      <c r="AY118" s="1022"/>
      <c r="AZ118" s="964" t="s">
        <v>464</v>
      </c>
      <c r="BA118" s="965"/>
      <c r="BB118" s="965"/>
      <c r="BC118" s="965"/>
      <c r="BD118" s="965"/>
      <c r="BE118" s="965"/>
      <c r="BF118" s="965"/>
      <c r="BG118" s="965"/>
      <c r="BH118" s="965"/>
      <c r="BI118" s="965"/>
      <c r="BJ118" s="965"/>
      <c r="BK118" s="965"/>
      <c r="BL118" s="965"/>
      <c r="BM118" s="965"/>
      <c r="BN118" s="965"/>
      <c r="BO118" s="965"/>
      <c r="BP118" s="966"/>
      <c r="BQ118" s="967" t="s">
        <v>137</v>
      </c>
      <c r="BR118" s="930"/>
      <c r="BS118" s="930"/>
      <c r="BT118" s="930"/>
      <c r="BU118" s="930"/>
      <c r="BV118" s="930" t="s">
        <v>128</v>
      </c>
      <c r="BW118" s="930"/>
      <c r="BX118" s="930"/>
      <c r="BY118" s="930"/>
      <c r="BZ118" s="930"/>
      <c r="CA118" s="930" t="s">
        <v>137</v>
      </c>
      <c r="CB118" s="930"/>
      <c r="CC118" s="930"/>
      <c r="CD118" s="930"/>
      <c r="CE118" s="930"/>
      <c r="CF118" s="960" t="s">
        <v>137</v>
      </c>
      <c r="CG118" s="961"/>
      <c r="CH118" s="961"/>
      <c r="CI118" s="961"/>
      <c r="CJ118" s="961"/>
      <c r="CK118" s="1016"/>
      <c r="CL118" s="903"/>
      <c r="CM118" s="906" t="s">
        <v>465</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137</v>
      </c>
      <c r="DH118" s="862"/>
      <c r="DI118" s="862"/>
      <c r="DJ118" s="862"/>
      <c r="DK118" s="863"/>
      <c r="DL118" s="864" t="s">
        <v>394</v>
      </c>
      <c r="DM118" s="862"/>
      <c r="DN118" s="862"/>
      <c r="DO118" s="862"/>
      <c r="DP118" s="863"/>
      <c r="DQ118" s="864" t="s">
        <v>394</v>
      </c>
      <c r="DR118" s="862"/>
      <c r="DS118" s="862"/>
      <c r="DT118" s="862"/>
      <c r="DU118" s="863"/>
      <c r="DV118" s="909" t="s">
        <v>137</v>
      </c>
      <c r="DW118" s="910"/>
      <c r="DX118" s="910"/>
      <c r="DY118" s="910"/>
      <c r="DZ118" s="911"/>
    </row>
    <row r="119" spans="1:130" s="247" customFormat="1" ht="26.25" customHeight="1" x14ac:dyDescent="0.15">
      <c r="A119" s="900" t="s">
        <v>438</v>
      </c>
      <c r="B119" s="901"/>
      <c r="C119" s="976" t="s">
        <v>439</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394</v>
      </c>
      <c r="AB119" s="980"/>
      <c r="AC119" s="980"/>
      <c r="AD119" s="980"/>
      <c r="AE119" s="981"/>
      <c r="AF119" s="982" t="s">
        <v>394</v>
      </c>
      <c r="AG119" s="980"/>
      <c r="AH119" s="980"/>
      <c r="AI119" s="980"/>
      <c r="AJ119" s="981"/>
      <c r="AK119" s="982" t="s">
        <v>137</v>
      </c>
      <c r="AL119" s="980"/>
      <c r="AM119" s="980"/>
      <c r="AN119" s="980"/>
      <c r="AO119" s="981"/>
      <c r="AP119" s="983" t="s">
        <v>394</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466</v>
      </c>
      <c r="BP119" s="963"/>
      <c r="BQ119" s="967">
        <v>61196253</v>
      </c>
      <c r="BR119" s="930"/>
      <c r="BS119" s="930"/>
      <c r="BT119" s="930"/>
      <c r="BU119" s="930"/>
      <c r="BV119" s="930">
        <v>59785552</v>
      </c>
      <c r="BW119" s="930"/>
      <c r="BX119" s="930"/>
      <c r="BY119" s="930"/>
      <c r="BZ119" s="930"/>
      <c r="CA119" s="930">
        <v>60110513</v>
      </c>
      <c r="CB119" s="930"/>
      <c r="CC119" s="930"/>
      <c r="CD119" s="930"/>
      <c r="CE119" s="930"/>
      <c r="CF119" s="828"/>
      <c r="CG119" s="829"/>
      <c r="CH119" s="829"/>
      <c r="CI119" s="829"/>
      <c r="CJ119" s="919"/>
      <c r="CK119" s="1017"/>
      <c r="CL119" s="905"/>
      <c r="CM119" s="923" t="s">
        <v>467</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v>2944888</v>
      </c>
      <c r="DH119" s="845"/>
      <c r="DI119" s="845"/>
      <c r="DJ119" s="845"/>
      <c r="DK119" s="846"/>
      <c r="DL119" s="847">
        <v>2630000</v>
      </c>
      <c r="DM119" s="845"/>
      <c r="DN119" s="845"/>
      <c r="DO119" s="845"/>
      <c r="DP119" s="846"/>
      <c r="DQ119" s="847">
        <v>2490000</v>
      </c>
      <c r="DR119" s="845"/>
      <c r="DS119" s="845"/>
      <c r="DT119" s="845"/>
      <c r="DU119" s="846"/>
      <c r="DV119" s="933">
        <v>17.600000000000001</v>
      </c>
      <c r="DW119" s="934"/>
      <c r="DX119" s="934"/>
      <c r="DY119" s="934"/>
      <c r="DZ119" s="935"/>
    </row>
    <row r="120" spans="1:130" s="247" customFormat="1" ht="26.25" customHeight="1" x14ac:dyDescent="0.15">
      <c r="A120" s="902"/>
      <c r="B120" s="903"/>
      <c r="C120" s="906" t="s">
        <v>444</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137</v>
      </c>
      <c r="AB120" s="862"/>
      <c r="AC120" s="862"/>
      <c r="AD120" s="862"/>
      <c r="AE120" s="863"/>
      <c r="AF120" s="864" t="s">
        <v>137</v>
      </c>
      <c r="AG120" s="862"/>
      <c r="AH120" s="862"/>
      <c r="AI120" s="862"/>
      <c r="AJ120" s="863"/>
      <c r="AK120" s="864" t="s">
        <v>137</v>
      </c>
      <c r="AL120" s="862"/>
      <c r="AM120" s="862"/>
      <c r="AN120" s="862"/>
      <c r="AO120" s="863"/>
      <c r="AP120" s="909" t="s">
        <v>137</v>
      </c>
      <c r="AQ120" s="910"/>
      <c r="AR120" s="910"/>
      <c r="AS120" s="910"/>
      <c r="AT120" s="911"/>
      <c r="AU120" s="968" t="s">
        <v>468</v>
      </c>
      <c r="AV120" s="969"/>
      <c r="AW120" s="969"/>
      <c r="AX120" s="969"/>
      <c r="AY120" s="970"/>
      <c r="AZ120" s="945" t="s">
        <v>469</v>
      </c>
      <c r="BA120" s="890"/>
      <c r="BB120" s="890"/>
      <c r="BC120" s="890"/>
      <c r="BD120" s="890"/>
      <c r="BE120" s="890"/>
      <c r="BF120" s="890"/>
      <c r="BG120" s="890"/>
      <c r="BH120" s="890"/>
      <c r="BI120" s="890"/>
      <c r="BJ120" s="890"/>
      <c r="BK120" s="890"/>
      <c r="BL120" s="890"/>
      <c r="BM120" s="890"/>
      <c r="BN120" s="890"/>
      <c r="BO120" s="890"/>
      <c r="BP120" s="891"/>
      <c r="BQ120" s="946">
        <v>1218730</v>
      </c>
      <c r="BR120" s="927"/>
      <c r="BS120" s="927"/>
      <c r="BT120" s="927"/>
      <c r="BU120" s="927"/>
      <c r="BV120" s="927">
        <v>1701935</v>
      </c>
      <c r="BW120" s="927"/>
      <c r="BX120" s="927"/>
      <c r="BY120" s="927"/>
      <c r="BZ120" s="927"/>
      <c r="CA120" s="927">
        <v>2136311</v>
      </c>
      <c r="CB120" s="927"/>
      <c r="CC120" s="927"/>
      <c r="CD120" s="927"/>
      <c r="CE120" s="927"/>
      <c r="CF120" s="951">
        <v>15.1</v>
      </c>
      <c r="CG120" s="952"/>
      <c r="CH120" s="952"/>
      <c r="CI120" s="952"/>
      <c r="CJ120" s="952"/>
      <c r="CK120" s="953" t="s">
        <v>470</v>
      </c>
      <c r="CL120" s="937"/>
      <c r="CM120" s="937"/>
      <c r="CN120" s="937"/>
      <c r="CO120" s="938"/>
      <c r="CP120" s="957" t="s">
        <v>410</v>
      </c>
      <c r="CQ120" s="958"/>
      <c r="CR120" s="958"/>
      <c r="CS120" s="958"/>
      <c r="CT120" s="958"/>
      <c r="CU120" s="958"/>
      <c r="CV120" s="958"/>
      <c r="CW120" s="958"/>
      <c r="CX120" s="958"/>
      <c r="CY120" s="958"/>
      <c r="CZ120" s="958"/>
      <c r="DA120" s="958"/>
      <c r="DB120" s="958"/>
      <c r="DC120" s="958"/>
      <c r="DD120" s="958"/>
      <c r="DE120" s="958"/>
      <c r="DF120" s="959"/>
      <c r="DG120" s="946">
        <v>9726223</v>
      </c>
      <c r="DH120" s="927"/>
      <c r="DI120" s="927"/>
      <c r="DJ120" s="927"/>
      <c r="DK120" s="927"/>
      <c r="DL120" s="927">
        <v>9719820</v>
      </c>
      <c r="DM120" s="927"/>
      <c r="DN120" s="927"/>
      <c r="DO120" s="927"/>
      <c r="DP120" s="927"/>
      <c r="DQ120" s="927">
        <v>9588493</v>
      </c>
      <c r="DR120" s="927"/>
      <c r="DS120" s="927"/>
      <c r="DT120" s="927"/>
      <c r="DU120" s="927"/>
      <c r="DV120" s="928">
        <v>67.900000000000006</v>
      </c>
      <c r="DW120" s="928"/>
      <c r="DX120" s="928"/>
      <c r="DY120" s="928"/>
      <c r="DZ120" s="929"/>
    </row>
    <row r="121" spans="1:130" s="247" customFormat="1" ht="26.25" customHeight="1" x14ac:dyDescent="0.15">
      <c r="A121" s="902"/>
      <c r="B121" s="903"/>
      <c r="C121" s="948" t="s">
        <v>471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394</v>
      </c>
      <c r="AB121" s="862"/>
      <c r="AC121" s="862"/>
      <c r="AD121" s="862"/>
      <c r="AE121" s="863"/>
      <c r="AF121" s="864" t="s">
        <v>394</v>
      </c>
      <c r="AG121" s="862"/>
      <c r="AH121" s="862"/>
      <c r="AI121" s="862"/>
      <c r="AJ121" s="863"/>
      <c r="AK121" s="864" t="s">
        <v>137</v>
      </c>
      <c r="AL121" s="862"/>
      <c r="AM121" s="862"/>
      <c r="AN121" s="862"/>
      <c r="AO121" s="863"/>
      <c r="AP121" s="909" t="s">
        <v>137</v>
      </c>
      <c r="AQ121" s="910"/>
      <c r="AR121" s="910"/>
      <c r="AS121" s="910"/>
      <c r="AT121" s="911"/>
      <c r="AU121" s="971"/>
      <c r="AV121" s="972"/>
      <c r="AW121" s="972"/>
      <c r="AX121" s="972"/>
      <c r="AY121" s="973"/>
      <c r="AZ121" s="897" t="s">
        <v>472</v>
      </c>
      <c r="BA121" s="832"/>
      <c r="BB121" s="832"/>
      <c r="BC121" s="832"/>
      <c r="BD121" s="832"/>
      <c r="BE121" s="832"/>
      <c r="BF121" s="832"/>
      <c r="BG121" s="832"/>
      <c r="BH121" s="832"/>
      <c r="BI121" s="832"/>
      <c r="BJ121" s="832"/>
      <c r="BK121" s="832"/>
      <c r="BL121" s="832"/>
      <c r="BM121" s="832"/>
      <c r="BN121" s="832"/>
      <c r="BO121" s="832"/>
      <c r="BP121" s="833"/>
      <c r="BQ121" s="898">
        <v>3223175</v>
      </c>
      <c r="BR121" s="899"/>
      <c r="BS121" s="899"/>
      <c r="BT121" s="899"/>
      <c r="BU121" s="899"/>
      <c r="BV121" s="899">
        <v>3342683</v>
      </c>
      <c r="BW121" s="899"/>
      <c r="BX121" s="899"/>
      <c r="BY121" s="899"/>
      <c r="BZ121" s="899"/>
      <c r="CA121" s="899">
        <v>3294235</v>
      </c>
      <c r="CB121" s="899"/>
      <c r="CC121" s="899"/>
      <c r="CD121" s="899"/>
      <c r="CE121" s="899"/>
      <c r="CF121" s="960">
        <v>23.3</v>
      </c>
      <c r="CG121" s="961"/>
      <c r="CH121" s="961"/>
      <c r="CI121" s="961"/>
      <c r="CJ121" s="961"/>
      <c r="CK121" s="954"/>
      <c r="CL121" s="940"/>
      <c r="CM121" s="940"/>
      <c r="CN121" s="940"/>
      <c r="CO121" s="941"/>
      <c r="CP121" s="920" t="s">
        <v>473</v>
      </c>
      <c r="CQ121" s="921"/>
      <c r="CR121" s="921"/>
      <c r="CS121" s="921"/>
      <c r="CT121" s="921"/>
      <c r="CU121" s="921"/>
      <c r="CV121" s="921"/>
      <c r="CW121" s="921"/>
      <c r="CX121" s="921"/>
      <c r="CY121" s="921"/>
      <c r="CZ121" s="921"/>
      <c r="DA121" s="921"/>
      <c r="DB121" s="921"/>
      <c r="DC121" s="921"/>
      <c r="DD121" s="921"/>
      <c r="DE121" s="921"/>
      <c r="DF121" s="922"/>
      <c r="DG121" s="898">
        <v>2596373</v>
      </c>
      <c r="DH121" s="899"/>
      <c r="DI121" s="899"/>
      <c r="DJ121" s="899"/>
      <c r="DK121" s="899"/>
      <c r="DL121" s="899">
        <v>2639454</v>
      </c>
      <c r="DM121" s="899"/>
      <c r="DN121" s="899"/>
      <c r="DO121" s="899"/>
      <c r="DP121" s="899"/>
      <c r="DQ121" s="899">
        <v>2558006</v>
      </c>
      <c r="DR121" s="899"/>
      <c r="DS121" s="899"/>
      <c r="DT121" s="899"/>
      <c r="DU121" s="899"/>
      <c r="DV121" s="876">
        <v>18.100000000000001</v>
      </c>
      <c r="DW121" s="876"/>
      <c r="DX121" s="876"/>
      <c r="DY121" s="876"/>
      <c r="DZ121" s="877"/>
    </row>
    <row r="122" spans="1:130" s="247" customFormat="1" ht="26.25" customHeight="1" x14ac:dyDescent="0.15">
      <c r="A122" s="902"/>
      <c r="B122" s="903"/>
      <c r="C122" s="906" t="s">
        <v>454</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394</v>
      </c>
      <c r="AB122" s="862"/>
      <c r="AC122" s="862"/>
      <c r="AD122" s="862"/>
      <c r="AE122" s="863"/>
      <c r="AF122" s="864" t="s">
        <v>394</v>
      </c>
      <c r="AG122" s="862"/>
      <c r="AH122" s="862"/>
      <c r="AI122" s="862"/>
      <c r="AJ122" s="863"/>
      <c r="AK122" s="864" t="s">
        <v>394</v>
      </c>
      <c r="AL122" s="862"/>
      <c r="AM122" s="862"/>
      <c r="AN122" s="862"/>
      <c r="AO122" s="863"/>
      <c r="AP122" s="909" t="s">
        <v>128</v>
      </c>
      <c r="AQ122" s="910"/>
      <c r="AR122" s="910"/>
      <c r="AS122" s="910"/>
      <c r="AT122" s="911"/>
      <c r="AU122" s="971"/>
      <c r="AV122" s="972"/>
      <c r="AW122" s="972"/>
      <c r="AX122" s="972"/>
      <c r="AY122" s="973"/>
      <c r="AZ122" s="964" t="s">
        <v>474</v>
      </c>
      <c r="BA122" s="965"/>
      <c r="BB122" s="965"/>
      <c r="BC122" s="965"/>
      <c r="BD122" s="965"/>
      <c r="BE122" s="965"/>
      <c r="BF122" s="965"/>
      <c r="BG122" s="965"/>
      <c r="BH122" s="965"/>
      <c r="BI122" s="965"/>
      <c r="BJ122" s="965"/>
      <c r="BK122" s="965"/>
      <c r="BL122" s="965"/>
      <c r="BM122" s="965"/>
      <c r="BN122" s="965"/>
      <c r="BO122" s="965"/>
      <c r="BP122" s="966"/>
      <c r="BQ122" s="967">
        <v>32512545</v>
      </c>
      <c r="BR122" s="930"/>
      <c r="BS122" s="930"/>
      <c r="BT122" s="930"/>
      <c r="BU122" s="930"/>
      <c r="BV122" s="930">
        <v>32204580</v>
      </c>
      <c r="BW122" s="930"/>
      <c r="BX122" s="930"/>
      <c r="BY122" s="930"/>
      <c r="BZ122" s="930"/>
      <c r="CA122" s="930">
        <v>33373481</v>
      </c>
      <c r="CB122" s="930"/>
      <c r="CC122" s="930"/>
      <c r="CD122" s="930"/>
      <c r="CE122" s="930"/>
      <c r="CF122" s="931">
        <v>236.5</v>
      </c>
      <c r="CG122" s="932"/>
      <c r="CH122" s="932"/>
      <c r="CI122" s="932"/>
      <c r="CJ122" s="932"/>
      <c r="CK122" s="954"/>
      <c r="CL122" s="940"/>
      <c r="CM122" s="940"/>
      <c r="CN122" s="940"/>
      <c r="CO122" s="941"/>
      <c r="CP122" s="920" t="s">
        <v>412</v>
      </c>
      <c r="CQ122" s="921"/>
      <c r="CR122" s="921"/>
      <c r="CS122" s="921"/>
      <c r="CT122" s="921"/>
      <c r="CU122" s="921"/>
      <c r="CV122" s="921"/>
      <c r="CW122" s="921"/>
      <c r="CX122" s="921"/>
      <c r="CY122" s="921"/>
      <c r="CZ122" s="921"/>
      <c r="DA122" s="921"/>
      <c r="DB122" s="921"/>
      <c r="DC122" s="921"/>
      <c r="DD122" s="921"/>
      <c r="DE122" s="921"/>
      <c r="DF122" s="922"/>
      <c r="DG122" s="898">
        <v>157150</v>
      </c>
      <c r="DH122" s="899"/>
      <c r="DI122" s="899"/>
      <c r="DJ122" s="899"/>
      <c r="DK122" s="899"/>
      <c r="DL122" s="899">
        <v>157150</v>
      </c>
      <c r="DM122" s="899"/>
      <c r="DN122" s="899"/>
      <c r="DO122" s="899"/>
      <c r="DP122" s="899"/>
      <c r="DQ122" s="899">
        <v>585716</v>
      </c>
      <c r="DR122" s="899"/>
      <c r="DS122" s="899"/>
      <c r="DT122" s="899"/>
      <c r="DU122" s="899"/>
      <c r="DV122" s="876">
        <v>4.2</v>
      </c>
      <c r="DW122" s="876"/>
      <c r="DX122" s="876"/>
      <c r="DY122" s="876"/>
      <c r="DZ122" s="877"/>
    </row>
    <row r="123" spans="1:130" s="247" customFormat="1" ht="26.25" customHeight="1" x14ac:dyDescent="0.15">
      <c r="A123" s="902"/>
      <c r="B123" s="903"/>
      <c r="C123" s="906" t="s">
        <v>460</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137</v>
      </c>
      <c r="AB123" s="862"/>
      <c r="AC123" s="862"/>
      <c r="AD123" s="862"/>
      <c r="AE123" s="863"/>
      <c r="AF123" s="864" t="s">
        <v>394</v>
      </c>
      <c r="AG123" s="862"/>
      <c r="AH123" s="862"/>
      <c r="AI123" s="862"/>
      <c r="AJ123" s="863"/>
      <c r="AK123" s="864" t="s">
        <v>137</v>
      </c>
      <c r="AL123" s="862"/>
      <c r="AM123" s="862"/>
      <c r="AN123" s="862"/>
      <c r="AO123" s="863"/>
      <c r="AP123" s="909" t="s">
        <v>394</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475</v>
      </c>
      <c r="BP123" s="963"/>
      <c r="BQ123" s="917">
        <v>36954450</v>
      </c>
      <c r="BR123" s="918"/>
      <c r="BS123" s="918"/>
      <c r="BT123" s="918"/>
      <c r="BU123" s="918"/>
      <c r="BV123" s="918">
        <v>37249198</v>
      </c>
      <c r="BW123" s="918"/>
      <c r="BX123" s="918"/>
      <c r="BY123" s="918"/>
      <c r="BZ123" s="918"/>
      <c r="CA123" s="918">
        <v>38804027</v>
      </c>
      <c r="CB123" s="918"/>
      <c r="CC123" s="918"/>
      <c r="CD123" s="918"/>
      <c r="CE123" s="918"/>
      <c r="CF123" s="828"/>
      <c r="CG123" s="829"/>
      <c r="CH123" s="829"/>
      <c r="CI123" s="829"/>
      <c r="CJ123" s="919"/>
      <c r="CK123" s="954"/>
      <c r="CL123" s="940"/>
      <c r="CM123" s="940"/>
      <c r="CN123" s="940"/>
      <c r="CO123" s="941"/>
      <c r="CP123" s="920" t="s">
        <v>406</v>
      </c>
      <c r="CQ123" s="921"/>
      <c r="CR123" s="921"/>
      <c r="CS123" s="921"/>
      <c r="CT123" s="921"/>
      <c r="CU123" s="921"/>
      <c r="CV123" s="921"/>
      <c r="CW123" s="921"/>
      <c r="CX123" s="921"/>
      <c r="CY123" s="921"/>
      <c r="CZ123" s="921"/>
      <c r="DA123" s="921"/>
      <c r="DB123" s="921"/>
      <c r="DC123" s="921"/>
      <c r="DD123" s="921"/>
      <c r="DE123" s="921"/>
      <c r="DF123" s="922"/>
      <c r="DG123" s="861" t="s">
        <v>137</v>
      </c>
      <c r="DH123" s="862"/>
      <c r="DI123" s="862"/>
      <c r="DJ123" s="862"/>
      <c r="DK123" s="863"/>
      <c r="DL123" s="864" t="s">
        <v>137</v>
      </c>
      <c r="DM123" s="862"/>
      <c r="DN123" s="862"/>
      <c r="DO123" s="862"/>
      <c r="DP123" s="863"/>
      <c r="DQ123" s="864" t="s">
        <v>137</v>
      </c>
      <c r="DR123" s="862"/>
      <c r="DS123" s="862"/>
      <c r="DT123" s="862"/>
      <c r="DU123" s="863"/>
      <c r="DV123" s="909" t="s">
        <v>128</v>
      </c>
      <c r="DW123" s="910"/>
      <c r="DX123" s="910"/>
      <c r="DY123" s="910"/>
      <c r="DZ123" s="911"/>
    </row>
    <row r="124" spans="1:130" s="247" customFormat="1" ht="26.25" customHeight="1" thickBot="1" x14ac:dyDescent="0.2">
      <c r="A124" s="902"/>
      <c r="B124" s="903"/>
      <c r="C124" s="906" t="s">
        <v>463</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394</v>
      </c>
      <c r="AB124" s="862"/>
      <c r="AC124" s="862"/>
      <c r="AD124" s="862"/>
      <c r="AE124" s="863"/>
      <c r="AF124" s="864" t="s">
        <v>137</v>
      </c>
      <c r="AG124" s="862"/>
      <c r="AH124" s="862"/>
      <c r="AI124" s="862"/>
      <c r="AJ124" s="863"/>
      <c r="AK124" s="864" t="s">
        <v>394</v>
      </c>
      <c r="AL124" s="862"/>
      <c r="AM124" s="862"/>
      <c r="AN124" s="862"/>
      <c r="AO124" s="863"/>
      <c r="AP124" s="909" t="s">
        <v>137</v>
      </c>
      <c r="AQ124" s="910"/>
      <c r="AR124" s="910"/>
      <c r="AS124" s="910"/>
      <c r="AT124" s="911"/>
      <c r="AU124" s="912" t="s">
        <v>476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169</v>
      </c>
      <c r="BR124" s="916"/>
      <c r="BS124" s="916"/>
      <c r="BT124" s="916"/>
      <c r="BU124" s="916"/>
      <c r="BV124" s="916">
        <v>157.80000000000001</v>
      </c>
      <c r="BW124" s="916"/>
      <c r="BX124" s="916"/>
      <c r="BY124" s="916"/>
      <c r="BZ124" s="916"/>
      <c r="CA124" s="916">
        <v>150.9</v>
      </c>
      <c r="CB124" s="916"/>
      <c r="CC124" s="916"/>
      <c r="CD124" s="916"/>
      <c r="CE124" s="916"/>
      <c r="CF124" s="806"/>
      <c r="CG124" s="807"/>
      <c r="CH124" s="807"/>
      <c r="CI124" s="807"/>
      <c r="CJ124" s="947"/>
      <c r="CK124" s="955"/>
      <c r="CL124" s="955"/>
      <c r="CM124" s="955"/>
      <c r="CN124" s="955"/>
      <c r="CO124" s="956"/>
      <c r="CP124" s="920" t="s">
        <v>477</v>
      </c>
      <c r="CQ124" s="921"/>
      <c r="CR124" s="921"/>
      <c r="CS124" s="921"/>
      <c r="CT124" s="921"/>
      <c r="CU124" s="921"/>
      <c r="CV124" s="921"/>
      <c r="CW124" s="921"/>
      <c r="CX124" s="921"/>
      <c r="CY124" s="921"/>
      <c r="CZ124" s="921"/>
      <c r="DA124" s="921"/>
      <c r="DB124" s="921"/>
      <c r="DC124" s="921"/>
      <c r="DD124" s="921"/>
      <c r="DE124" s="921"/>
      <c r="DF124" s="922"/>
      <c r="DG124" s="844" t="s">
        <v>137</v>
      </c>
      <c r="DH124" s="845"/>
      <c r="DI124" s="845"/>
      <c r="DJ124" s="845"/>
      <c r="DK124" s="846"/>
      <c r="DL124" s="847" t="s">
        <v>137</v>
      </c>
      <c r="DM124" s="845"/>
      <c r="DN124" s="845"/>
      <c r="DO124" s="845"/>
      <c r="DP124" s="846"/>
      <c r="DQ124" s="847" t="s">
        <v>137</v>
      </c>
      <c r="DR124" s="845"/>
      <c r="DS124" s="845"/>
      <c r="DT124" s="845"/>
      <c r="DU124" s="846"/>
      <c r="DV124" s="933" t="s">
        <v>137</v>
      </c>
      <c r="DW124" s="934"/>
      <c r="DX124" s="934"/>
      <c r="DY124" s="934"/>
      <c r="DZ124" s="935"/>
    </row>
    <row r="125" spans="1:130" s="247" customFormat="1" ht="26.25" customHeight="1" x14ac:dyDescent="0.15">
      <c r="A125" s="902"/>
      <c r="B125" s="903"/>
      <c r="C125" s="906" t="s">
        <v>465</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137</v>
      </c>
      <c r="AB125" s="862"/>
      <c r="AC125" s="862"/>
      <c r="AD125" s="862"/>
      <c r="AE125" s="863"/>
      <c r="AF125" s="864" t="s">
        <v>128</v>
      </c>
      <c r="AG125" s="862"/>
      <c r="AH125" s="862"/>
      <c r="AI125" s="862"/>
      <c r="AJ125" s="863"/>
      <c r="AK125" s="864" t="s">
        <v>137</v>
      </c>
      <c r="AL125" s="862"/>
      <c r="AM125" s="862"/>
      <c r="AN125" s="862"/>
      <c r="AO125" s="863"/>
      <c r="AP125" s="909" t="s">
        <v>137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478</v>
      </c>
      <c r="CL125" s="937"/>
      <c r="CM125" s="937"/>
      <c r="CN125" s="937"/>
      <c r="CO125" s="938"/>
      <c r="CP125" s="945" t="s">
        <v>479</v>
      </c>
      <c r="CQ125" s="890"/>
      <c r="CR125" s="890"/>
      <c r="CS125" s="890"/>
      <c r="CT125" s="890"/>
      <c r="CU125" s="890"/>
      <c r="CV125" s="890"/>
      <c r="CW125" s="890"/>
      <c r="CX125" s="890"/>
      <c r="CY125" s="890"/>
      <c r="CZ125" s="890"/>
      <c r="DA125" s="890"/>
      <c r="DB125" s="890"/>
      <c r="DC125" s="890"/>
      <c r="DD125" s="890"/>
      <c r="DE125" s="890"/>
      <c r="DF125" s="891"/>
      <c r="DG125" s="946" t="s">
        <v>137</v>
      </c>
      <c r="DH125" s="927"/>
      <c r="DI125" s="927"/>
      <c r="DJ125" s="927"/>
      <c r="DK125" s="927"/>
      <c r="DL125" s="927" t="s">
        <v>128</v>
      </c>
      <c r="DM125" s="927"/>
      <c r="DN125" s="927"/>
      <c r="DO125" s="927"/>
      <c r="DP125" s="927"/>
      <c r="DQ125" s="927" t="s">
        <v>394</v>
      </c>
      <c r="DR125" s="927"/>
      <c r="DS125" s="927"/>
      <c r="DT125" s="927"/>
      <c r="DU125" s="927"/>
      <c r="DV125" s="928" t="s">
        <v>394</v>
      </c>
      <c r="DW125" s="928"/>
      <c r="DX125" s="928"/>
      <c r="DY125" s="928"/>
      <c r="DZ125" s="929"/>
    </row>
    <row r="126" spans="1:130" s="247" customFormat="1" ht="26.25" customHeight="1" thickBot="1" x14ac:dyDescent="0.2">
      <c r="A126" s="902"/>
      <c r="B126" s="903"/>
      <c r="C126" s="906" t="s">
        <v>467</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170000</v>
      </c>
      <c r="AB126" s="862"/>
      <c r="AC126" s="862"/>
      <c r="AD126" s="862"/>
      <c r="AE126" s="863"/>
      <c r="AF126" s="864">
        <v>154888</v>
      </c>
      <c r="AG126" s="862"/>
      <c r="AH126" s="862"/>
      <c r="AI126" s="862"/>
      <c r="AJ126" s="863"/>
      <c r="AK126" s="864">
        <v>140000</v>
      </c>
      <c r="AL126" s="862"/>
      <c r="AM126" s="862"/>
      <c r="AN126" s="862"/>
      <c r="AO126" s="863"/>
      <c r="AP126" s="909">
        <v>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480</v>
      </c>
      <c r="CQ126" s="832"/>
      <c r="CR126" s="832"/>
      <c r="CS126" s="832"/>
      <c r="CT126" s="832"/>
      <c r="CU126" s="832"/>
      <c r="CV126" s="832"/>
      <c r="CW126" s="832"/>
      <c r="CX126" s="832"/>
      <c r="CY126" s="832"/>
      <c r="CZ126" s="832"/>
      <c r="DA126" s="832"/>
      <c r="DB126" s="832"/>
      <c r="DC126" s="832"/>
      <c r="DD126" s="832"/>
      <c r="DE126" s="832"/>
      <c r="DF126" s="833"/>
      <c r="DG126" s="898" t="s">
        <v>137</v>
      </c>
      <c r="DH126" s="899"/>
      <c r="DI126" s="899"/>
      <c r="DJ126" s="899"/>
      <c r="DK126" s="899"/>
      <c r="DL126" s="899" t="s">
        <v>137</v>
      </c>
      <c r="DM126" s="899"/>
      <c r="DN126" s="899"/>
      <c r="DO126" s="899"/>
      <c r="DP126" s="899"/>
      <c r="DQ126" s="899" t="s">
        <v>137</v>
      </c>
      <c r="DR126" s="899"/>
      <c r="DS126" s="899"/>
      <c r="DT126" s="899"/>
      <c r="DU126" s="899"/>
      <c r="DV126" s="876" t="s">
        <v>394</v>
      </c>
      <c r="DW126" s="876"/>
      <c r="DX126" s="876"/>
      <c r="DY126" s="876"/>
      <c r="DZ126" s="877"/>
    </row>
    <row r="127" spans="1:130" s="247" customFormat="1" ht="26.25" customHeight="1" x14ac:dyDescent="0.15">
      <c r="A127" s="904"/>
      <c r="B127" s="905"/>
      <c r="C127" s="923" t="s">
        <v>481</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303</v>
      </c>
      <c r="AB127" s="862"/>
      <c r="AC127" s="862"/>
      <c r="AD127" s="862"/>
      <c r="AE127" s="863"/>
      <c r="AF127" s="864">
        <v>112</v>
      </c>
      <c r="AG127" s="862"/>
      <c r="AH127" s="862"/>
      <c r="AI127" s="862"/>
      <c r="AJ127" s="863"/>
      <c r="AK127" s="864">
        <v>7</v>
      </c>
      <c r="AL127" s="862"/>
      <c r="AM127" s="862"/>
      <c r="AN127" s="862"/>
      <c r="AO127" s="863"/>
      <c r="AP127" s="909">
        <v>0</v>
      </c>
      <c r="AQ127" s="910"/>
      <c r="AR127" s="910"/>
      <c r="AS127" s="910"/>
      <c r="AT127" s="911"/>
      <c r="AU127" s="283"/>
      <c r="AV127" s="283"/>
      <c r="AW127" s="283"/>
      <c r="AX127" s="926" t="s">
        <v>482</v>
      </c>
      <c r="AY127" s="894"/>
      <c r="AZ127" s="894"/>
      <c r="BA127" s="894"/>
      <c r="BB127" s="894"/>
      <c r="BC127" s="894"/>
      <c r="BD127" s="894"/>
      <c r="BE127" s="895"/>
      <c r="BF127" s="893" t="s">
        <v>483</v>
      </c>
      <c r="BG127" s="894"/>
      <c r="BH127" s="894"/>
      <c r="BI127" s="894"/>
      <c r="BJ127" s="894"/>
      <c r="BK127" s="894"/>
      <c r="BL127" s="895"/>
      <c r="BM127" s="893" t="s">
        <v>484</v>
      </c>
      <c r="BN127" s="894"/>
      <c r="BO127" s="894"/>
      <c r="BP127" s="894"/>
      <c r="BQ127" s="894"/>
      <c r="BR127" s="894"/>
      <c r="BS127" s="895"/>
      <c r="BT127" s="893" t="s">
        <v>485</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486</v>
      </c>
      <c r="CQ127" s="832"/>
      <c r="CR127" s="832"/>
      <c r="CS127" s="832"/>
      <c r="CT127" s="832"/>
      <c r="CU127" s="832"/>
      <c r="CV127" s="832"/>
      <c r="CW127" s="832"/>
      <c r="CX127" s="832"/>
      <c r="CY127" s="832"/>
      <c r="CZ127" s="832"/>
      <c r="DA127" s="832"/>
      <c r="DB127" s="832"/>
      <c r="DC127" s="832"/>
      <c r="DD127" s="832"/>
      <c r="DE127" s="832"/>
      <c r="DF127" s="833"/>
      <c r="DG127" s="898" t="s">
        <v>394</v>
      </c>
      <c r="DH127" s="899"/>
      <c r="DI127" s="899"/>
      <c r="DJ127" s="899"/>
      <c r="DK127" s="899"/>
      <c r="DL127" s="899" t="s">
        <v>394</v>
      </c>
      <c r="DM127" s="899"/>
      <c r="DN127" s="899"/>
      <c r="DO127" s="899"/>
      <c r="DP127" s="899"/>
      <c r="DQ127" s="899" t="s">
        <v>137</v>
      </c>
      <c r="DR127" s="899"/>
      <c r="DS127" s="899"/>
      <c r="DT127" s="899"/>
      <c r="DU127" s="899"/>
      <c r="DV127" s="876" t="s">
        <v>128</v>
      </c>
      <c r="DW127" s="876"/>
      <c r="DX127" s="876"/>
      <c r="DY127" s="876"/>
      <c r="DZ127" s="877"/>
    </row>
    <row r="128" spans="1:130" s="247" customFormat="1" ht="26.25" customHeight="1" thickBot="1" x14ac:dyDescent="0.2">
      <c r="A128" s="878" t="s">
        <v>487</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488</v>
      </c>
      <c r="X128" s="880"/>
      <c r="Y128" s="880"/>
      <c r="Z128" s="881"/>
      <c r="AA128" s="882">
        <v>179592</v>
      </c>
      <c r="AB128" s="883"/>
      <c r="AC128" s="883"/>
      <c r="AD128" s="883"/>
      <c r="AE128" s="884"/>
      <c r="AF128" s="885">
        <v>185805</v>
      </c>
      <c r="AG128" s="883"/>
      <c r="AH128" s="883"/>
      <c r="AI128" s="883"/>
      <c r="AJ128" s="884"/>
      <c r="AK128" s="885">
        <v>190196</v>
      </c>
      <c r="AL128" s="883"/>
      <c r="AM128" s="883"/>
      <c r="AN128" s="883"/>
      <c r="AO128" s="884"/>
      <c r="AP128" s="886"/>
      <c r="AQ128" s="887"/>
      <c r="AR128" s="887"/>
      <c r="AS128" s="887"/>
      <c r="AT128" s="888"/>
      <c r="AU128" s="283"/>
      <c r="AV128" s="283"/>
      <c r="AW128" s="283"/>
      <c r="AX128" s="889" t="s">
        <v>489</v>
      </c>
      <c r="AY128" s="890"/>
      <c r="AZ128" s="890"/>
      <c r="BA128" s="890"/>
      <c r="BB128" s="890"/>
      <c r="BC128" s="890"/>
      <c r="BD128" s="890"/>
      <c r="BE128" s="891"/>
      <c r="BF128" s="868" t="s">
        <v>137</v>
      </c>
      <c r="BG128" s="869"/>
      <c r="BH128" s="869"/>
      <c r="BI128" s="869"/>
      <c r="BJ128" s="869"/>
      <c r="BK128" s="869"/>
      <c r="BL128" s="892"/>
      <c r="BM128" s="868">
        <v>12.65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490</v>
      </c>
      <c r="CQ128" s="810"/>
      <c r="CR128" s="810"/>
      <c r="CS128" s="810"/>
      <c r="CT128" s="810"/>
      <c r="CU128" s="810"/>
      <c r="CV128" s="810"/>
      <c r="CW128" s="810"/>
      <c r="CX128" s="810"/>
      <c r="CY128" s="810"/>
      <c r="CZ128" s="810"/>
      <c r="DA128" s="810"/>
      <c r="DB128" s="810"/>
      <c r="DC128" s="810"/>
      <c r="DD128" s="810"/>
      <c r="DE128" s="810"/>
      <c r="DF128" s="811"/>
      <c r="DG128" s="872" t="s">
        <v>137</v>
      </c>
      <c r="DH128" s="873"/>
      <c r="DI128" s="873"/>
      <c r="DJ128" s="873"/>
      <c r="DK128" s="873"/>
      <c r="DL128" s="873" t="s">
        <v>137</v>
      </c>
      <c r="DM128" s="873"/>
      <c r="DN128" s="873"/>
      <c r="DO128" s="873"/>
      <c r="DP128" s="873"/>
      <c r="DQ128" s="873" t="s">
        <v>394</v>
      </c>
      <c r="DR128" s="873"/>
      <c r="DS128" s="873"/>
      <c r="DT128" s="873"/>
      <c r="DU128" s="873"/>
      <c r="DV128" s="874" t="s">
        <v>394</v>
      </c>
      <c r="DW128" s="874"/>
      <c r="DX128" s="874"/>
      <c r="DY128" s="874"/>
      <c r="DZ128" s="875"/>
    </row>
    <row r="129" spans="1:131" s="247" customFormat="1" ht="26.25" customHeight="1" x14ac:dyDescent="0.15">
      <c r="A129" s="856" t="s">
        <v>105</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491</v>
      </c>
      <c r="X129" s="859"/>
      <c r="Y129" s="859"/>
      <c r="Z129" s="860"/>
      <c r="AA129" s="861">
        <v>17108099</v>
      </c>
      <c r="AB129" s="862"/>
      <c r="AC129" s="862"/>
      <c r="AD129" s="862"/>
      <c r="AE129" s="863"/>
      <c r="AF129" s="864">
        <v>17027844</v>
      </c>
      <c r="AG129" s="862"/>
      <c r="AH129" s="862"/>
      <c r="AI129" s="862"/>
      <c r="AJ129" s="863"/>
      <c r="AK129" s="864">
        <v>16871737</v>
      </c>
      <c r="AL129" s="862"/>
      <c r="AM129" s="862"/>
      <c r="AN129" s="862"/>
      <c r="AO129" s="863"/>
      <c r="AP129" s="865"/>
      <c r="AQ129" s="866"/>
      <c r="AR129" s="866"/>
      <c r="AS129" s="866"/>
      <c r="AT129" s="867"/>
      <c r="AU129" s="285"/>
      <c r="AV129" s="285"/>
      <c r="AW129" s="285"/>
      <c r="AX129" s="831" t="s">
        <v>492</v>
      </c>
      <c r="AY129" s="832"/>
      <c r="AZ129" s="832"/>
      <c r="BA129" s="832"/>
      <c r="BB129" s="832"/>
      <c r="BC129" s="832"/>
      <c r="BD129" s="832"/>
      <c r="BE129" s="833"/>
      <c r="BF129" s="851" t="s">
        <v>394</v>
      </c>
      <c r="BG129" s="852"/>
      <c r="BH129" s="852"/>
      <c r="BI129" s="852"/>
      <c r="BJ129" s="852"/>
      <c r="BK129" s="852"/>
      <c r="BL129" s="853"/>
      <c r="BM129" s="851">
        <v>17.649999999999999</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493</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494</v>
      </c>
      <c r="X130" s="859"/>
      <c r="Y130" s="859"/>
      <c r="Z130" s="860"/>
      <c r="AA130" s="861">
        <v>2770261</v>
      </c>
      <c r="AB130" s="862"/>
      <c r="AC130" s="862"/>
      <c r="AD130" s="862"/>
      <c r="AE130" s="863"/>
      <c r="AF130" s="864">
        <v>2749872</v>
      </c>
      <c r="AG130" s="862"/>
      <c r="AH130" s="862"/>
      <c r="AI130" s="862"/>
      <c r="AJ130" s="863"/>
      <c r="AK130" s="864">
        <v>2760219</v>
      </c>
      <c r="AL130" s="862"/>
      <c r="AM130" s="862"/>
      <c r="AN130" s="862"/>
      <c r="AO130" s="863"/>
      <c r="AP130" s="865"/>
      <c r="AQ130" s="866"/>
      <c r="AR130" s="866"/>
      <c r="AS130" s="866"/>
      <c r="AT130" s="867"/>
      <c r="AU130" s="285"/>
      <c r="AV130" s="285"/>
      <c r="AW130" s="285"/>
      <c r="AX130" s="831" t="s">
        <v>495</v>
      </c>
      <c r="AY130" s="832"/>
      <c r="AZ130" s="832"/>
      <c r="BA130" s="832"/>
      <c r="BB130" s="832"/>
      <c r="BC130" s="832"/>
      <c r="BD130" s="832"/>
      <c r="BE130" s="833"/>
      <c r="BF130" s="834">
        <v>16.100000000000001</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496</v>
      </c>
      <c r="X131" s="842"/>
      <c r="Y131" s="842"/>
      <c r="Z131" s="843"/>
      <c r="AA131" s="844">
        <v>14337838</v>
      </c>
      <c r="AB131" s="845"/>
      <c r="AC131" s="845"/>
      <c r="AD131" s="845"/>
      <c r="AE131" s="846"/>
      <c r="AF131" s="847">
        <v>14277972</v>
      </c>
      <c r="AG131" s="845"/>
      <c r="AH131" s="845"/>
      <c r="AI131" s="845"/>
      <c r="AJ131" s="846"/>
      <c r="AK131" s="847">
        <v>14111518</v>
      </c>
      <c r="AL131" s="845"/>
      <c r="AM131" s="845"/>
      <c r="AN131" s="845"/>
      <c r="AO131" s="846"/>
      <c r="AP131" s="848"/>
      <c r="AQ131" s="849"/>
      <c r="AR131" s="849"/>
      <c r="AS131" s="849"/>
      <c r="AT131" s="850"/>
      <c r="AU131" s="285"/>
      <c r="AV131" s="285"/>
      <c r="AW131" s="285"/>
      <c r="AX131" s="809" t="s">
        <v>497</v>
      </c>
      <c r="AY131" s="810"/>
      <c r="AZ131" s="810"/>
      <c r="BA131" s="810"/>
      <c r="BB131" s="810"/>
      <c r="BC131" s="810"/>
      <c r="BD131" s="810"/>
      <c r="BE131" s="811"/>
      <c r="BF131" s="812">
        <v>150.9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498</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499</v>
      </c>
      <c r="W132" s="822"/>
      <c r="X132" s="822"/>
      <c r="Y132" s="822"/>
      <c r="Z132" s="823"/>
      <c r="AA132" s="824">
        <v>16.9445491</v>
      </c>
      <c r="AB132" s="825"/>
      <c r="AC132" s="825"/>
      <c r="AD132" s="825"/>
      <c r="AE132" s="826"/>
      <c r="AF132" s="827">
        <v>15.119030909999999</v>
      </c>
      <c r="AG132" s="825"/>
      <c r="AH132" s="825"/>
      <c r="AI132" s="825"/>
      <c r="AJ132" s="826"/>
      <c r="AK132" s="827">
        <v>16.369500429999999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500</v>
      </c>
      <c r="W133" s="801"/>
      <c r="X133" s="801"/>
      <c r="Y133" s="801"/>
      <c r="Z133" s="802"/>
      <c r="AA133" s="803">
        <v>17.100000000000001</v>
      </c>
      <c r="AB133" s="804"/>
      <c r="AC133" s="804"/>
      <c r="AD133" s="804"/>
      <c r="AE133" s="805"/>
      <c r="AF133" s="803">
        <v>16.600000000000001</v>
      </c>
      <c r="AG133" s="804"/>
      <c r="AH133" s="804"/>
      <c r="AI133" s="804"/>
      <c r="AJ133" s="805"/>
      <c r="AK133" s="803">
        <v>16.100000000000001</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M45jQrpKzcumkUhr3yVRz6sxvnCnIa//a3Y8h/fucZTQmOq25CU2EmdH5y7vLLr2HNjf0TTUPgLnQcBEPd6sQ==" saltValue="JtlSRwCeuFSasEoZFNKlC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x1Te38GJ6aDlvzqs14M/g+T5r0tHFgzXWOwEsR4uJDO4+wQHffEDGU6kEmFBDN5BUQUe2vYE+1k9u2sjL6pRqw==" saltValue="yN4xK1qfUGyxJgROkxkr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Tmz55sMbD4SHKTcB78GXUr6XF6y9YV+f5rUFpSFxaYqdhwlICiPaRdgK2L47MLdKn63Lw6rfr0O7bqywsYqwQ==" saltValue="EzioqtvXW4yTFnGLHDPQ6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4"/>
  <sheetViews>
    <sheetView showGridLines="0" view="pageBreakPreview" zoomScale="80" zoomScaleSheetLayoutView="8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504</v>
      </c>
      <c r="AP7" s="304"/>
      <c r="AQ7" s="305" t="s">
        <v>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506</v>
      </c>
      <c r="AQ8" s="311" t="s">
        <v>507</v>
      </c>
      <c r="AR8" s="312" t="s">
        <v>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509</v>
      </c>
      <c r="AL9" s="1231"/>
      <c r="AM9" s="1231"/>
      <c r="AN9" s="1232"/>
      <c r="AO9" s="313">
        <v>3814035</v>
      </c>
      <c r="AP9" s="313">
        <v>67160</v>
      </c>
      <c r="AQ9" s="314">
        <v>57754</v>
      </c>
      <c r="AR9" s="315">
        <v>16.3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510</v>
      </c>
      <c r="AL10" s="1231"/>
      <c r="AM10" s="1231"/>
      <c r="AN10" s="1232"/>
      <c r="AO10" s="316">
        <v>358721</v>
      </c>
      <c r="AP10" s="316">
        <v>6317</v>
      </c>
      <c r="AQ10" s="317">
        <v>3830</v>
      </c>
      <c r="AR10" s="318">
        <v>64.900000000000006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511</v>
      </c>
      <c r="AL11" s="1231"/>
      <c r="AM11" s="1231"/>
      <c r="AN11" s="1232"/>
      <c r="AO11" s="316">
        <v>1441711</v>
      </c>
      <c r="AP11" s="316">
        <v>25387</v>
      </c>
      <c r="AQ11" s="317">
        <v>6814</v>
      </c>
      <c r="AR11" s="318">
        <v>272.60000000000002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512</v>
      </c>
      <c r="AL12" s="1231"/>
      <c r="AM12" s="1231"/>
      <c r="AN12" s="1232"/>
      <c r="AO12" s="316">
        <v>119449</v>
      </c>
      <c r="AP12" s="316">
        <v>2103</v>
      </c>
      <c r="AQ12" s="317">
        <v>1059</v>
      </c>
      <c r="AR12" s="318">
        <v>98.6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513</v>
      </c>
      <c r="AL13" s="1231"/>
      <c r="AM13" s="1231"/>
      <c r="AN13" s="1232"/>
      <c r="AO13" s="316" t="s">
        <v>514</v>
      </c>
      <c r="AP13" s="316" t="s">
        <v>514</v>
      </c>
      <c r="AQ13" s="317">
        <v>4</v>
      </c>
      <c r="AR13" s="318" t="s">
        <v>514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515</v>
      </c>
      <c r="AL14" s="1231"/>
      <c r="AM14" s="1231"/>
      <c r="AN14" s="1232"/>
      <c r="AO14" s="316">
        <v>208521</v>
      </c>
      <c r="AP14" s="316">
        <v>3672</v>
      </c>
      <c r="AQ14" s="317">
        <v>2651</v>
      </c>
      <c r="AR14" s="318">
        <v>38.5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516</v>
      </c>
      <c r="AL15" s="1231"/>
      <c r="AM15" s="1231"/>
      <c r="AN15" s="1232"/>
      <c r="AO15" s="316">
        <v>106142</v>
      </c>
      <c r="AP15" s="316">
        <v>1869</v>
      </c>
      <c r="AQ15" s="317">
        <v>1352</v>
      </c>
      <c r="AR15" s="318">
        <v>38.200000000000003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517</v>
      </c>
      <c r="AL16" s="1234"/>
      <c r="AM16" s="1234"/>
      <c r="AN16" s="1235"/>
      <c r="AO16" s="316">
        <v>-518333</v>
      </c>
      <c r="AP16" s="316">
        <v>-9127</v>
      </c>
      <c r="AQ16" s="317">
        <v>-4074</v>
      </c>
      <c r="AR16" s="318">
        <v>124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5530246</v>
      </c>
      <c r="AP17" s="316">
        <v>97381</v>
      </c>
      <c r="AQ17" s="317">
        <v>69392</v>
      </c>
      <c r="AR17" s="318">
        <v>40.299999999999997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522</v>
      </c>
      <c r="AL21" s="1228"/>
      <c r="AM21" s="1228"/>
      <c r="AN21" s="1229"/>
      <c r="AO21" s="328">
        <v>7.48</v>
      </c>
      <c r="AP21" s="329">
        <v>6.31</v>
      </c>
      <c r="AQ21" s="330">
        <v>1.17</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523</v>
      </c>
      <c r="AL22" s="1228"/>
      <c r="AM22" s="1228"/>
      <c r="AN22" s="1229"/>
      <c r="AO22" s="333">
        <v>96.8</v>
      </c>
      <c r="AP22" s="334">
        <v>98.4</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504</v>
      </c>
      <c r="AP30" s="304"/>
      <c r="AQ30" s="305" t="s">
        <v>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506</v>
      </c>
      <c r="AQ31" s="311" t="s">
        <v>507</v>
      </c>
      <c r="AR31" s="312" t="s">
        <v>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527</v>
      </c>
      <c r="AL32" s="1219"/>
      <c r="AM32" s="1219"/>
      <c r="AN32" s="1220"/>
      <c r="AO32" s="343">
        <v>3309011</v>
      </c>
      <c r="AP32" s="343">
        <v>58267</v>
      </c>
      <c r="AQ32" s="344">
        <v>34189</v>
      </c>
      <c r="AR32" s="345">
        <v>70.400000000000006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528</v>
      </c>
      <c r="AL33" s="1219"/>
      <c r="AM33" s="1219"/>
      <c r="AN33" s="1220"/>
      <c r="AO33" s="343" t="s">
        <v>514</v>
      </c>
      <c r="AP33" s="343" t="s">
        <v>514</v>
      </c>
      <c r="AQ33" s="344" t="s">
        <v>514</v>
      </c>
      <c r="AR33" s="345" t="s">
        <v>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529</v>
      </c>
      <c r="AL34" s="1219"/>
      <c r="AM34" s="1219"/>
      <c r="AN34" s="1220"/>
      <c r="AO34" s="343" t="s">
        <v>514</v>
      </c>
      <c r="AP34" s="343" t="s">
        <v>514</v>
      </c>
      <c r="AQ34" s="344">
        <v>16</v>
      </c>
      <c r="AR34" s="345" t="s">
        <v>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530</v>
      </c>
      <c r="AL35" s="1219"/>
      <c r="AM35" s="1219"/>
      <c r="AN35" s="1220"/>
      <c r="AO35" s="343">
        <v>894814</v>
      </c>
      <c r="AP35" s="343">
        <v>15757</v>
      </c>
      <c r="AQ35" s="344">
        <v>9412</v>
      </c>
      <c r="AR35" s="345">
        <v>67.400000000000006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531</v>
      </c>
      <c r="AL36" s="1219"/>
      <c r="AM36" s="1219"/>
      <c r="AN36" s="1220"/>
      <c r="AO36" s="343">
        <v>914019</v>
      </c>
      <c r="AP36" s="343">
        <v>16095</v>
      </c>
      <c r="AQ36" s="344">
        <v>2024</v>
      </c>
      <c r="AR36" s="345">
        <v>695.2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532</v>
      </c>
      <c r="AL37" s="1219"/>
      <c r="AM37" s="1219"/>
      <c r="AN37" s="1220"/>
      <c r="AO37" s="343">
        <v>140007</v>
      </c>
      <c r="AP37" s="343">
        <v>2465</v>
      </c>
      <c r="AQ37" s="344">
        <v>1165</v>
      </c>
      <c r="AR37" s="345">
        <v>111.6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533</v>
      </c>
      <c r="AL38" s="1222"/>
      <c r="AM38" s="1222"/>
      <c r="AN38" s="1223"/>
      <c r="AO38" s="346">
        <v>2549</v>
      </c>
      <c r="AP38" s="346">
        <v>45</v>
      </c>
      <c r="AQ38" s="347">
        <v>2</v>
      </c>
      <c r="AR38" s="335">
        <v>2150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534</v>
      </c>
      <c r="AL39" s="1222"/>
      <c r="AM39" s="1222"/>
      <c r="AN39" s="1223"/>
      <c r="AO39" s="343">
        <v>-190196</v>
      </c>
      <c r="AP39" s="343">
        <v>-3349</v>
      </c>
      <c r="AQ39" s="344">
        <v>-6367</v>
      </c>
      <c r="AR39" s="345">
        <v>-47.4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535</v>
      </c>
      <c r="AL40" s="1219"/>
      <c r="AM40" s="1219"/>
      <c r="AN40" s="1220"/>
      <c r="AO40" s="343">
        <v>-2760219</v>
      </c>
      <c r="AP40" s="343">
        <v>-48604</v>
      </c>
      <c r="AQ40" s="344">
        <v>-28963</v>
      </c>
      <c r="AR40" s="345">
        <v>67.8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300</v>
      </c>
      <c r="AL41" s="1225"/>
      <c r="AM41" s="1225"/>
      <c r="AN41" s="1226"/>
      <c r="AO41" s="343">
        <v>2309985</v>
      </c>
      <c r="AP41" s="343">
        <v>40676</v>
      </c>
      <c r="AQ41" s="344">
        <v>11478</v>
      </c>
      <c r="AR41" s="345">
        <v>254.4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504</v>
      </c>
      <c r="AN49" s="1213" t="s">
        <v>539</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540</v>
      </c>
      <c r="AO50" s="360" t="s">
        <v>541</v>
      </c>
      <c r="AP50" s="361" t="s">
        <v>542</v>
      </c>
      <c r="AQ50" s="362" t="s">
        <v>543</v>
      </c>
      <c r="AR50" s="363" t="s">
        <v>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3644134</v>
      </c>
      <c r="AN51" s="365">
        <v>60047</v>
      </c>
      <c r="AO51" s="366">
        <v>23.7</v>
      </c>
      <c r="AP51" s="367">
        <v>47278</v>
      </c>
      <c r="AQ51" s="368">
        <v>-28.6</v>
      </c>
      <c r="AR51" s="369">
        <v>52.3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1486779</v>
      </c>
      <c r="AN52" s="373">
        <v>24499</v>
      </c>
      <c r="AO52" s="374">
        <v>2.6</v>
      </c>
      <c r="AP52" s="375">
        <v>24096</v>
      </c>
      <c r="AQ52" s="376">
        <v>-24.3</v>
      </c>
      <c r="AR52" s="377">
        <v>26.9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2252369</v>
      </c>
      <c r="AN53" s="365">
        <v>37575</v>
      </c>
      <c r="AO53" s="366">
        <v>-37.4</v>
      </c>
      <c r="AP53" s="367">
        <v>44504</v>
      </c>
      <c r="AQ53" s="368">
        <v>-5.9</v>
      </c>
      <c r="AR53" s="369">
        <v>-31.5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1227868</v>
      </c>
      <c r="AN54" s="373">
        <v>20484</v>
      </c>
      <c r="AO54" s="374">
        <v>-16.399999999999999</v>
      </c>
      <c r="AP54" s="375">
        <v>25876</v>
      </c>
      <c r="AQ54" s="376">
        <v>7.4</v>
      </c>
      <c r="AR54" s="377">
        <v>-23.8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1871002</v>
      </c>
      <c r="AN55" s="365">
        <v>31764</v>
      </c>
      <c r="AO55" s="366">
        <v>-15.5</v>
      </c>
      <c r="AP55" s="367">
        <v>47820</v>
      </c>
      <c r="AQ55" s="368">
        <v>7.5</v>
      </c>
      <c r="AR55" s="369">
        <v>-23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1094338</v>
      </c>
      <c r="AN56" s="373">
        <v>18578</v>
      </c>
      <c r="AO56" s="374">
        <v>-9.3000000000000007</v>
      </c>
      <c r="AP56" s="375">
        <v>25855</v>
      </c>
      <c r="AQ56" s="376">
        <v>-0.1</v>
      </c>
      <c r="AR56" s="377">
        <v>-9.1999999999999993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2524323</v>
      </c>
      <c r="AN57" s="365">
        <v>43528</v>
      </c>
      <c r="AO57" s="366">
        <v>37</v>
      </c>
      <c r="AP57" s="367">
        <v>41934</v>
      </c>
      <c r="AQ57" s="368">
        <v>-12.3</v>
      </c>
      <c r="AR57" s="369">
        <v>49.3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1291862</v>
      </c>
      <c r="AN58" s="373">
        <v>22276</v>
      </c>
      <c r="AO58" s="374">
        <v>19.899999999999999</v>
      </c>
      <c r="AP58" s="375">
        <v>23352</v>
      </c>
      <c r="AQ58" s="376">
        <v>-9.6999999999999993</v>
      </c>
      <c r="AR58" s="377">
        <v>29.6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5764267</v>
      </c>
      <c r="AN59" s="365">
        <v>101501</v>
      </c>
      <c r="AO59" s="366">
        <v>133.19999999999999</v>
      </c>
      <c r="AP59" s="367">
        <v>45588</v>
      </c>
      <c r="AQ59" s="368">
        <v>8.6999999999999993</v>
      </c>
      <c r="AR59" s="369">
        <v>124.5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1915313</v>
      </c>
      <c r="AN60" s="373">
        <v>33726</v>
      </c>
      <c r="AO60" s="374">
        <v>51.4</v>
      </c>
      <c r="AP60" s="375">
        <v>24150</v>
      </c>
      <c r="AQ60" s="376">
        <v>3.4</v>
      </c>
      <c r="AR60" s="377">
        <v>48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3211219</v>
      </c>
      <c r="AN61" s="380">
        <v>54883</v>
      </c>
      <c r="AO61" s="381">
        <v>28.2</v>
      </c>
      <c r="AP61" s="382">
        <v>45425</v>
      </c>
      <c r="AQ61" s="383">
        <v>-6.1</v>
      </c>
      <c r="AR61" s="369">
        <v>34.299999999999997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1403232</v>
      </c>
      <c r="AN62" s="373">
        <v>23913</v>
      </c>
      <c r="AO62" s="374">
        <v>9.6</v>
      </c>
      <c r="AP62" s="375">
        <v>24666</v>
      </c>
      <c r="AQ62" s="376">
        <v>-4.7</v>
      </c>
      <c r="AR62" s="377">
        <v>14.3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t8EOgoO9ANvr2uP3A0wjlKBFZW1nYbrliMeoUWJWS8r9eMGHZdvEIZG5X3GsaHfkNnPFJzQRfJgM2gIm0hO5fA==" saltValue="5drE7E3j2wHRIsZvarGfR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20" spans="125:125" ht="13.5" hidden="1" customHeight="1" x14ac:dyDescent="0.15"/>
    <row r="121" spans="125:125" ht="13.5" hidden="1" customHeight="1" x14ac:dyDescent="0.15">
      <c r="DU121" s="291"/>
    </row>
  </sheetData>
  <sheetProtection algorithmName="SHA-512" hashValue="4KGEDcnoyi2u1ZIkTGuMCbVjb9ES5QTwMHNuevwNR+VHFaAWHdK+35S+x4sMm8PK0kDMxrxWr6V8Iff743cBcQ==" saltValue="Fn/MUaMwvn3JSbXY45sXy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sheetData>
  <sheetProtection algorithmName="SHA-512" hashValue="dixa/+Dn8gt5jhAyxMFQmIqQtyvJ35LXWjUvISj/tzyqxF8S4KmmeLOoOVzrbAVxhJTzBnLshDU81lUCucJwWw==" saltValue="sqdXurqwxwoA6QTfYbpP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6" t="s">
        <v>3</v>
      </c>
      <c r="D47" s="1236"/>
      <c r="E47" s="1237"/>
      <c r="F47" s="11">
        <v>1.19</v>
      </c>
      <c r="G47" s="12">
        <v>3.94</v>
      </c>
      <c r="H47" s="12">
        <v>1.39</v>
      </c>
      <c r="I47" s="12">
        <v>1.91</v>
      </c>
      <c r="J47" s="13">
        <v>3.36</v>
      </c>
    </row>
    <row r="48" spans="2:10" ht="57.75" customHeight="1" x14ac:dyDescent="0.15">
      <c r="B48" s="14"/>
      <c r="C48" s="1238" t="s">
        <v>4</v>
      </c>
      <c r="D48" s="1238"/>
      <c r="E48" s="1239"/>
      <c r="F48" s="15">
        <v>2.63</v>
      </c>
      <c r="G48" s="16">
        <v>1.71</v>
      </c>
      <c r="H48" s="16">
        <v>2.14</v>
      </c>
      <c r="I48" s="16">
        <v>2.48</v>
      </c>
      <c r="J48" s="17">
        <v>1.07</v>
      </c>
    </row>
    <row r="49" spans="2:10" ht="57.75" customHeight="1" thickBot="1" x14ac:dyDescent="0.2">
      <c r="B49" s="18"/>
      <c r="C49" s="1240" t="s">
        <v>5</v>
      </c>
      <c r="D49" s="1240"/>
      <c r="E49" s="1241"/>
      <c r="F49" s="19">
        <v>2.2599999999999998</v>
      </c>
      <c r="G49" s="20">
        <v>2.4500000000000002</v>
      </c>
      <c r="H49" s="20" t="s">
        <v>560</v>
      </c>
      <c r="I49" s="20">
        <v>1.79</v>
      </c>
      <c r="J49" s="21">
        <v>0.16</v>
      </c>
    </row>
    <row r="50" spans="2:10" ht="13.5" customHeight="1" x14ac:dyDescent="0.15"/>
  </sheetData>
  <sheetProtection algorithmName="SHA-512" hashValue="I5P+K3tNPlUmGZnIaRr61xXC2IS8gIqmho4n2mmWwMlkZ7yWbJ+ZaZUoBs5kBDvn0tgJJYaNjA4daeJqT3uy4g==" saltValue="+AFSB0hDHIvquQJZyFTr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2021-02-28T04:15:17Z</cp:lastPrinted>
  <dcterms:created xsi:type="dcterms:W3CDTF">2021-02-05T00:54:46Z</dcterms:created>
  <dcterms:modified xsi:type="dcterms:W3CDTF">2021-10-14T02:45:03Z</dcterms:modified>
  <cp:category/>
</cp:coreProperties>
</file>