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200_財政\1410財政状況資料集（H22～）\H26→27（H25財政状況資料集）\05総務省回答・HP掲載\HP掲載\"/>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BE38" i="9"/>
  <c r="AM38" i="9"/>
  <c r="U38" i="9"/>
  <c r="C38" i="9"/>
  <c r="BE37" i="9"/>
  <c r="AM37" i="9"/>
  <c r="U37" i="9"/>
  <c r="C37" i="9"/>
  <c r="AM36" i="9"/>
  <c r="C36" i="9"/>
  <c r="C35"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AM34" i="9" l="1"/>
  <c r="AM35" i="9" l="1"/>
  <c r="BE34" i="9"/>
  <c r="BE35" i="9" s="1"/>
  <c r="BE36" i="9" s="1"/>
  <c r="BW34" i="9" l="1"/>
  <c r="BW35" i="9" s="1"/>
  <c r="BW36" i="9" s="1"/>
  <c r="BW37" i="9" s="1"/>
  <c r="BW38" i="9" s="1"/>
  <c r="BW39" i="9" s="1"/>
  <c r="BW40" i="9" s="1"/>
  <c r="BW41" i="9" s="1"/>
  <c r="CO34" i="9" l="1"/>
  <c r="CO35" i="9" s="1"/>
  <c r="CO36" i="9" s="1"/>
  <c r="CO37" i="9" s="1"/>
  <c r="CO38" i="9" s="1"/>
</calcChain>
</file>

<file path=xl/sharedStrings.xml><?xml version="1.0" encoding="utf-8"?>
<sst xmlns="http://schemas.openxmlformats.org/spreadsheetml/2006/main" count="956" uniqueCount="546">
  <si>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</si>
  <si>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</si>
  <si>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</si>
  <si>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</si>
  <si>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</si>
  <si>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</si>
  <si>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</si>
  <si>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</si>
  <si>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</si>
  <si>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</si>
  <si>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</si>
  <si>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</si>
  <si>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</si>
  <si>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</si>
  <si>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</si>
  <si>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</si>
  <si>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</si>
  <si>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</si>
  <si>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</si>
  <si>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</si>
  <si>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</si>
  <si>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</si>
  <si>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</si>
  <si>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</si>
  <si>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</si>
  <si>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</si>
  <si>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</si>
  <si>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</si>
  <si>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</si>
  <si>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</si>
  <si>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</si>
  <si>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</si>
  <si>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</si>
  <si>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</si>
  <si>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</si>
  <si>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</si>
  <si>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</si>
  <si>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</si>
  <si>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</si>
  <si>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</si>
  <si>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</si>
  <si>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</si>
  <si>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</si>
  <si>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</si>
  <si>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</si>
  <si>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</si>
  <si>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</si>
  <si>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</si>
  <si>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</si>
  <si>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</si>
  <si>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</si>
  <si>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</si>
  <si>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</si>
  <si>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</si>
  <si>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</si>
  <si>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</si>
  <si>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</si>
  <si>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</si>
  <si>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</si>
  <si>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</si>
  <si>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</si>
  <si>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</si>
  <si>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</si>
  <si>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</si>
  <si>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</si>
  <si>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</si>
  <si>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</si>
  <si>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</si>
  <si>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</si>
  <si>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</si>
  <si>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</si>
  <si>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</si>
  <si>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</si>
  <si>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</si>
  <si>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</si>
  <si>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</si>
  <si>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</si>
  <si>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</si>
  <si>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</si>
  <si>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</si>
  <si>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</si>
  <si>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</si>
  <si>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三沢市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</si>
  <si>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</si>
  <si>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</si>
  <si>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</si>
  <si>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</si>
  <si>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</si>
  <si>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</si>
  <si>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</si>
  <si>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</si>
  <si>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</si>
  <si>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</si>
  <si>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</si>
  <si>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</si>
  <si>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</si>
  <si>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</si>
  <si>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</si>
  <si>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</si>
  <si>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</si>
  <si>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</si>
  <si>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</si>
  <si>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</si>
  <si>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</si>
  <si>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</si>
  <si>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</si>
  <si>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</si>
  <si>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</si>
  <si>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-2.8</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</si>
  <si>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</si>
  <si>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</si>
  <si>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</si>
  <si>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</si>
  <si>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</si>
  <si>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</si>
  <si>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</si>
  <si>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</si>
  <si>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</si>
  <si>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</si>
  <si>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</si>
  <si>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</si>
  <si>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</si>
  <si>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</si>
  <si>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</si>
  <si>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</si>
  <si>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</si>
  <si>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</si>
  <si>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</si>
  <si>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</si>
  <si>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</si>
  <si>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</si>
  <si>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</si>
  <si>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</si>
  <si>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</si>
  <si>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</si>
  <si>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</si>
  <si>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</si>
  <si>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</si>
  <si>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</si>
  <si>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</si>
  <si>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</si>
  <si>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</si>
  <si>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</si>
  <si>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</si>
  <si>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</si>
  <si>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</si>
  <si>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</si>
  <si>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</si>
  <si>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</si>
  <si>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</si>
  <si>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</si>
  <si>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</si>
  <si>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</si>
  <si>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</si>
  <si>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</si>
  <si>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</si>
  <si>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</si>
  <si>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</si>
  <si>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</si>
  <si>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</si>
  <si>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</si>
  <si>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</si>
  <si>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</si>
  <si>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</si>
  <si>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</si>
  <si>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</si>
  <si>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</si>
  <si>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</si>
  <si>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</si>
  <si>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</si>
  <si>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</si>
  <si>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</si>
  <si>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</si>
  <si>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</si>
  <si>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</si>
  <si>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</si>
  <si>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</si>
  <si>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</si>
  <si>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</si>
  <si>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</si>
  <si>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</si>
  <si>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</si>
  <si>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</si>
  <si>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</si>
  <si>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</si>
  <si>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</si>
  <si>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</si>
  <si>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</si>
  <si>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</si>
  <si>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</si>
  <si>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</si>
  <si>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</si>
  <si>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</si>
  <si>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</si>
  <si>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青森県三沢市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</si>
  <si>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</si>
  <si>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</si>
  <si>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</si>
  <si>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</si>
  <si>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</si>
  <si>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</si>
  <si>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</si>
  <si>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</si>
  <si>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</si>
  <si>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</si>
  <si>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</si>
  <si>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</si>
  <si>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</si>
  <si>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</si>
  <si>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</si>
  <si>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</si>
  <si>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</si>
  <si>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</si>
  <si>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</si>
  <si>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</si>
  <si>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</si>
  <si>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</si>
  <si>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</si>
  <si>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</si>
  <si>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</si>
  <si>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</si>
  <si>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</si>
  <si>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</si>
  <si>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</si>
  <si>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</si>
  <si>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</si>
  <si>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</si>
  <si>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</si>
  <si>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</si>
  <si>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</si>
  <si>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</si>
  <si>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</si>
  <si>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</si>
  <si>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</si>
  <si>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</si>
  <si>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</si>
  <si>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</si>
  <si>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</si>
  <si>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</si>
  <si>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</si>
  <si>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</si>
  <si>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</si>
  <si>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</si>
  <si>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</si>
  <si>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</si>
  <si>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</si>
  <si>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</si>
  <si>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</si>
  <si>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</si>
  <si>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</si>
  <si>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</si>
  <si>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</si>
  <si>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</si>
  <si>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</si>
  <si>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</si>
  <si>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</si>
  <si>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</si>
  <si>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</si>
  <si>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</si>
  <si>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</si>
  <si>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</si>
  <si>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</si>
  <si>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</si>
  <si>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</si>
  <si>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</si>
  <si>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</si>
  <si>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</si>
  <si>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</si>
  <si>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</si>
  <si>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</si>
  <si>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</si>
  <si>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</si>
  <si>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</si>
  <si>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</si>
  <si>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</si>
  <si>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</si>
  <si>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</si>
  <si>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</si>
  <si>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</si>
  <si>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</si>
  <si>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</si>
  <si>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</si>
  <si>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</si>
  <si>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</si>
  <si>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</si>
  <si>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</si>
  <si>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</si>
  <si>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</si>
  <si>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</si>
  <si>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</si>
  <si>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</si>
  <si>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</si>
  <si>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</si>
  <si>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</si>
  <si>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</si>
  <si>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</si>
  <si>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</si>
  <si>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</si>
  <si>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</si>
  <si>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</si>
  <si>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</si>
  <si>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</si>
  <si>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</si>
  <si>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</si>
  <si>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</si>
  <si>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</si>
  <si>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</si>
  <si>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</si>
  <si>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</si>
  <si>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</si>
  <si>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</si>
  <si>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</si>
  <si>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</si>
  <si>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</si>
  <si>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</si>
  <si>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</si>
  <si>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</si>
  <si>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</si>
  <si>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</si>
  <si>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</si>
  <si>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</si>
  <si>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</si>
  <si>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</si>
  <si>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</si>
  <si>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</si>
  <si>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</si>
  <si>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</si>
  <si>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</si>
  <si>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</si>
  <si>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</si>
  <si>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</si>
  <si>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</si>
  <si>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</si>
  <si>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</si>
  <si>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</si>
  <si>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</si>
  <si>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</si>
  <si>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</si>
  <si>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</si>
  <si>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</si>
  <si>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</si>
  <si>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</si>
  <si>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</si>
  <si>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青森県三沢市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</si>
  <si>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</si>
  <si>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</si>
  <si>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</si>
  <si>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</si>
  <si>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</si>
  <si>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</si>
  <si>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</si>
  <si>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</si>
  <si>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</si>
  <si>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</si>
  <si>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</si>
  <si>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</si>
  <si>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</si>
  <si>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</si>
  <si>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</si>
  <si>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</si>
  <si>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</si>
  <si>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</si>
  <si>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</si>
  <si>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</si>
  <si>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</si>
  <si>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</si>
  <si>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</si>
  <si>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</si>
  <si>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</si>
  <si>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</si>
  <si>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</si>
  <si>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</si>
  <si>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</si>
  <si>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</si>
  <si>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</si>
  <si>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</si>
  <si>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</si>
  <si>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三沢市国民健康保険特別会計</t>
    <phoneticPr fontId="5"/>
  </si>
  <si>
    <t>三沢市介護保険特別会計</t>
    <phoneticPr fontId="5"/>
  </si>
  <si>
    <t>三沢市後期高齢者医療特別会計</t>
    <phoneticPr fontId="5"/>
  </si>
  <si>
    <t>三沢市水道事業会計</t>
    <phoneticPr fontId="5"/>
  </si>
  <si>
    <t>法適用企業</t>
    <phoneticPr fontId="5"/>
  </si>
  <si>
    <t>三沢市立三沢病院事業会計</t>
    <phoneticPr fontId="5"/>
  </si>
  <si>
    <t>三沢市食肉処理センター特別会計</t>
    <phoneticPr fontId="5"/>
  </si>
  <si>
    <t>法非適用企業</t>
    <phoneticPr fontId="5"/>
  </si>
  <si>
    <t>三沢市農業集落排水事業特別会計</t>
    <phoneticPr fontId="5"/>
  </si>
  <si>
    <t>三沢市下水道事業特別会計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</si>
  <si>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</si>
  <si>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</si>
  <si>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</si>
  <si>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</si>
  <si>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</si>
  <si>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</si>
  <si>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</si>
  <si>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</si>
  <si>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</si>
  <si>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</si>
  <si>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</si>
  <si>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</si>
  <si>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</si>
  <si>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</si>
  <si>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</si>
  <si>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</si>
  <si>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</si>
  <si>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</si>
  <si>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</si>
  <si>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</si>
  <si>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</si>
  <si>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</si>
  <si>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</si>
  <si>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</si>
  <si>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</si>
  <si>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</si>
  <si>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</si>
  <si>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</si>
  <si>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</si>
  <si>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</si>
  <si>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</si>
  <si>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</si>
  <si>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</si>
  <si>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</si>
  <si>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</si>
  <si>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</si>
  <si>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</si>
  <si>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</si>
  <si>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</si>
  <si>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</si>
  <si>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</si>
  <si>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</si>
  <si>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</si>
  <si>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</si>
  <si>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</si>
  <si>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</si>
  <si>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</si>
  <si>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</si>
  <si>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</si>
  <si>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</si>
  <si>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</si>
  <si>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</si>
  <si>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</si>
  <si>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</si>
  <si>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</si>
  <si>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</si>
  <si>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</si>
  <si>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</si>
  <si>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</si>
  <si>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</si>
  <si>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</si>
  <si>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</si>
  <si>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</si>
  <si>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</si>
  <si>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</si>
  <si>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</si>
  <si>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</si>
  <si>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</si>
  <si>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</si>
  <si>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</si>
  <si>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</si>
  <si>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</si>
  <si>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</si>
  <si>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</si>
  <si>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</si>
  <si>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</si>
  <si>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</si>
  <si>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</si>
  <si>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</si>
  <si>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</si>
  <si>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</si>
  <si>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</si>
  <si>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</si>
  <si>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</si>
  <si>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</si>
  <si>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</si>
  <si>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</si>
  <si>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</si>
  <si>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</si>
  <si>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</si>
  <si>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</si>
  <si>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</si>
  <si>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</si>
  <si>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</si>
  <si>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</si>
  <si>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</si>
  <si>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</si>
  <si>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</si>
  <si>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</si>
  <si>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</si>
  <si>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</si>
  <si>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</si>
  <si>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</si>
  <si>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</si>
  <si>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</si>
  <si>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</si>
  <si>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</si>
  <si>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</si>
  <si>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</si>
  <si>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</si>
  <si>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</si>
  <si>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</si>
  <si>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</si>
  <si>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</si>
  <si>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</si>
  <si>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</si>
  <si>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</si>
  <si>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</si>
  <si>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</si>
  <si>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</si>
  <si>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</si>
  <si>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</si>
  <si>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</si>
  <si>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</si>
  <si>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</si>
  <si>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</si>
  <si>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</si>
  <si>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</si>
  <si>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</si>
  <si>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</si>
  <si>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</si>
  <si>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</si>
  <si>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</si>
  <si>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0.52</t>
  </si>
  <si>
    <t>三沢市国民健康保険特別会計</t>
  </si>
  <si>
    <t>▲ 0.57</t>
  </si>
  <si>
    <t>三沢市立三沢病院事業会計</t>
  </si>
  <si>
    <t>三沢市水道事業会計</t>
  </si>
  <si>
    <t>三沢市介護保険特別会計</t>
  </si>
  <si>
    <t>一般会計</t>
  </si>
  <si>
    <t>三沢市食肉処理センター特別会計</t>
  </si>
  <si>
    <t>三沢市下水道事業特別会計</t>
  </si>
  <si>
    <t>三沢市農業集落排水事業特別会計</t>
  </si>
  <si>
    <t>その他会計（赤字）</t>
  </si>
  <si>
    <t>その他会計（黒字）</t>
  </si>
  <si>
    <t>三沢市土地開発公社</t>
    <rPh sb="0" eb="3">
      <t>ミサワシ</t>
    </rPh>
    <rPh sb="3" eb="5">
      <t>トチ</t>
    </rPh>
    <rPh sb="5" eb="7">
      <t>カイハツ</t>
    </rPh>
    <rPh sb="7" eb="9">
      <t>コウシャ</t>
    </rPh>
    <phoneticPr fontId="24"/>
  </si>
  <si>
    <t>三沢市自治振興公社</t>
    <rPh sb="0" eb="3">
      <t>ミサワシ</t>
    </rPh>
    <rPh sb="3" eb="7">
      <t>ジチシンコウ</t>
    </rPh>
    <rPh sb="7" eb="9">
      <t>コウシャ</t>
    </rPh>
    <phoneticPr fontId="24"/>
  </si>
  <si>
    <t>三沢畜産公社</t>
    <rPh sb="0" eb="2">
      <t>ミサワ</t>
    </rPh>
    <rPh sb="2" eb="4">
      <t>チクサン</t>
    </rPh>
    <rPh sb="4" eb="6">
      <t>コウシャ</t>
    </rPh>
    <phoneticPr fontId="24"/>
  </si>
  <si>
    <t>三沢市公園緑化公社</t>
    <rPh sb="0" eb="3">
      <t>ミサワシ</t>
    </rPh>
    <rPh sb="3" eb="5">
      <t>コウエン</t>
    </rPh>
    <rPh sb="5" eb="7">
      <t>リョクカ</t>
    </rPh>
    <rPh sb="7" eb="9">
      <t>コウシャ</t>
    </rPh>
    <phoneticPr fontId="24"/>
  </si>
  <si>
    <t>スカイプラザミサワ</t>
  </si>
  <si>
    <t>○</t>
    <phoneticPr fontId="2"/>
  </si>
  <si>
    <t>十和田地区環境整備事務組合【一般会計】</t>
    <rPh sb="0" eb="3">
      <t>トワダ</t>
    </rPh>
    <rPh sb="3" eb="5">
      <t>チク</t>
    </rPh>
    <rPh sb="5" eb="7">
      <t>カンキョウ</t>
    </rPh>
    <rPh sb="7" eb="9">
      <t>セイビ</t>
    </rPh>
    <rPh sb="9" eb="11">
      <t>ジム</t>
    </rPh>
    <rPh sb="11" eb="13">
      <t>クミアイ</t>
    </rPh>
    <rPh sb="14" eb="16">
      <t>イッパン</t>
    </rPh>
    <rPh sb="16" eb="18">
      <t>カイケイ</t>
    </rPh>
    <phoneticPr fontId="2"/>
  </si>
  <si>
    <t>上北地方教育・福祉事務組合【一般会計】</t>
    <rPh sb="0" eb="2">
      <t>カミキタ</t>
    </rPh>
    <rPh sb="2" eb="4">
      <t>チホウ</t>
    </rPh>
    <rPh sb="4" eb="6">
      <t>キョウイク</t>
    </rPh>
    <rPh sb="7" eb="9">
      <t>フクシ</t>
    </rPh>
    <rPh sb="9" eb="11">
      <t>ジム</t>
    </rPh>
    <rPh sb="11" eb="13">
      <t>クミアイ</t>
    </rPh>
    <rPh sb="14" eb="16">
      <t>イッパン</t>
    </rPh>
    <rPh sb="16" eb="18">
      <t>カイケイ</t>
    </rPh>
    <phoneticPr fontId="2"/>
  </si>
  <si>
    <t>青森県後期高齢者医療広域連合【一般会計】</t>
    <rPh sb="0" eb="3">
      <t>アオモリケン</t>
    </rPh>
    <rPh sb="3" eb="5">
      <t>コウキ</t>
    </rPh>
    <rPh sb="5" eb="8">
      <t>コウレイシャ</t>
    </rPh>
    <rPh sb="8" eb="10">
      <t>イリョウ</t>
    </rPh>
    <rPh sb="10" eb="12">
      <t>コウイキ</t>
    </rPh>
    <rPh sb="12" eb="14">
      <t>レンゴウ</t>
    </rPh>
    <rPh sb="15" eb="17">
      <t>イッパン</t>
    </rPh>
    <rPh sb="17" eb="19">
      <t>カイケイ</t>
    </rPh>
    <phoneticPr fontId="2"/>
  </si>
  <si>
    <t>青森県後期高齢者医療広域連合【後期高齢者医療特別会計】</t>
    <rPh sb="0" eb="3">
      <t>アオモリケン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</si>
  <si>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青森県交通災害共済組合【交通災害共済事業】</t>
    <rPh sb="0" eb="3">
      <t>アオモリケン</t>
    </rPh>
    <rPh sb="3" eb="5">
      <t>コウツウ</t>
    </rPh>
    <rPh sb="5" eb="7">
      <t>サイガイ</t>
    </rPh>
    <rPh sb="7" eb="9">
      <t>キョウサイ</t>
    </rPh>
    <rPh sb="9" eb="11">
      <t>クミアイ</t>
    </rPh>
    <rPh sb="12" eb="14">
      <t>コウツウ</t>
    </rPh>
    <rPh sb="14" eb="16">
      <t>サイガイ</t>
    </rPh>
    <rPh sb="16" eb="18">
      <t>キョウサイ</t>
    </rPh>
    <rPh sb="18" eb="20">
      <t>ジギョウ</t>
    </rPh>
    <phoneticPr fontId="2"/>
  </si>
  <si>
    <t>青森県市町村職員退職手当組合【一般会計】</t>
    <rPh sb="0" eb="3">
      <t>アオモリケン</t>
    </rPh>
    <rPh sb="3" eb="6">
      <t>シチョウソン</t>
    </rPh>
    <rPh sb="6" eb="8">
      <t>ショクイン</t>
    </rPh>
    <rPh sb="8" eb="10">
      <t>タイショク</t>
    </rPh>
    <rPh sb="10" eb="12">
      <t>テアテ</t>
    </rPh>
    <rPh sb="12" eb="14">
      <t>クミアイ</t>
    </rPh>
    <rPh sb="15" eb="17">
      <t>イッパン</t>
    </rPh>
    <rPh sb="17" eb="19">
      <t>カイケイ</t>
    </rPh>
    <phoneticPr fontId="2"/>
  </si>
  <si>
    <t>青森県市町村総合事務組合【一般会計】</t>
    <rPh sb="0" eb="3">
      <t>アオモリケン</t>
    </rPh>
    <rPh sb="3" eb="6">
      <t>シチョウソン</t>
    </rPh>
    <rPh sb="6" eb="8">
      <t>ソウゴウ</t>
    </rPh>
    <rPh sb="8" eb="10">
      <t>ジム</t>
    </rPh>
    <rPh sb="10" eb="12">
      <t>クミアイ</t>
    </rPh>
    <rPh sb="13" eb="15">
      <t>イッパン</t>
    </rPh>
    <rPh sb="15" eb="17">
      <t>カイケイ</t>
    </rPh>
    <phoneticPr fontId="2"/>
  </si>
  <si>
    <t>青森県市長会館管理組合【一般会計】</t>
    <rPh sb="0" eb="3">
      <t>アオモリケン</t>
    </rPh>
    <rPh sb="3" eb="5">
      <t>シチョウ</t>
    </rPh>
    <rPh sb="5" eb="7">
      <t>カイカン</t>
    </rPh>
    <rPh sb="7" eb="9">
      <t>カンリ</t>
    </rPh>
    <rPh sb="9" eb="11">
      <t>クミアイ</t>
    </rPh>
    <rPh sb="12" eb="14">
      <t>イッパン</t>
    </rPh>
    <rPh sb="14" eb="16">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</si>
</sst>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3"/>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77143</c:v>
                </c:pt>
                <c:pt idx="1">
                  <c:v>62858</c:v>
                </c:pt>
                <c:pt idx="2">
                  <c:v>102706</c:v>
                </c:pt>
                <c:pt idx="3">
                  <c:v>138404</c:v>
                </c:pt>
                <c:pt idx="4">
                  <c:v>80519</c:v>
                </c:pt>
              </c:numCache>
            </c:numRef>
          </c:val>
          <c:smooth val="0"/>
        </c:ser>
        <c:dLbls>
          <c:showLegendKey val="0"/>
          <c:showVal val="0"/>
          <c:showCatName val="0"/>
          <c:showSerName val="0"/>
          <c:showPercent val="0"/>
          <c:showBubbleSize val="0"/>
        </c:dLbls>
        <c:marker val="1"/>
        <c:smooth val="0"/>
        <c:axId val="493818512"/>
        <c:axId val="493844776"/>
      </c:lineChart>
      <c:catAx>
        <c:axId val="4938185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93844776"/>
        <c:crosses val="autoZero"/>
        <c:auto val="1"/>
        <c:lblAlgn val="ctr"/>
        <c:lblOffset val="100"/>
        <c:tickLblSkip val="1"/>
        <c:tickMarkSkip val="1"/>
        <c:noMultiLvlLbl val="0"/>
      </c:catAx>
      <c:valAx>
        <c:axId val="493844776"/>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2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938185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01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5.7</c:v>
                </c:pt>
                <c:pt idx="1">
                  <c:v>3.08</c:v>
                </c:pt>
                <c:pt idx="2">
                  <c:v>4.3099999999999996</c:v>
                </c:pt>
                <c:pt idx="3">
                  <c:v>4.38</c:v>
                </c:pt>
                <c:pt idx="4">
                  <c:v>1.02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11.2</c:v>
                </c:pt>
                <c:pt idx="1">
                  <c:v>14</c:v>
                </c:pt>
                <c:pt idx="2">
                  <c:v>14.92</c:v>
                </c:pt>
                <c:pt idx="3">
                  <c:v>18.170000000000002</c:v>
                </c:pt>
                <c:pt idx="4">
                  <c:v>20.239999999999998</c:v>
                </c:pt>
              </c:numCache>
            </c:numRef>
          </c:val>
        </c:ser>
        <c:dLbls>
          <c:showLegendKey val="0"/>
          <c:showVal val="0"/>
          <c:showCatName val="0"/>
          <c:showSerName val="0"/>
          <c:showPercent val="0"/>
          <c:showBubbleSize val="0"/>
        </c:dLbls>
        <c:gapWidth val="250"/>
        <c:overlap val="100"/>
        <c:axId val="493816160"/>
        <c:axId val="4938455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6.15</c:v>
                </c:pt>
                <c:pt idx="1">
                  <c:v>3.2</c:v>
                </c:pt>
                <c:pt idx="2">
                  <c:v>1.66</c:v>
                </c:pt>
                <c:pt idx="3">
                  <c:v>2.61</c:v>
                </c:pt>
                <c:pt idx="4">
                  <c:v>-0.52</c:v>
                </c:pt>
              </c:numCache>
            </c:numRef>
          </c:val>
          <c:smooth val="0"/>
        </c:ser>
        <c:dLbls>
          <c:showLegendKey val="0"/>
          <c:showVal val="0"/>
          <c:showCatName val="0"/>
          <c:showSerName val="0"/>
          <c:showPercent val="0"/>
          <c:showBubbleSize val="0"/>
        </c:dLbls>
        <c:marker val="1"/>
        <c:smooth val="0"/>
        <c:axId val="493816160"/>
        <c:axId val="493845560"/>
      </c:lineChart>
      <c:catAx>
        <c:axId val="493816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93845560"/>
        <c:crosses val="autoZero"/>
        <c:auto val="1"/>
        <c:lblAlgn val="ctr"/>
        <c:lblOffset val="100"/>
        <c:tickLblSkip val="1"/>
        <c:tickMarkSkip val="1"/>
        <c:noMultiLvlLbl val="0"/>
      </c:catAx>
      <c:valAx>
        <c:axId val="4938455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3816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0.53</c:v>
                </c:pt>
                <c:pt idx="2">
                  <c:v>#N/A</c:v>
                </c:pt>
                <c:pt idx="3">
                  <c:v>0.11</c:v>
                </c:pt>
                <c:pt idx="4">
                  <c:v>#N/A</c:v>
                </c:pt>
                <c:pt idx="5">
                  <c:v>0.1</c:v>
                </c:pt>
                <c:pt idx="6">
                  <c:v>#N/A</c:v>
                </c:pt>
                <c:pt idx="7">
                  <c:v>0.01</c:v>
                </c:pt>
                <c:pt idx="8">
                  <c:v>#N/A</c:v>
                </c:pt>
                <c:pt idx="9">
                  <c:v>0.05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三沢市農業集落排水事業特別会計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c:v>
                </c:pt>
                <c:pt idx="2">
                  <c:v>#N/A</c:v>
                </c:pt>
                <c:pt idx="3">
                  <c:v>0.01</c:v>
                </c:pt>
                <c:pt idx="4">
                  <c:v>#N/A</c:v>
                </c:pt>
                <c:pt idx="5">
                  <c:v>0.01</c:v>
                </c:pt>
                <c:pt idx="6">
                  <c:v>#N/A</c:v>
                </c:pt>
                <c:pt idx="7">
                  <c:v>0</c:v>
                </c:pt>
                <c:pt idx="8">
                  <c:v>#N/A</c:v>
                </c:pt>
                <c:pt idx="9">
                  <c:v>0.09</c:v>
                </c:pt>
              </c:numCache>
            </c:numRef>
          </c:val>
        </c:ser>
        <c:ser>
          <c:idx val="3"/>
          <c:order val="3"/>
          <c:tx>
            <c:strRef>
              <c:f>データシート!$A$30</c:f>
              <c:strCache>
                <c:ptCount val="1"/>
                <c:pt idx="0">
                  <c:v>三沢市下水道事業特別会計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0.51</c:v>
                </c:pt>
                <c:pt idx="2">
                  <c:v>#N/A</c:v>
                </c:pt>
                <c:pt idx="3">
                  <c:v>0.32</c:v>
                </c:pt>
                <c:pt idx="4">
                  <c:v>#N/A</c:v>
                </c:pt>
                <c:pt idx="5">
                  <c:v>0.33</c:v>
                </c:pt>
                <c:pt idx="6">
                  <c:v>#N/A</c:v>
                </c:pt>
                <c:pt idx="7">
                  <c:v>0.35</c:v>
                </c:pt>
                <c:pt idx="8">
                  <c:v>#N/A</c:v>
                </c:pt>
                <c:pt idx="9">
                  <c:v>0.42</c:v>
                </c:pt>
              </c:numCache>
            </c:numRef>
          </c:val>
        </c:ser>
        <c:ser>
          <c:idx val="4"/>
          <c:order val="4"/>
          <c:tx>
            <c:strRef>
              <c:f>データシート!$A$31</c:f>
              <c:strCache>
                <c:ptCount val="1"/>
                <c:pt idx="0">
                  <c:v>三沢市食肉処理センター特別会計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0.4</c:v>
                </c:pt>
                <c:pt idx="2">
                  <c:v>#N/A</c:v>
                </c:pt>
                <c:pt idx="3">
                  <c:v>0.41</c:v>
                </c:pt>
                <c:pt idx="4">
                  <c:v>#N/A</c:v>
                </c:pt>
                <c:pt idx="5">
                  <c:v>0.24</c:v>
                </c:pt>
                <c:pt idx="6">
                  <c:v>#N/A</c:v>
                </c:pt>
                <c:pt idx="7">
                  <c:v>0.51</c:v>
                </c:pt>
                <c:pt idx="8">
                  <c:v>#N/A</c:v>
                </c:pt>
                <c:pt idx="9">
                  <c:v>0.77</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5.3</c:v>
                </c:pt>
                <c:pt idx="2">
                  <c:v>#N/A</c:v>
                </c:pt>
                <c:pt idx="3">
                  <c:v>3.02</c:v>
                </c:pt>
                <c:pt idx="4">
                  <c:v>#N/A</c:v>
                </c:pt>
                <c:pt idx="5">
                  <c:v>4.3099999999999996</c:v>
                </c:pt>
                <c:pt idx="6">
                  <c:v>#N/A</c:v>
                </c:pt>
                <c:pt idx="7">
                  <c:v>4.38</c:v>
                </c:pt>
                <c:pt idx="8">
                  <c:v>#N/A</c:v>
                </c:pt>
                <c:pt idx="9">
                  <c:v>1.02</c:v>
                </c:pt>
              </c:numCache>
            </c:numRef>
          </c:val>
        </c:ser>
        <c:ser>
          <c:idx val="6"/>
          <c:order val="6"/>
          <c:tx>
            <c:strRef>
              <c:f>データシート!$A$33</c:f>
              <c:strCache>
                <c:ptCount val="1"/>
                <c:pt idx="0">
                  <c:v>三沢市介護保険特別会計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0.65</c:v>
                </c:pt>
                <c:pt idx="2">
                  <c:v>#N/A</c:v>
                </c:pt>
                <c:pt idx="3">
                  <c:v>1.26</c:v>
                </c:pt>
                <c:pt idx="4">
                  <c:v>#N/A</c:v>
                </c:pt>
                <c:pt idx="5">
                  <c:v>0.36</c:v>
                </c:pt>
                <c:pt idx="6">
                  <c:v>#N/A</c:v>
                </c:pt>
                <c:pt idx="7">
                  <c:v>1.1000000000000001</c:v>
                </c:pt>
                <c:pt idx="8">
                  <c:v>#N/A</c:v>
                </c:pt>
                <c:pt idx="9">
                  <c:v>1.31</c:v>
                </c:pt>
              </c:numCache>
            </c:numRef>
          </c:val>
        </c:ser>
        <c:ser>
          <c:idx val="7"/>
          <c:order val="7"/>
          <c:tx>
            <c:strRef>
              <c:f>データシート!$A$34</c:f>
              <c:strCache>
                <c:ptCount val="1"/>
                <c:pt idx="0">
                  <c:v>三沢市水道事業会計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7.33</c:v>
                </c:pt>
                <c:pt idx="2">
                  <c:v>#N/A</c:v>
                </c:pt>
                <c:pt idx="3">
                  <c:v>6.92</c:v>
                </c:pt>
                <c:pt idx="4">
                  <c:v>#N/A</c:v>
                </c:pt>
                <c:pt idx="5">
                  <c:v>6.77</c:v>
                </c:pt>
                <c:pt idx="6">
                  <c:v>#N/A</c:v>
                </c:pt>
                <c:pt idx="7">
                  <c:v>5.99</c:v>
                </c:pt>
                <c:pt idx="8">
                  <c:v>#N/A</c:v>
                </c:pt>
                <c:pt idx="9">
                  <c:v>5.89</c:v>
                </c:pt>
              </c:numCache>
            </c:numRef>
          </c:val>
        </c:ser>
        <c:ser>
          <c:idx val="8"/>
          <c:order val="8"/>
          <c:tx>
            <c:strRef>
              <c:f>データシート!$A$35</c:f>
              <c:strCache>
                <c:ptCount val="1"/>
                <c:pt idx="0">
                  <c:v>三沢市立三沢病院事業会計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6.21</c:v>
                </c:pt>
                <c:pt idx="2">
                  <c:v>#N/A</c:v>
                </c:pt>
                <c:pt idx="3">
                  <c:v>6.79</c:v>
                </c:pt>
                <c:pt idx="4">
                  <c:v>#N/A</c:v>
                </c:pt>
                <c:pt idx="5">
                  <c:v>8.48</c:v>
                </c:pt>
                <c:pt idx="6">
                  <c:v>#N/A</c:v>
                </c:pt>
                <c:pt idx="7">
                  <c:v>7.05</c:v>
                </c:pt>
                <c:pt idx="8">
                  <c:v>#N/A</c:v>
                </c:pt>
                <c:pt idx="9">
                  <c:v>6.4</c:v>
                </c:pt>
              </c:numCache>
            </c:numRef>
          </c:val>
        </c:ser>
        <c:ser>
          <c:idx val="9"/>
          <c:order val="9"/>
          <c:tx>
            <c:strRef>
              <c:f>データシート!$A$36</c:f>
              <c:strCache>
                <c:ptCount val="1"/>
                <c:pt idx="0">
                  <c:v>三沢市国民健康保険特別会計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2.94</c:v>
                </c:pt>
                <c:pt idx="2">
                  <c:v>#N/A</c:v>
                </c:pt>
                <c:pt idx="3">
                  <c:v>1.87</c:v>
                </c:pt>
                <c:pt idx="4">
                  <c:v>#N/A</c:v>
                </c:pt>
                <c:pt idx="5">
                  <c:v>3.1</c:v>
                </c:pt>
                <c:pt idx="6">
                  <c:v>#N/A</c:v>
                </c:pt>
                <c:pt idx="7">
                  <c:v>2.48</c:v>
                </c:pt>
                <c:pt idx="8">
                  <c:v>0.56999999999999995</c:v>
                </c:pt>
                <c:pt idx="9">
                  <c:v>#N/A</c:v>
                </c:pt>
              </c:numCache>
            </c:numRef>
          </c:val>
        </c:ser>
        <c:dLbls>
          <c:showLegendKey val="0"/>
          <c:showVal val="0"/>
          <c:showCatName val="0"/>
          <c:showSerName val="0"/>
          <c:showPercent val="0"/>
          <c:showBubbleSize val="0"/>
        </c:dLbls>
        <c:gapWidth val="150"/>
        <c:overlap val="100"/>
        <c:axId val="493818904"/>
        <c:axId val="493817336"/>
      </c:barChart>
      <c:catAx>
        <c:axId val="493818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3817336"/>
        <c:crosses val="autoZero"/>
        <c:auto val="1"/>
        <c:lblAlgn val="ctr"/>
        <c:lblOffset val="100"/>
        <c:tickLblSkip val="1"/>
        <c:tickMarkSkip val="1"/>
        <c:noMultiLvlLbl val="0"/>
      </c:catAx>
      <c:valAx>
        <c:axId val="493817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38189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11E-2"/>
          <c:y val="8.7976539589442848E-2"/>
          <c:w val="0.90356317136844122"/>
          <c:h val="0.63929618768328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1464</c:v>
                </c:pt>
                <c:pt idx="5">
                  <c:v>1384</c:v>
                </c:pt>
                <c:pt idx="8">
                  <c:v>1407</c:v>
                </c:pt>
                <c:pt idx="11">
                  <c:v>1427</c:v>
                </c:pt>
                <c:pt idx="14">
                  <c:v>1460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28</c:v>
                </c:pt>
                <c:pt idx="3">
                  <c:v>10</c:v>
                </c:pt>
                <c:pt idx="6">
                  <c:v>9</c:v>
                </c:pt>
                <c:pt idx="9">
                  <c:v>9</c:v>
                </c:pt>
                <c:pt idx="12">
                  <c:v>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671</c:v>
                </c:pt>
                <c:pt idx="3">
                  <c:v>686</c:v>
                </c:pt>
                <c:pt idx="6">
                  <c:v>850</c:v>
                </c:pt>
                <c:pt idx="9">
                  <c:v>764</c:v>
                </c:pt>
                <c:pt idx="12">
                  <c:v>749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2192</c:v>
                </c:pt>
                <c:pt idx="3">
                  <c:v>1998</c:v>
                </c:pt>
                <c:pt idx="6">
                  <c:v>1903</c:v>
                </c:pt>
                <c:pt idx="9">
                  <c:v>1889</c:v>
                </c:pt>
                <c:pt idx="12">
                  <c:v>1834</c:v>
                </c:pt>
              </c:numCache>
            </c:numRef>
          </c:val>
        </c:ser>
        <c:dLbls>
          <c:showLegendKey val="0"/>
          <c:showVal val="0"/>
          <c:showCatName val="0"/>
          <c:showSerName val="0"/>
          <c:showPercent val="0"/>
          <c:showBubbleSize val="0"/>
        </c:dLbls>
        <c:gapWidth val="100"/>
        <c:overlap val="100"/>
        <c:axId val="493817728"/>
        <c:axId val="4938165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1427</c:v>
                </c:pt>
                <c:pt idx="2">
                  <c:v>#N/A</c:v>
                </c:pt>
                <c:pt idx="3">
                  <c:v>#N/A</c:v>
                </c:pt>
                <c:pt idx="4">
                  <c:v>1310</c:v>
                </c:pt>
                <c:pt idx="5">
                  <c:v>#N/A</c:v>
                </c:pt>
                <c:pt idx="6">
                  <c:v>#N/A</c:v>
                </c:pt>
                <c:pt idx="7">
                  <c:v>1355</c:v>
                </c:pt>
                <c:pt idx="8">
                  <c:v>#N/A</c:v>
                </c:pt>
                <c:pt idx="9">
                  <c:v>#N/A</c:v>
                </c:pt>
                <c:pt idx="10">
                  <c:v>1235</c:v>
                </c:pt>
                <c:pt idx="11">
                  <c:v>#N/A</c:v>
                </c:pt>
                <c:pt idx="12">
                  <c:v>#N/A</c:v>
                </c:pt>
                <c:pt idx="13">
                  <c:v>1132</c:v>
                </c:pt>
                <c:pt idx="14">
                  <c:v>#N/A</c:v>
                </c:pt>
              </c:numCache>
            </c:numRef>
          </c:val>
          <c:smooth val="0"/>
        </c:ser>
        <c:dLbls>
          <c:showLegendKey val="0"/>
          <c:showVal val="0"/>
          <c:showCatName val="0"/>
          <c:showSerName val="0"/>
          <c:showPercent val="0"/>
          <c:showBubbleSize val="0"/>
        </c:dLbls>
        <c:marker val="1"/>
        <c:smooth val="0"/>
        <c:axId val="493817728"/>
        <c:axId val="493816552"/>
      </c:lineChart>
      <c:catAx>
        <c:axId val="493817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3816552"/>
        <c:crosses val="autoZero"/>
        <c:auto val="1"/>
        <c:lblAlgn val="ctr"/>
        <c:lblOffset val="100"/>
        <c:tickLblSkip val="1"/>
        <c:tickMarkSkip val="1"/>
        <c:noMultiLvlLbl val="0"/>
      </c:catAx>
      <c:valAx>
        <c:axId val="4938165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3817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51"/>
          <c:h val="0.589182127738553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17943</c:v>
                </c:pt>
                <c:pt idx="5">
                  <c:v>18368</c:v>
                </c:pt>
                <c:pt idx="8">
                  <c:v>18358</c:v>
                </c:pt>
                <c:pt idx="11">
                  <c:v>18303</c:v>
                </c:pt>
                <c:pt idx="14">
                  <c:v>17951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282</c:v>
                </c:pt>
                <c:pt idx="5">
                  <c:v>240</c:v>
                </c:pt>
                <c:pt idx="8">
                  <c:v>169</c:v>
                </c:pt>
                <c:pt idx="11">
                  <c:v>125</c:v>
                </c:pt>
                <c:pt idx="14">
                  <c:v>75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3825</c:v>
                </c:pt>
                <c:pt idx="5">
                  <c:v>4552</c:v>
                </c:pt>
                <c:pt idx="8">
                  <c:v>4597</c:v>
                </c:pt>
                <c:pt idx="11">
                  <c:v>4905</c:v>
                </c:pt>
                <c:pt idx="14">
                  <c:v>5245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251</c:v>
                </c:pt>
                <c:pt idx="3">
                  <c:v>1</c:v>
                </c:pt>
                <c:pt idx="6">
                  <c:v>45</c:v>
                </c:pt>
                <c:pt idx="9">
                  <c:v>7</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3471</c:v>
                </c:pt>
                <c:pt idx="3">
                  <c:v>4173</c:v>
                </c:pt>
                <c:pt idx="6">
                  <c:v>3207</c:v>
                </c:pt>
                <c:pt idx="9">
                  <c:v>2961</c:v>
                </c:pt>
                <c:pt idx="12">
                  <c:v>2759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14708</c:v>
                </c:pt>
                <c:pt idx="3">
                  <c:v>14174</c:v>
                </c:pt>
                <c:pt idx="6">
                  <c:v>13828</c:v>
                </c:pt>
                <c:pt idx="9">
                  <c:v>13717</c:v>
                </c:pt>
                <c:pt idx="12">
                  <c:v>13517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61</c:v>
                </c:pt>
                <c:pt idx="3">
                  <c:v>53</c:v>
                </c:pt>
                <c:pt idx="6">
                  <c:v>45</c:v>
                </c:pt>
                <c:pt idx="9">
                  <c:v>38</c:v>
                </c:pt>
                <c:pt idx="12">
                  <c:v>31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19223</c:v>
                </c:pt>
                <c:pt idx="3">
                  <c:v>18069</c:v>
                </c:pt>
                <c:pt idx="6">
                  <c:v>17443</c:v>
                </c:pt>
                <c:pt idx="9">
                  <c:v>16693</c:v>
                </c:pt>
                <c:pt idx="12">
                  <c:v>15791</c:v>
                </c:pt>
              </c:numCache>
            </c:numRef>
          </c:val>
        </c:ser>
        <c:dLbls>
          <c:showLegendKey val="0"/>
          <c:showVal val="0"/>
          <c:showCatName val="0"/>
          <c:showSerName val="0"/>
          <c:showPercent val="0"/>
          <c:showBubbleSize val="0"/>
        </c:dLbls>
        <c:gapWidth val="100"/>
        <c:overlap val="100"/>
        <c:axId val="493823216"/>
        <c:axId val="4938459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15665</c:v>
                </c:pt>
                <c:pt idx="2">
                  <c:v>#N/A</c:v>
                </c:pt>
                <c:pt idx="3">
                  <c:v>#N/A</c:v>
                </c:pt>
                <c:pt idx="4">
                  <c:v>13311</c:v>
                </c:pt>
                <c:pt idx="5">
                  <c:v>#N/A</c:v>
                </c:pt>
                <c:pt idx="6">
                  <c:v>#N/A</c:v>
                </c:pt>
                <c:pt idx="7">
                  <c:v>11444</c:v>
                </c:pt>
                <c:pt idx="8">
                  <c:v>#N/A</c:v>
                </c:pt>
                <c:pt idx="9">
                  <c:v>#N/A</c:v>
                </c:pt>
                <c:pt idx="10">
                  <c:v>10083</c:v>
                </c:pt>
                <c:pt idx="11">
                  <c:v>#N/A</c:v>
                </c:pt>
                <c:pt idx="12">
                  <c:v>#N/A</c:v>
                </c:pt>
                <c:pt idx="13">
                  <c:v>8826</c:v>
                </c:pt>
                <c:pt idx="14">
                  <c:v>#N/A</c:v>
                </c:pt>
              </c:numCache>
            </c:numRef>
          </c:val>
          <c:smooth val="0"/>
        </c:ser>
        <c:dLbls>
          <c:showLegendKey val="0"/>
          <c:showVal val="0"/>
          <c:showCatName val="0"/>
          <c:showSerName val="0"/>
          <c:showPercent val="0"/>
          <c:showBubbleSize val="0"/>
        </c:dLbls>
        <c:marker val="1"/>
        <c:smooth val="0"/>
        <c:axId val="493823216"/>
        <c:axId val="493845952"/>
      </c:lineChart>
      <c:catAx>
        <c:axId val="493823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93845952"/>
        <c:crosses val="autoZero"/>
        <c:auto val="1"/>
        <c:lblAlgn val="ctr"/>
        <c:lblOffset val="100"/>
        <c:tickLblSkip val="1"/>
        <c:tickMarkSkip val="1"/>
        <c:noMultiLvlLbl val="0"/>
      </c:catAx>
      <c:valAx>
        <c:axId val="4938459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38232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青森県三沢市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41,931
41,601
120.09
21,168,269
20,600,284
107,164
10,526,025
15,790,529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13.6
97.0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財政力指数が全国平均よりも低い要因としては、米軍基地が所在していることによる</a:t>
          </a:r>
          <a:r>
            <a:rPr kumimoji="1" lang="ja-JP" altLang="ja-JP" sz="1300">
              <a:solidFill>
                <a:schemeClr val="dk1"/>
              </a:solidFill>
              <a:latin typeface="+mn-lt"/>
              <a:ea typeface="+mn-ea"/>
              <a:cs typeface="+mn-cs"/>
            </a:rPr>
            <a:t>関連経費が</a:t>
          </a:r>
          <a:r>
            <a:rPr kumimoji="1" lang="ja-JP" altLang="en-US" sz="1300">
              <a:latin typeface="ＭＳ Ｐゴシック"/>
            </a:rPr>
            <a:t>基準財政需要額に含まれていることが挙げられる。今後も、市税等の自主財源の大幅な増加は見込めないことから、義務的経費の見直し及び市税徴収率の強化により、財政基盤の強化に努める。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85725</xdr:rowOff>
    </xdr:from>
    <xdr:to>
      <xdr:col>7</xdr:col>
      <xdr:colOff>152400</xdr:colOff>
      <xdr:row>42</xdr:row>
      <xdr:rowOff>85725</xdr:rowOff>
    </xdr:to>
    <xdr:cxnSp macro="">
      <xdr:nvCxnSpPr>
        <xdr:cNvPr id="68" name="直線コネクタ 67"/>
        <xdr:cNvCxnSpPr/>
      </xdr:nvCxnSpPr>
      <xdr:spPr>
        <a:xfrm>
          <a:off x="4114800" y="72866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85725</xdr:rowOff>
    </xdr:to>
    <xdr:cxnSp macro="">
      <xdr:nvCxnSpPr>
        <xdr:cNvPr id="71" name="直線コネクタ 70"/>
        <xdr:cNvCxnSpPr/>
      </xdr:nvCxnSpPr>
      <xdr:spPr>
        <a:xfrm>
          <a:off x="3225800" y="72665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25400</xdr:rowOff>
    </xdr:from>
    <xdr:to>
      <xdr:col>4</xdr:col>
      <xdr:colOff>482600</xdr:colOff>
      <xdr:row>42</xdr:row>
      <xdr:rowOff>65617</xdr:rowOff>
    </xdr:to>
    <xdr:cxnSp macro="">
      <xdr:nvCxnSpPr>
        <xdr:cNvPr id="74" name="直線コネクタ 73"/>
        <xdr:cNvCxnSpPr/>
      </xdr:nvCxnSpPr>
      <xdr:spPr>
        <a:xfrm>
          <a:off x="2336800" y="72263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156633</xdr:rowOff>
    </xdr:from>
    <xdr:to>
      <xdr:col>3</xdr:col>
      <xdr:colOff>279400</xdr:colOff>
      <xdr:row>42</xdr:row>
      <xdr:rowOff>25400</xdr:rowOff>
    </xdr:to>
    <xdr:cxnSp macro="">
      <xdr:nvCxnSpPr>
        <xdr:cNvPr id="77" name="直線コネクタ 76"/>
        <xdr:cNvCxnSpPr/>
      </xdr:nvCxnSpPr>
      <xdr:spPr>
        <a:xfrm>
          <a:off x="1447800" y="71860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161519</xdr:rowOff>
    </xdr:from>
    <xdr:ext cx="762000" cy="259045"/>
    <xdr:sp macro="" textlink="">
      <xdr:nvSpPr>
        <xdr:cNvPr id="79" name="テキスト ボックス 78"/>
        <xdr:cNvSpPr txBox="1"/>
      </xdr:nvSpPr>
      <xdr:spPr>
        <a:xfrm>
          <a:off x="1955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1" name="テキスト ボックス 80"/>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87" name="円/楕円 86"/>
        <xdr:cNvSpPr/>
      </xdr:nvSpPr>
      <xdr:spPr>
        <a:xfrm>
          <a:off x="49022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51452</xdr:rowOff>
    </xdr:from>
    <xdr:ext cx="762000" cy="259045"/>
    <xdr:sp macro="" textlink="">
      <xdr:nvSpPr>
        <xdr:cNvPr id="88" name="財政力該当値テキスト"/>
        <xdr:cNvSpPr txBox="1"/>
      </xdr:nvSpPr>
      <xdr:spPr>
        <a:xfrm>
          <a:off x="5041900" y="708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34925</xdr:rowOff>
    </xdr:from>
    <xdr:to>
      <xdr:col>6</xdr:col>
      <xdr:colOff>50800</xdr:colOff>
      <xdr:row>42</xdr:row>
      <xdr:rowOff>136525</xdr:rowOff>
    </xdr:to>
    <xdr:sp macro="" textlink="">
      <xdr:nvSpPr>
        <xdr:cNvPr id="89" name="円/楕円 88"/>
        <xdr:cNvSpPr/>
      </xdr:nvSpPr>
      <xdr:spPr>
        <a:xfrm>
          <a:off x="4064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90" name="テキスト ボックス 89"/>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91" name="円/楕円 90"/>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126594</xdr:rowOff>
    </xdr:from>
    <xdr:ext cx="762000" cy="259045"/>
    <xdr:sp macro="" textlink="">
      <xdr:nvSpPr>
        <xdr:cNvPr id="92" name="テキスト ボックス 91"/>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146050</xdr:rowOff>
    </xdr:from>
    <xdr:to>
      <xdr:col>3</xdr:col>
      <xdr:colOff>330200</xdr:colOff>
      <xdr:row>42</xdr:row>
      <xdr:rowOff>76200</xdr:rowOff>
    </xdr:to>
    <xdr:sp macro="" textlink="">
      <xdr:nvSpPr>
        <xdr:cNvPr id="93" name="円/楕円 92"/>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86377</xdr:rowOff>
    </xdr:from>
    <xdr:ext cx="762000" cy="259045"/>
    <xdr:sp macro="" textlink="">
      <xdr:nvSpPr>
        <xdr:cNvPr id="94" name="テキスト ボックス 93"/>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95" name="円/楕円 94"/>
        <xdr:cNvSpPr/>
      </xdr:nvSpPr>
      <xdr:spPr>
        <a:xfrm>
          <a:off x="1397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46160</xdr:rowOff>
    </xdr:from>
    <xdr:ext cx="762000" cy="259045"/>
    <xdr:sp macro="" textlink="">
      <xdr:nvSpPr>
        <xdr:cNvPr id="96" name="テキスト ボックス 95"/>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latin typeface="+mn-lt"/>
              <a:ea typeface="+mn-ea"/>
              <a:cs typeface="+mn-cs"/>
            </a:rPr>
            <a:t>経常収支比率が、前年度と比較して増加した要因は、各種のシステム導入に伴う管理委託料の発生や、施設等の管理業務委託料の増加、光熱水費の高騰などが挙げられる。今後も、（仮称）国際交流スポーツセンター等の大型公共施設に係る維持管理経費が発生し、経常収支比率は上昇していくものと見込まれることから、今後策定する公共施設管理計画等に基づき、施設の統廃合を検討し、維持管理経費を削減することで比率の低減を図る。</a:t>
          </a:r>
          <a:endParaRPr lang="en-US" altLang="ja-JP" sz="1300" b="0" i="0" baseline="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146957</xdr:rowOff>
    </xdr:from>
    <xdr:to>
      <xdr:col>7</xdr:col>
      <xdr:colOff>152400</xdr:colOff>
      <xdr:row>62</xdr:row>
      <xdr:rowOff>9978</xdr:rowOff>
    </xdr:to>
    <xdr:cxnSp macro="">
      <xdr:nvCxnSpPr>
        <xdr:cNvPr id="133" name="直線コネクタ 132"/>
        <xdr:cNvCxnSpPr/>
      </xdr:nvCxnSpPr>
      <xdr:spPr>
        <a:xfrm>
          <a:off x="4114800" y="10605407"/>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146957</xdr:rowOff>
    </xdr:from>
    <xdr:to>
      <xdr:col>6</xdr:col>
      <xdr:colOff>0</xdr:colOff>
      <xdr:row>61</xdr:row>
      <xdr:rowOff>164193</xdr:rowOff>
    </xdr:to>
    <xdr:cxnSp macro="">
      <xdr:nvCxnSpPr>
        <xdr:cNvPr id="136" name="直線コネクタ 135"/>
        <xdr:cNvCxnSpPr/>
      </xdr:nvCxnSpPr>
      <xdr:spPr>
        <a:xfrm flipV="1">
          <a:off x="3225800" y="106054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15966</xdr:rowOff>
    </xdr:from>
    <xdr:to>
      <xdr:col>4</xdr:col>
      <xdr:colOff>482600</xdr:colOff>
      <xdr:row>61</xdr:row>
      <xdr:rowOff>164193</xdr:rowOff>
    </xdr:to>
    <xdr:cxnSp macro="">
      <xdr:nvCxnSpPr>
        <xdr:cNvPr id="139" name="直線コネクタ 138"/>
        <xdr:cNvCxnSpPr/>
      </xdr:nvCxnSpPr>
      <xdr:spPr>
        <a:xfrm>
          <a:off x="2336800" y="10474416"/>
          <a:ext cx="889000" cy="148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1" name="テキスト ボックス 140"/>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15966</xdr:rowOff>
    </xdr:from>
    <xdr:to>
      <xdr:col>3</xdr:col>
      <xdr:colOff>279400</xdr:colOff>
      <xdr:row>61</xdr:row>
      <xdr:rowOff>143510</xdr:rowOff>
    </xdr:to>
    <xdr:cxnSp macro="">
      <xdr:nvCxnSpPr>
        <xdr:cNvPr id="142" name="直線コネクタ 141"/>
        <xdr:cNvCxnSpPr/>
      </xdr:nvCxnSpPr>
      <xdr:spPr>
        <a:xfrm flipV="1">
          <a:off x="1447800" y="10474416"/>
          <a:ext cx="889000" cy="127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130628</xdr:rowOff>
    </xdr:from>
    <xdr:to>
      <xdr:col>7</xdr:col>
      <xdr:colOff>203200</xdr:colOff>
      <xdr:row>62</xdr:row>
      <xdr:rowOff>60778</xdr:rowOff>
    </xdr:to>
    <xdr:sp macro="" textlink="">
      <xdr:nvSpPr>
        <xdr:cNvPr id="152" name="円/楕円 151"/>
        <xdr:cNvSpPr/>
      </xdr:nvSpPr>
      <xdr:spPr>
        <a:xfrm>
          <a:off x="4902200" y="1058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102705</xdr:rowOff>
    </xdr:from>
    <xdr:ext cx="762000" cy="259045"/>
    <xdr:sp macro="" textlink="">
      <xdr:nvSpPr>
        <xdr:cNvPr id="153" name="財政構造の弾力性該当値テキスト"/>
        <xdr:cNvSpPr txBox="1"/>
      </xdr:nvSpPr>
      <xdr:spPr>
        <a:xfrm>
          <a:off x="5041900" y="10561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96157</xdr:rowOff>
    </xdr:from>
    <xdr:to>
      <xdr:col>6</xdr:col>
      <xdr:colOff>50800</xdr:colOff>
      <xdr:row>62</xdr:row>
      <xdr:rowOff>26307</xdr:rowOff>
    </xdr:to>
    <xdr:sp macro="" textlink="">
      <xdr:nvSpPr>
        <xdr:cNvPr id="154" name="円/楕円 153"/>
        <xdr:cNvSpPr/>
      </xdr:nvSpPr>
      <xdr:spPr>
        <a:xfrm>
          <a:off x="4064000" y="10554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36484</xdr:rowOff>
    </xdr:from>
    <xdr:ext cx="736600" cy="259045"/>
    <xdr:sp macro="" textlink="">
      <xdr:nvSpPr>
        <xdr:cNvPr id="155" name="テキスト ボックス 154"/>
        <xdr:cNvSpPr txBox="1"/>
      </xdr:nvSpPr>
      <xdr:spPr>
        <a:xfrm>
          <a:off x="3733800" y="103234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113393</xdr:rowOff>
    </xdr:from>
    <xdr:to>
      <xdr:col>4</xdr:col>
      <xdr:colOff>533400</xdr:colOff>
      <xdr:row>62</xdr:row>
      <xdr:rowOff>43543</xdr:rowOff>
    </xdr:to>
    <xdr:sp macro="" textlink="">
      <xdr:nvSpPr>
        <xdr:cNvPr id="156" name="円/楕円 155"/>
        <xdr:cNvSpPr/>
      </xdr:nvSpPr>
      <xdr:spPr>
        <a:xfrm>
          <a:off x="3175000" y="1057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28320</xdr:rowOff>
    </xdr:from>
    <xdr:ext cx="762000" cy="259045"/>
    <xdr:sp macro="" textlink="">
      <xdr:nvSpPr>
        <xdr:cNvPr id="157" name="テキスト ボックス 156"/>
        <xdr:cNvSpPr txBox="1"/>
      </xdr:nvSpPr>
      <xdr:spPr>
        <a:xfrm>
          <a:off x="2844800" y="1065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136616</xdr:rowOff>
    </xdr:from>
    <xdr:to>
      <xdr:col>3</xdr:col>
      <xdr:colOff>330200</xdr:colOff>
      <xdr:row>61</xdr:row>
      <xdr:rowOff>66766</xdr:rowOff>
    </xdr:to>
    <xdr:sp macro="" textlink="">
      <xdr:nvSpPr>
        <xdr:cNvPr id="158" name="円/楕円 157"/>
        <xdr:cNvSpPr/>
      </xdr:nvSpPr>
      <xdr:spPr>
        <a:xfrm>
          <a:off x="2286000" y="10423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76943</xdr:rowOff>
    </xdr:from>
    <xdr:ext cx="762000" cy="259045"/>
    <xdr:sp macro="" textlink="">
      <xdr:nvSpPr>
        <xdr:cNvPr id="159" name="テキスト ボックス 158"/>
        <xdr:cNvSpPr txBox="1"/>
      </xdr:nvSpPr>
      <xdr:spPr>
        <a:xfrm>
          <a:off x="1955800" y="1019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92710</xdr:rowOff>
    </xdr:from>
    <xdr:to>
      <xdr:col>2</xdr:col>
      <xdr:colOff>127000</xdr:colOff>
      <xdr:row>62</xdr:row>
      <xdr:rowOff>22860</xdr:rowOff>
    </xdr:to>
    <xdr:sp macro="" textlink="">
      <xdr:nvSpPr>
        <xdr:cNvPr id="160" name="円/楕円 159"/>
        <xdr:cNvSpPr/>
      </xdr:nvSpPr>
      <xdr:spPr>
        <a:xfrm>
          <a:off x="13970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33037</xdr:rowOff>
    </xdr:from>
    <xdr:ext cx="762000" cy="259045"/>
    <xdr:sp macro="" textlink="">
      <xdr:nvSpPr>
        <xdr:cNvPr id="161" name="テキスト ボックス 160"/>
        <xdr:cNvSpPr txBox="1"/>
      </xdr:nvSpPr>
      <xdr:spPr>
        <a:xfrm>
          <a:off x="1066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[154,695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115,624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aseline="0">
              <a:solidFill>
                <a:schemeClr val="dk1"/>
              </a:solidFill>
              <a:latin typeface="+mn-lt"/>
              <a:ea typeface="+mn-ea"/>
              <a:cs typeface="+mn-cs"/>
            </a:rPr>
            <a:t>類似団体、全国及び県内市町村の平均より高い要因は、ごみ処理施設や消防業務などを一部事務組合では行わず単独で行っていることにより、維持管理経費が人件費及び物件費に計上されていることによるものである。今後も、委託料の見直しや収支均衡策等の推進などにより、経費の削減に努める。</a:t>
          </a:r>
          <a:endParaRPr lang="ja-JP" altLang="ja-JP" sz="1300" b="0" i="0" baseline="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37582</xdr:rowOff>
    </xdr:from>
    <xdr:to>
      <xdr:col>7</xdr:col>
      <xdr:colOff>152400</xdr:colOff>
      <xdr:row>81</xdr:row>
      <xdr:rowOff>37643</xdr:rowOff>
    </xdr:to>
    <xdr:cxnSp macro="">
      <xdr:nvCxnSpPr>
        <xdr:cNvPr id="195" name="直線コネクタ 194"/>
        <xdr:cNvCxnSpPr/>
      </xdr:nvCxnSpPr>
      <xdr:spPr>
        <a:xfrm>
          <a:off x="4114800" y="13925032"/>
          <a:ext cx="838200" cy="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37582</xdr:rowOff>
    </xdr:from>
    <xdr:to>
      <xdr:col>6</xdr:col>
      <xdr:colOff>0</xdr:colOff>
      <xdr:row>81</xdr:row>
      <xdr:rowOff>45241</xdr:rowOff>
    </xdr:to>
    <xdr:cxnSp macro="">
      <xdr:nvCxnSpPr>
        <xdr:cNvPr id="198" name="直線コネクタ 197"/>
        <xdr:cNvCxnSpPr/>
      </xdr:nvCxnSpPr>
      <xdr:spPr>
        <a:xfrm flipV="1">
          <a:off x="3225800" y="13925032"/>
          <a:ext cx="889000" cy="7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31699</xdr:rowOff>
    </xdr:from>
    <xdr:to>
      <xdr:col>4</xdr:col>
      <xdr:colOff>482600</xdr:colOff>
      <xdr:row>81</xdr:row>
      <xdr:rowOff>45241</xdr:rowOff>
    </xdr:to>
    <xdr:cxnSp macro="">
      <xdr:nvCxnSpPr>
        <xdr:cNvPr id="201" name="直線コネクタ 200"/>
        <xdr:cNvCxnSpPr/>
      </xdr:nvCxnSpPr>
      <xdr:spPr>
        <a:xfrm>
          <a:off x="2336800" y="13919149"/>
          <a:ext cx="889000" cy="1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31333</xdr:rowOff>
    </xdr:from>
    <xdr:to>
      <xdr:col>3</xdr:col>
      <xdr:colOff>279400</xdr:colOff>
      <xdr:row>81</xdr:row>
      <xdr:rowOff>31699</xdr:rowOff>
    </xdr:to>
    <xdr:cxnSp macro="">
      <xdr:nvCxnSpPr>
        <xdr:cNvPr id="204" name="直線コネクタ 203"/>
        <xdr:cNvCxnSpPr/>
      </xdr:nvCxnSpPr>
      <xdr:spPr>
        <a:xfrm>
          <a:off x="1447800" y="13918783"/>
          <a:ext cx="8890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158293</xdr:rowOff>
    </xdr:from>
    <xdr:to>
      <xdr:col>7</xdr:col>
      <xdr:colOff>203200</xdr:colOff>
      <xdr:row>81</xdr:row>
      <xdr:rowOff>88443</xdr:rowOff>
    </xdr:to>
    <xdr:sp macro="" textlink="">
      <xdr:nvSpPr>
        <xdr:cNvPr id="214" name="円/楕円 213"/>
        <xdr:cNvSpPr/>
      </xdr:nvSpPr>
      <xdr:spPr>
        <a:xfrm>
          <a:off x="4902200" y="13874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35120</xdr:rowOff>
    </xdr:from>
    <xdr:ext cx="762000" cy="259045"/>
    <xdr:sp macro="" textlink="">
      <xdr:nvSpPr>
        <xdr:cNvPr id="215" name="人件費・物件費等の状況該当値テキスト"/>
        <xdr:cNvSpPr txBox="1"/>
      </xdr:nvSpPr>
      <xdr:spPr>
        <a:xfrm>
          <a:off x="5041900" y="13922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154,695</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158232</xdr:rowOff>
    </xdr:from>
    <xdr:to>
      <xdr:col>6</xdr:col>
      <xdr:colOff>50800</xdr:colOff>
      <xdr:row>81</xdr:row>
      <xdr:rowOff>88382</xdr:rowOff>
    </xdr:to>
    <xdr:sp macro="" textlink="">
      <xdr:nvSpPr>
        <xdr:cNvPr id="216" name="円/楕円 215"/>
        <xdr:cNvSpPr/>
      </xdr:nvSpPr>
      <xdr:spPr>
        <a:xfrm>
          <a:off x="4064000" y="13874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73159</xdr:rowOff>
    </xdr:from>
    <xdr:ext cx="736600" cy="259045"/>
    <xdr:sp macro="" textlink="">
      <xdr:nvSpPr>
        <xdr:cNvPr id="217" name="テキスト ボックス 216"/>
        <xdr:cNvSpPr txBox="1"/>
      </xdr:nvSpPr>
      <xdr:spPr>
        <a:xfrm>
          <a:off x="3733800" y="13960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154,619</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165891</xdr:rowOff>
    </xdr:from>
    <xdr:to>
      <xdr:col>4</xdr:col>
      <xdr:colOff>533400</xdr:colOff>
      <xdr:row>81</xdr:row>
      <xdr:rowOff>96041</xdr:rowOff>
    </xdr:to>
    <xdr:sp macro="" textlink="">
      <xdr:nvSpPr>
        <xdr:cNvPr id="218" name="円/楕円 217"/>
        <xdr:cNvSpPr/>
      </xdr:nvSpPr>
      <xdr:spPr>
        <a:xfrm>
          <a:off x="3175000" y="13881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80818</xdr:rowOff>
    </xdr:from>
    <xdr:ext cx="762000" cy="259045"/>
    <xdr:sp macro="" textlink="">
      <xdr:nvSpPr>
        <xdr:cNvPr id="219" name="テキスト ボックス 218"/>
        <xdr:cNvSpPr txBox="1"/>
      </xdr:nvSpPr>
      <xdr:spPr>
        <a:xfrm>
          <a:off x="2844800" y="13968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164,140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152349</xdr:rowOff>
    </xdr:from>
    <xdr:to>
      <xdr:col>3</xdr:col>
      <xdr:colOff>330200</xdr:colOff>
      <xdr:row>81</xdr:row>
      <xdr:rowOff>82499</xdr:rowOff>
    </xdr:to>
    <xdr:sp macro="" textlink="">
      <xdr:nvSpPr>
        <xdr:cNvPr id="220" name="円/楕円 219"/>
        <xdr:cNvSpPr/>
      </xdr:nvSpPr>
      <xdr:spPr>
        <a:xfrm>
          <a:off x="2286000" y="13868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67276</xdr:rowOff>
    </xdr:from>
    <xdr:ext cx="762000" cy="259045"/>
    <xdr:sp macro="" textlink="">
      <xdr:nvSpPr>
        <xdr:cNvPr id="221" name="テキスト ボックス 220"/>
        <xdr:cNvSpPr txBox="1"/>
      </xdr:nvSpPr>
      <xdr:spPr>
        <a:xfrm>
          <a:off x="1955800" y="13954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147,304</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151983</xdr:rowOff>
    </xdr:from>
    <xdr:to>
      <xdr:col>2</xdr:col>
      <xdr:colOff>127000</xdr:colOff>
      <xdr:row>81</xdr:row>
      <xdr:rowOff>82133</xdr:rowOff>
    </xdr:to>
    <xdr:sp macro="" textlink="">
      <xdr:nvSpPr>
        <xdr:cNvPr id="222" name="円/楕円 221"/>
        <xdr:cNvSpPr/>
      </xdr:nvSpPr>
      <xdr:spPr>
        <a:xfrm>
          <a:off x="1397000" y="13867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66910</xdr:rowOff>
    </xdr:from>
    <xdr:ext cx="762000" cy="259045"/>
    <xdr:sp macro="" textlink="">
      <xdr:nvSpPr>
        <xdr:cNvPr id="223" name="テキスト ボックス 222"/>
        <xdr:cNvSpPr txBox="1"/>
      </xdr:nvSpPr>
      <xdr:spPr>
        <a:xfrm>
          <a:off x="1066800" y="1395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146,849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類似団体、全国市町村及び県内市町村の平均を下回っている。今後も引き続き、給料の適正化に努めていく。</a:t>
          </a:r>
          <a:endParaRPr lang="ja-JP" altLang="ja-JP" sz="1400"/>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156421</xdr:rowOff>
    </xdr:from>
    <xdr:to>
      <xdr:col>24</xdr:col>
      <xdr:colOff>558800</xdr:colOff>
      <xdr:row>87</xdr:row>
      <xdr:rowOff>143298</xdr:rowOff>
    </xdr:to>
    <xdr:cxnSp macro="">
      <xdr:nvCxnSpPr>
        <xdr:cNvPr id="257" name="直線コネクタ 256"/>
        <xdr:cNvCxnSpPr/>
      </xdr:nvCxnSpPr>
      <xdr:spPr>
        <a:xfrm flipV="1">
          <a:off x="16179800" y="14729671"/>
          <a:ext cx="838200" cy="32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135255</xdr:rowOff>
    </xdr:from>
    <xdr:to>
      <xdr:col>23</xdr:col>
      <xdr:colOff>406400</xdr:colOff>
      <xdr:row>87</xdr:row>
      <xdr:rowOff>143298</xdr:rowOff>
    </xdr:to>
    <xdr:cxnSp macro="">
      <xdr:nvCxnSpPr>
        <xdr:cNvPr id="260" name="直線コネクタ 259"/>
        <xdr:cNvCxnSpPr/>
      </xdr:nvCxnSpPr>
      <xdr:spPr>
        <a:xfrm>
          <a:off x="15290800" y="15051405"/>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17145</xdr:rowOff>
    </xdr:from>
    <xdr:to>
      <xdr:col>22</xdr:col>
      <xdr:colOff>203200</xdr:colOff>
      <xdr:row>87</xdr:row>
      <xdr:rowOff>135255</xdr:rowOff>
    </xdr:to>
    <xdr:cxnSp macro="">
      <xdr:nvCxnSpPr>
        <xdr:cNvPr id="263" name="直線コネクタ 262"/>
        <xdr:cNvCxnSpPr/>
      </xdr:nvCxnSpPr>
      <xdr:spPr>
        <a:xfrm>
          <a:off x="14401800" y="14761845"/>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17145</xdr:rowOff>
    </xdr:from>
    <xdr:to>
      <xdr:col>21</xdr:col>
      <xdr:colOff>0</xdr:colOff>
      <xdr:row>86</xdr:row>
      <xdr:rowOff>37254</xdr:rowOff>
    </xdr:to>
    <xdr:cxnSp macro="">
      <xdr:nvCxnSpPr>
        <xdr:cNvPr id="266" name="直線コネクタ 265"/>
        <xdr:cNvCxnSpPr/>
      </xdr:nvCxnSpPr>
      <xdr:spPr>
        <a:xfrm flipV="1">
          <a:off x="13512800" y="14761845"/>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105621</xdr:rowOff>
    </xdr:from>
    <xdr:to>
      <xdr:col>24</xdr:col>
      <xdr:colOff>609600</xdr:colOff>
      <xdr:row>86</xdr:row>
      <xdr:rowOff>35771</xdr:rowOff>
    </xdr:to>
    <xdr:sp macro="" textlink="">
      <xdr:nvSpPr>
        <xdr:cNvPr id="276" name="円/楕円 275"/>
        <xdr:cNvSpPr/>
      </xdr:nvSpPr>
      <xdr:spPr>
        <a:xfrm>
          <a:off x="16967200" y="1467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122148</xdr:rowOff>
    </xdr:from>
    <xdr:ext cx="762000" cy="259045"/>
    <xdr:sp macro="" textlink="">
      <xdr:nvSpPr>
        <xdr:cNvPr id="277" name="給与水準   （国との比較）該当値テキスト"/>
        <xdr:cNvSpPr txBox="1"/>
      </xdr:nvSpPr>
      <xdr:spPr>
        <a:xfrm>
          <a:off x="17106900" y="14523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92498</xdr:rowOff>
    </xdr:from>
    <xdr:to>
      <xdr:col>23</xdr:col>
      <xdr:colOff>457200</xdr:colOff>
      <xdr:row>88</xdr:row>
      <xdr:rowOff>22648</xdr:rowOff>
    </xdr:to>
    <xdr:sp macro="" textlink="">
      <xdr:nvSpPr>
        <xdr:cNvPr id="278" name="円/楕円 277"/>
        <xdr:cNvSpPr/>
      </xdr:nvSpPr>
      <xdr:spPr>
        <a:xfrm>
          <a:off x="16129000" y="15008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32825</xdr:rowOff>
    </xdr:from>
    <xdr:ext cx="736600" cy="259045"/>
    <xdr:sp macro="" textlink="">
      <xdr:nvSpPr>
        <xdr:cNvPr id="279" name="テキスト ボックス 278"/>
        <xdr:cNvSpPr txBox="1"/>
      </xdr:nvSpPr>
      <xdr:spPr>
        <a:xfrm>
          <a:off x="15798800" y="14777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84455</xdr:rowOff>
    </xdr:from>
    <xdr:to>
      <xdr:col>22</xdr:col>
      <xdr:colOff>254000</xdr:colOff>
      <xdr:row>88</xdr:row>
      <xdr:rowOff>14605</xdr:rowOff>
    </xdr:to>
    <xdr:sp macro="" textlink="">
      <xdr:nvSpPr>
        <xdr:cNvPr id="280" name="円/楕円 279"/>
        <xdr:cNvSpPr/>
      </xdr:nvSpPr>
      <xdr:spPr>
        <a:xfrm>
          <a:off x="15240000" y="1500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24782</xdr:rowOff>
    </xdr:from>
    <xdr:ext cx="762000" cy="259045"/>
    <xdr:sp macro="" textlink="">
      <xdr:nvSpPr>
        <xdr:cNvPr id="281" name="テキスト ボックス 280"/>
        <xdr:cNvSpPr txBox="1"/>
      </xdr:nvSpPr>
      <xdr:spPr>
        <a:xfrm>
          <a:off x="14909800" y="1476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137795</xdr:rowOff>
    </xdr:from>
    <xdr:to>
      <xdr:col>21</xdr:col>
      <xdr:colOff>50800</xdr:colOff>
      <xdr:row>86</xdr:row>
      <xdr:rowOff>67945</xdr:rowOff>
    </xdr:to>
    <xdr:sp macro="" textlink="">
      <xdr:nvSpPr>
        <xdr:cNvPr id="282" name="円/楕円 281"/>
        <xdr:cNvSpPr/>
      </xdr:nvSpPr>
      <xdr:spPr>
        <a:xfrm>
          <a:off x="14351000" y="1471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78122</xdr:rowOff>
    </xdr:from>
    <xdr:ext cx="762000" cy="259045"/>
    <xdr:sp macro="" textlink="">
      <xdr:nvSpPr>
        <xdr:cNvPr id="283" name="テキスト ボックス 282"/>
        <xdr:cNvSpPr txBox="1"/>
      </xdr:nvSpPr>
      <xdr:spPr>
        <a:xfrm>
          <a:off x="14020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157904</xdr:rowOff>
    </xdr:from>
    <xdr:to>
      <xdr:col>19</xdr:col>
      <xdr:colOff>533400</xdr:colOff>
      <xdr:row>86</xdr:row>
      <xdr:rowOff>88054</xdr:rowOff>
    </xdr:to>
    <xdr:sp macro="" textlink="">
      <xdr:nvSpPr>
        <xdr:cNvPr id="284" name="円/楕円 283"/>
        <xdr:cNvSpPr/>
      </xdr:nvSpPr>
      <xdr:spPr>
        <a:xfrm>
          <a:off x="13462000" y="147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98231</xdr:rowOff>
    </xdr:from>
    <xdr:ext cx="762000" cy="259045"/>
    <xdr:sp macro="" textlink="">
      <xdr:nvSpPr>
        <xdr:cNvPr id="285" name="テキスト ボックス 284"/>
        <xdr:cNvSpPr txBox="1"/>
      </xdr:nvSpPr>
      <xdr:spPr>
        <a:xfrm>
          <a:off x="13131800" y="1450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latin typeface="+mn-lt"/>
              <a:ea typeface="+mn-ea"/>
              <a:cs typeface="+mn-cs"/>
            </a:rPr>
            <a:t>職員の削減等、人件費の抑制に努め、年々改善がみられているものの、依然として類似団体、全国市町村及び県内市町村の平均を上回っている。当市には、米軍基地が所在しているため、そのことによる騒音問題、電波障害、事件事故等各種基地問題も解決するための部署を設置しており、そのことが平均より高くなっている要因となっている。また、消防業務を一部事務組合で行わず、単独で行っているため、その分の職員数が計上されていることも要因となっている。今後、民間委託の推進、組織の見直しや消防の広域化の検討も含め、人件費の抑制に努めていく。</a:t>
          </a:r>
          <a:endParaRPr lang="ja-JP" altLang="ja-JP" sz="1200"/>
        </a:p>
        <a:p>
          <a:endParaRPr kumimoji="1" lang="ja-JP" altLang="en-US" sz="12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96157</xdr:rowOff>
    </xdr:from>
    <xdr:to>
      <xdr:col>24</xdr:col>
      <xdr:colOff>558800</xdr:colOff>
      <xdr:row>62</xdr:row>
      <xdr:rowOff>98455</xdr:rowOff>
    </xdr:to>
    <xdr:cxnSp macro="">
      <xdr:nvCxnSpPr>
        <xdr:cNvPr id="322" name="直線コネクタ 321"/>
        <xdr:cNvCxnSpPr/>
      </xdr:nvCxnSpPr>
      <xdr:spPr>
        <a:xfrm flipV="1">
          <a:off x="16179800" y="10726057"/>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98455</xdr:rowOff>
    </xdr:from>
    <xdr:to>
      <xdr:col>23</xdr:col>
      <xdr:colOff>406400</xdr:colOff>
      <xdr:row>62</xdr:row>
      <xdr:rowOff>101902</xdr:rowOff>
    </xdr:to>
    <xdr:cxnSp macro="">
      <xdr:nvCxnSpPr>
        <xdr:cNvPr id="325" name="直線コネクタ 324"/>
        <xdr:cNvCxnSpPr/>
      </xdr:nvCxnSpPr>
      <xdr:spPr>
        <a:xfrm flipV="1">
          <a:off x="15290800" y="10728355"/>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101902</xdr:rowOff>
    </xdr:from>
    <xdr:to>
      <xdr:col>22</xdr:col>
      <xdr:colOff>203200</xdr:colOff>
      <xdr:row>62</xdr:row>
      <xdr:rowOff>104201</xdr:rowOff>
    </xdr:to>
    <xdr:cxnSp macro="">
      <xdr:nvCxnSpPr>
        <xdr:cNvPr id="328" name="直線コネクタ 327"/>
        <xdr:cNvCxnSpPr/>
      </xdr:nvCxnSpPr>
      <xdr:spPr>
        <a:xfrm flipV="1">
          <a:off x="14401800" y="10731802"/>
          <a:ext cx="889000" cy="2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104201</xdr:rowOff>
    </xdr:from>
    <xdr:to>
      <xdr:col>21</xdr:col>
      <xdr:colOff>0</xdr:colOff>
      <xdr:row>62</xdr:row>
      <xdr:rowOff>109946</xdr:rowOff>
    </xdr:to>
    <xdr:cxnSp macro="">
      <xdr:nvCxnSpPr>
        <xdr:cNvPr id="331" name="直線コネクタ 330"/>
        <xdr:cNvCxnSpPr/>
      </xdr:nvCxnSpPr>
      <xdr:spPr>
        <a:xfrm flipV="1">
          <a:off x="13512800" y="10734101"/>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45357</xdr:rowOff>
    </xdr:from>
    <xdr:to>
      <xdr:col>24</xdr:col>
      <xdr:colOff>609600</xdr:colOff>
      <xdr:row>62</xdr:row>
      <xdr:rowOff>146957</xdr:rowOff>
    </xdr:to>
    <xdr:sp macro="" textlink="">
      <xdr:nvSpPr>
        <xdr:cNvPr id="341" name="円/楕円 340"/>
        <xdr:cNvSpPr/>
      </xdr:nvSpPr>
      <xdr:spPr>
        <a:xfrm>
          <a:off x="16967200" y="1067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17434</xdr:rowOff>
    </xdr:from>
    <xdr:ext cx="762000" cy="259045"/>
    <xdr:sp macro="" textlink="">
      <xdr:nvSpPr>
        <xdr:cNvPr id="342" name="定員管理の状況該当値テキスト"/>
        <xdr:cNvSpPr txBox="1"/>
      </xdr:nvSpPr>
      <xdr:spPr>
        <a:xfrm>
          <a:off x="17106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47655</xdr:rowOff>
    </xdr:from>
    <xdr:to>
      <xdr:col>23</xdr:col>
      <xdr:colOff>457200</xdr:colOff>
      <xdr:row>62</xdr:row>
      <xdr:rowOff>149255</xdr:rowOff>
    </xdr:to>
    <xdr:sp macro="" textlink="">
      <xdr:nvSpPr>
        <xdr:cNvPr id="343" name="円/楕円 342"/>
        <xdr:cNvSpPr/>
      </xdr:nvSpPr>
      <xdr:spPr>
        <a:xfrm>
          <a:off x="16129000" y="1067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134032</xdr:rowOff>
    </xdr:from>
    <xdr:ext cx="736600" cy="259045"/>
    <xdr:sp macro="" textlink="">
      <xdr:nvSpPr>
        <xdr:cNvPr id="344" name="テキスト ボックス 343"/>
        <xdr:cNvSpPr txBox="1"/>
      </xdr:nvSpPr>
      <xdr:spPr>
        <a:xfrm>
          <a:off x="15798800" y="10763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51102</xdr:rowOff>
    </xdr:from>
    <xdr:to>
      <xdr:col>22</xdr:col>
      <xdr:colOff>254000</xdr:colOff>
      <xdr:row>62</xdr:row>
      <xdr:rowOff>152702</xdr:rowOff>
    </xdr:to>
    <xdr:sp macro="" textlink="">
      <xdr:nvSpPr>
        <xdr:cNvPr id="345" name="円/楕円 344"/>
        <xdr:cNvSpPr/>
      </xdr:nvSpPr>
      <xdr:spPr>
        <a:xfrm>
          <a:off x="15240000" y="10681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137479</xdr:rowOff>
    </xdr:from>
    <xdr:ext cx="762000" cy="259045"/>
    <xdr:sp macro="" textlink="">
      <xdr:nvSpPr>
        <xdr:cNvPr id="346" name="テキスト ボックス 345"/>
        <xdr:cNvSpPr txBox="1"/>
      </xdr:nvSpPr>
      <xdr:spPr>
        <a:xfrm>
          <a:off x="14909800" y="10767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53401</xdr:rowOff>
    </xdr:from>
    <xdr:to>
      <xdr:col>21</xdr:col>
      <xdr:colOff>50800</xdr:colOff>
      <xdr:row>62</xdr:row>
      <xdr:rowOff>155001</xdr:rowOff>
    </xdr:to>
    <xdr:sp macro="" textlink="">
      <xdr:nvSpPr>
        <xdr:cNvPr id="347" name="円/楕円 346"/>
        <xdr:cNvSpPr/>
      </xdr:nvSpPr>
      <xdr:spPr>
        <a:xfrm>
          <a:off x="14351000" y="10683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139778</xdr:rowOff>
    </xdr:from>
    <xdr:ext cx="762000" cy="259045"/>
    <xdr:sp macro="" textlink="">
      <xdr:nvSpPr>
        <xdr:cNvPr id="348" name="テキスト ボックス 347"/>
        <xdr:cNvSpPr txBox="1"/>
      </xdr:nvSpPr>
      <xdr:spPr>
        <a:xfrm>
          <a:off x="14020800" y="10769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59146</xdr:rowOff>
    </xdr:from>
    <xdr:to>
      <xdr:col>19</xdr:col>
      <xdr:colOff>533400</xdr:colOff>
      <xdr:row>62</xdr:row>
      <xdr:rowOff>160746</xdr:rowOff>
    </xdr:to>
    <xdr:sp macro="" textlink="">
      <xdr:nvSpPr>
        <xdr:cNvPr id="349" name="円/楕円 348"/>
        <xdr:cNvSpPr/>
      </xdr:nvSpPr>
      <xdr:spPr>
        <a:xfrm>
          <a:off x="13462000" y="10689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145523</xdr:rowOff>
    </xdr:from>
    <xdr:ext cx="762000" cy="259045"/>
    <xdr:sp macro="" textlink="">
      <xdr:nvSpPr>
        <xdr:cNvPr id="350" name="テキスト ボックス 349"/>
        <xdr:cNvSpPr txBox="1"/>
      </xdr:nvSpPr>
      <xdr:spPr>
        <a:xfrm>
          <a:off x="13131800" y="10775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平成</a:t>
          </a:r>
          <a:r>
            <a:rPr kumimoji="1" lang="en-US" altLang="ja-JP" sz="1300">
              <a:solidFill>
                <a:schemeClr val="dk1"/>
              </a:solidFill>
              <a:latin typeface="+mn-lt"/>
              <a:ea typeface="+mn-ea"/>
              <a:cs typeface="+mn-cs"/>
            </a:rPr>
            <a:t>19</a:t>
          </a:r>
          <a:r>
            <a:rPr kumimoji="1" lang="ja-JP" altLang="ja-JP" sz="1300">
              <a:solidFill>
                <a:schemeClr val="dk1"/>
              </a:solidFill>
              <a:latin typeface="+mn-lt"/>
              <a:ea typeface="+mn-ea"/>
              <a:cs typeface="+mn-cs"/>
            </a:rPr>
            <a:t>年度から</a:t>
          </a:r>
          <a:r>
            <a:rPr kumimoji="1" lang="en-US" altLang="ja-JP" sz="1300">
              <a:solidFill>
                <a:schemeClr val="dk1"/>
              </a:solidFill>
              <a:latin typeface="+mn-lt"/>
              <a:ea typeface="+mn-ea"/>
              <a:cs typeface="+mn-cs"/>
            </a:rPr>
            <a:t>21</a:t>
          </a:r>
          <a:r>
            <a:rPr kumimoji="1" lang="ja-JP" altLang="ja-JP" sz="1300">
              <a:solidFill>
                <a:schemeClr val="dk1"/>
              </a:solidFill>
              <a:latin typeface="+mn-lt"/>
              <a:ea typeface="+mn-ea"/>
              <a:cs typeface="+mn-cs"/>
            </a:rPr>
            <a:t>年度にかけて実施した公的資金補償金免除繰上償還、平成</a:t>
          </a:r>
          <a:r>
            <a:rPr kumimoji="1" lang="en-US" altLang="ja-JP" sz="1300">
              <a:solidFill>
                <a:schemeClr val="dk1"/>
              </a:solidFill>
              <a:latin typeface="+mn-lt"/>
              <a:ea typeface="+mn-ea"/>
              <a:cs typeface="+mn-cs"/>
            </a:rPr>
            <a:t>20</a:t>
          </a:r>
          <a:r>
            <a:rPr kumimoji="1" lang="ja-JP" altLang="ja-JP" sz="1300">
              <a:solidFill>
                <a:schemeClr val="dk1"/>
              </a:solidFill>
              <a:latin typeface="+mn-lt"/>
              <a:ea typeface="+mn-ea"/>
              <a:cs typeface="+mn-cs"/>
            </a:rPr>
            <a:t>年度から実施している任意繰上償還等により地方債現在高が減少した。</a:t>
          </a:r>
          <a:endParaRPr kumimoji="1" lang="en-US" altLang="ja-JP" sz="1300">
            <a:solidFill>
              <a:schemeClr val="dk1"/>
            </a:solidFill>
            <a:latin typeface="+mn-lt"/>
            <a:ea typeface="+mn-ea"/>
            <a:cs typeface="+mn-cs"/>
          </a:endParaRPr>
        </a:p>
        <a:p>
          <a:r>
            <a:rPr kumimoji="1" lang="ja-JP" altLang="ja-JP" sz="1300">
              <a:solidFill>
                <a:schemeClr val="dk1"/>
              </a:solidFill>
              <a:latin typeface="+mn-lt"/>
              <a:ea typeface="+mn-ea"/>
              <a:cs typeface="+mn-cs"/>
            </a:rPr>
            <a:t>それに伴い元利償還金等の減少により実質公債費率が前年度比△</a:t>
          </a:r>
          <a:r>
            <a:rPr kumimoji="1" lang="en-US" altLang="ja-JP" sz="1300">
              <a:solidFill>
                <a:schemeClr val="dk1"/>
              </a:solidFill>
              <a:latin typeface="+mn-lt"/>
              <a:ea typeface="+mn-ea"/>
              <a:cs typeface="+mn-cs"/>
            </a:rPr>
            <a:t>0.7</a:t>
          </a:r>
          <a:r>
            <a:rPr kumimoji="1" lang="ja-JP" altLang="ja-JP" sz="1300">
              <a:solidFill>
                <a:schemeClr val="dk1"/>
              </a:solidFill>
              <a:latin typeface="+mn-lt"/>
              <a:ea typeface="+mn-ea"/>
              <a:cs typeface="+mn-cs"/>
            </a:rPr>
            <a:t>ポイントとなった。</a:t>
          </a:r>
          <a:endParaRPr lang="ja-JP" altLang="ja-JP" sz="1300"/>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76926</xdr:rowOff>
    </xdr:from>
    <xdr:to>
      <xdr:col>24</xdr:col>
      <xdr:colOff>558800</xdr:colOff>
      <xdr:row>38</xdr:row>
      <xdr:rowOff>101056</xdr:rowOff>
    </xdr:to>
    <xdr:cxnSp macro="">
      <xdr:nvCxnSpPr>
        <xdr:cNvPr id="386" name="直線コネクタ 385"/>
        <xdr:cNvCxnSpPr/>
      </xdr:nvCxnSpPr>
      <xdr:spPr>
        <a:xfrm flipV="1">
          <a:off x="16179800" y="6592026"/>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101056</xdr:rowOff>
    </xdr:from>
    <xdr:to>
      <xdr:col>23</xdr:col>
      <xdr:colOff>406400</xdr:colOff>
      <xdr:row>38</xdr:row>
      <xdr:rowOff>132080</xdr:rowOff>
    </xdr:to>
    <xdr:cxnSp macro="">
      <xdr:nvCxnSpPr>
        <xdr:cNvPr id="389" name="直線コネクタ 388"/>
        <xdr:cNvCxnSpPr/>
      </xdr:nvCxnSpPr>
      <xdr:spPr>
        <a:xfrm flipV="1">
          <a:off x="15290800" y="661615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132080</xdr:rowOff>
    </xdr:from>
    <xdr:to>
      <xdr:col>22</xdr:col>
      <xdr:colOff>203200</xdr:colOff>
      <xdr:row>39</xdr:row>
      <xdr:rowOff>1996</xdr:rowOff>
    </xdr:to>
    <xdr:cxnSp macro="">
      <xdr:nvCxnSpPr>
        <xdr:cNvPr id="392" name="直線コネクタ 391"/>
        <xdr:cNvCxnSpPr/>
      </xdr:nvCxnSpPr>
      <xdr:spPr>
        <a:xfrm flipV="1">
          <a:off x="14401800" y="6647180"/>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1996</xdr:rowOff>
    </xdr:from>
    <xdr:to>
      <xdr:col>21</xdr:col>
      <xdr:colOff>0</xdr:colOff>
      <xdr:row>39</xdr:row>
      <xdr:rowOff>70938</xdr:rowOff>
    </xdr:to>
    <xdr:cxnSp macro="">
      <xdr:nvCxnSpPr>
        <xdr:cNvPr id="395" name="直線コネクタ 394"/>
        <xdr:cNvCxnSpPr/>
      </xdr:nvCxnSpPr>
      <xdr:spPr>
        <a:xfrm flipV="1">
          <a:off x="13512800" y="6688546"/>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38843</xdr:rowOff>
    </xdr:from>
    <xdr:ext cx="762000" cy="259045"/>
    <xdr:sp macro="" textlink="">
      <xdr:nvSpPr>
        <xdr:cNvPr id="399" name="テキスト ボックス 398"/>
        <xdr:cNvSpPr txBox="1"/>
      </xdr:nvSpPr>
      <xdr:spPr>
        <a:xfrm>
          <a:off x="13131800" y="638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26126</xdr:rowOff>
    </xdr:from>
    <xdr:to>
      <xdr:col>24</xdr:col>
      <xdr:colOff>609600</xdr:colOff>
      <xdr:row>38</xdr:row>
      <xdr:rowOff>127726</xdr:rowOff>
    </xdr:to>
    <xdr:sp macro="" textlink="">
      <xdr:nvSpPr>
        <xdr:cNvPr id="405" name="円/楕円 404"/>
        <xdr:cNvSpPr/>
      </xdr:nvSpPr>
      <xdr:spPr>
        <a:xfrm>
          <a:off x="16967200" y="6541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169653</xdr:rowOff>
    </xdr:from>
    <xdr:ext cx="762000" cy="259045"/>
    <xdr:sp macro="" textlink="">
      <xdr:nvSpPr>
        <xdr:cNvPr id="406" name="公債費負担の状況該当値テキスト"/>
        <xdr:cNvSpPr txBox="1"/>
      </xdr:nvSpPr>
      <xdr:spPr>
        <a:xfrm>
          <a:off x="17106900" y="651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50256</xdr:rowOff>
    </xdr:from>
    <xdr:to>
      <xdr:col>23</xdr:col>
      <xdr:colOff>457200</xdr:colOff>
      <xdr:row>38</xdr:row>
      <xdr:rowOff>151856</xdr:rowOff>
    </xdr:to>
    <xdr:sp macro="" textlink="">
      <xdr:nvSpPr>
        <xdr:cNvPr id="407" name="円/楕円 406"/>
        <xdr:cNvSpPr/>
      </xdr:nvSpPr>
      <xdr:spPr>
        <a:xfrm>
          <a:off x="16129000" y="6565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136633</xdr:rowOff>
    </xdr:from>
    <xdr:ext cx="736600" cy="259045"/>
    <xdr:sp macro="" textlink="">
      <xdr:nvSpPr>
        <xdr:cNvPr id="408" name="テキスト ボックス 407"/>
        <xdr:cNvSpPr txBox="1"/>
      </xdr:nvSpPr>
      <xdr:spPr>
        <a:xfrm>
          <a:off x="15798800" y="6651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81280</xdr:rowOff>
    </xdr:from>
    <xdr:to>
      <xdr:col>22</xdr:col>
      <xdr:colOff>254000</xdr:colOff>
      <xdr:row>39</xdr:row>
      <xdr:rowOff>11430</xdr:rowOff>
    </xdr:to>
    <xdr:sp macro="" textlink="">
      <xdr:nvSpPr>
        <xdr:cNvPr id="409" name="円/楕円 408"/>
        <xdr:cNvSpPr/>
      </xdr:nvSpPr>
      <xdr:spPr>
        <a:xfrm>
          <a:off x="15240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167657</xdr:rowOff>
    </xdr:from>
    <xdr:ext cx="762000" cy="259045"/>
    <xdr:sp macro="" textlink="">
      <xdr:nvSpPr>
        <xdr:cNvPr id="410" name="テキスト ボックス 409"/>
        <xdr:cNvSpPr txBox="1"/>
      </xdr:nvSpPr>
      <xdr:spPr>
        <a:xfrm>
          <a:off x="14909800" y="668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122646</xdr:rowOff>
    </xdr:from>
    <xdr:to>
      <xdr:col>21</xdr:col>
      <xdr:colOff>50800</xdr:colOff>
      <xdr:row>39</xdr:row>
      <xdr:rowOff>52796</xdr:rowOff>
    </xdr:to>
    <xdr:sp macro="" textlink="">
      <xdr:nvSpPr>
        <xdr:cNvPr id="411" name="円/楕円 410"/>
        <xdr:cNvSpPr/>
      </xdr:nvSpPr>
      <xdr:spPr>
        <a:xfrm>
          <a:off x="14351000" y="663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37573</xdr:rowOff>
    </xdr:from>
    <xdr:ext cx="762000" cy="259045"/>
    <xdr:sp macro="" textlink="">
      <xdr:nvSpPr>
        <xdr:cNvPr id="412" name="テキスト ボックス 411"/>
        <xdr:cNvSpPr txBox="1"/>
      </xdr:nvSpPr>
      <xdr:spPr>
        <a:xfrm>
          <a:off x="14020800" y="6724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20138</xdr:rowOff>
    </xdr:from>
    <xdr:to>
      <xdr:col>19</xdr:col>
      <xdr:colOff>533400</xdr:colOff>
      <xdr:row>39</xdr:row>
      <xdr:rowOff>121738</xdr:rowOff>
    </xdr:to>
    <xdr:sp macro="" textlink="">
      <xdr:nvSpPr>
        <xdr:cNvPr id="413" name="円/楕円 412"/>
        <xdr:cNvSpPr/>
      </xdr:nvSpPr>
      <xdr:spPr>
        <a:xfrm>
          <a:off x="13462000" y="670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106515</xdr:rowOff>
    </xdr:from>
    <xdr:ext cx="762000" cy="259045"/>
    <xdr:sp macro="" textlink="">
      <xdr:nvSpPr>
        <xdr:cNvPr id="414" name="テキスト ボックス 413"/>
        <xdr:cNvSpPr txBox="1"/>
      </xdr:nvSpPr>
      <xdr:spPr>
        <a:xfrm>
          <a:off x="13131800" y="679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起債の抑制や繰上償還等による地方債現在高の減、公営企業債等繰入見込額及び退職手当負担金見込額の減等により、将来負担比率が前年度比△</a:t>
          </a:r>
          <a:r>
            <a:rPr kumimoji="1" lang="en-US" altLang="ja-JP" sz="1300">
              <a:solidFill>
                <a:schemeClr val="dk1"/>
              </a:solidFill>
              <a:latin typeface="+mn-lt"/>
              <a:ea typeface="+mn-ea"/>
              <a:cs typeface="+mn-cs"/>
            </a:rPr>
            <a:t>14.3</a:t>
          </a:r>
          <a:r>
            <a:rPr kumimoji="1" lang="ja-JP" altLang="ja-JP" sz="1300">
              <a:solidFill>
                <a:schemeClr val="dk1"/>
              </a:solidFill>
              <a:latin typeface="+mn-lt"/>
              <a:ea typeface="+mn-ea"/>
              <a:cs typeface="+mn-cs"/>
            </a:rPr>
            <a:t>ポイントとなった。</a:t>
          </a:r>
          <a:endParaRPr lang="ja-JP" altLang="ja-JP" sz="1300"/>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165417</xdr:rowOff>
    </xdr:from>
    <xdr:to>
      <xdr:col>24</xdr:col>
      <xdr:colOff>558800</xdr:colOff>
      <xdr:row>15</xdr:row>
      <xdr:rowOff>22722</xdr:rowOff>
    </xdr:to>
    <xdr:cxnSp macro="">
      <xdr:nvCxnSpPr>
        <xdr:cNvPr id="448" name="直線コネクタ 447"/>
        <xdr:cNvCxnSpPr/>
      </xdr:nvCxnSpPr>
      <xdr:spPr>
        <a:xfrm flipV="1">
          <a:off x="16179800" y="2565717"/>
          <a:ext cx="838200" cy="28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22722</xdr:rowOff>
    </xdr:from>
    <xdr:to>
      <xdr:col>23</xdr:col>
      <xdr:colOff>406400</xdr:colOff>
      <xdr:row>15</xdr:row>
      <xdr:rowOff>52081</xdr:rowOff>
    </xdr:to>
    <xdr:cxnSp macro="">
      <xdr:nvCxnSpPr>
        <xdr:cNvPr id="451" name="直線コネクタ 450"/>
        <xdr:cNvCxnSpPr/>
      </xdr:nvCxnSpPr>
      <xdr:spPr>
        <a:xfrm flipV="1">
          <a:off x="15290800" y="2594472"/>
          <a:ext cx="889000" cy="29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52081</xdr:rowOff>
    </xdr:from>
    <xdr:to>
      <xdr:col>22</xdr:col>
      <xdr:colOff>203200</xdr:colOff>
      <xdr:row>15</xdr:row>
      <xdr:rowOff>94107</xdr:rowOff>
    </xdr:to>
    <xdr:cxnSp macro="">
      <xdr:nvCxnSpPr>
        <xdr:cNvPr id="454" name="直線コネクタ 453"/>
        <xdr:cNvCxnSpPr/>
      </xdr:nvCxnSpPr>
      <xdr:spPr>
        <a:xfrm flipV="1">
          <a:off x="14401800" y="2623831"/>
          <a:ext cx="889000" cy="42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94107</xdr:rowOff>
    </xdr:from>
    <xdr:to>
      <xdr:col>21</xdr:col>
      <xdr:colOff>0</xdr:colOff>
      <xdr:row>15</xdr:row>
      <xdr:rowOff>163883</xdr:rowOff>
    </xdr:to>
    <xdr:cxnSp macro="">
      <xdr:nvCxnSpPr>
        <xdr:cNvPr id="457" name="直線コネクタ 456"/>
        <xdr:cNvCxnSpPr/>
      </xdr:nvCxnSpPr>
      <xdr:spPr>
        <a:xfrm flipV="1">
          <a:off x="13512800" y="2665857"/>
          <a:ext cx="889000" cy="69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63390</xdr:rowOff>
    </xdr:from>
    <xdr:ext cx="762000" cy="259045"/>
    <xdr:sp macro="" textlink="">
      <xdr:nvSpPr>
        <xdr:cNvPr id="459" name="テキスト ボックス 458"/>
        <xdr:cNvSpPr txBox="1"/>
      </xdr:nvSpPr>
      <xdr:spPr>
        <a:xfrm>
          <a:off x="14020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107427</xdr:rowOff>
    </xdr:from>
    <xdr:ext cx="762000" cy="259045"/>
    <xdr:sp macro="" textlink="">
      <xdr:nvSpPr>
        <xdr:cNvPr id="461" name="テキスト ボックス 460"/>
        <xdr:cNvSpPr txBox="1"/>
      </xdr:nvSpPr>
      <xdr:spPr>
        <a:xfrm>
          <a:off x="13131800" y="23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114617</xdr:rowOff>
    </xdr:from>
    <xdr:to>
      <xdr:col>24</xdr:col>
      <xdr:colOff>609600</xdr:colOff>
      <xdr:row>15</xdr:row>
      <xdr:rowOff>44767</xdr:rowOff>
    </xdr:to>
    <xdr:sp macro="" textlink="">
      <xdr:nvSpPr>
        <xdr:cNvPr id="467" name="円/楕円 466"/>
        <xdr:cNvSpPr/>
      </xdr:nvSpPr>
      <xdr:spPr>
        <a:xfrm>
          <a:off x="16967200" y="2514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86694</xdr:rowOff>
    </xdr:from>
    <xdr:ext cx="762000" cy="259045"/>
    <xdr:sp macro="" textlink="">
      <xdr:nvSpPr>
        <xdr:cNvPr id="468" name="将来負担の状況該当値テキスト"/>
        <xdr:cNvSpPr txBox="1"/>
      </xdr:nvSpPr>
      <xdr:spPr>
        <a:xfrm>
          <a:off x="17106900" y="2486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143372</xdr:rowOff>
    </xdr:from>
    <xdr:to>
      <xdr:col>23</xdr:col>
      <xdr:colOff>457200</xdr:colOff>
      <xdr:row>15</xdr:row>
      <xdr:rowOff>73522</xdr:rowOff>
    </xdr:to>
    <xdr:sp macro="" textlink="">
      <xdr:nvSpPr>
        <xdr:cNvPr id="469" name="円/楕円 468"/>
        <xdr:cNvSpPr/>
      </xdr:nvSpPr>
      <xdr:spPr>
        <a:xfrm>
          <a:off x="16129000" y="254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58299</xdr:rowOff>
    </xdr:from>
    <xdr:ext cx="736600" cy="259045"/>
    <xdr:sp macro="" textlink="">
      <xdr:nvSpPr>
        <xdr:cNvPr id="470" name="テキスト ボックス 469"/>
        <xdr:cNvSpPr txBox="1"/>
      </xdr:nvSpPr>
      <xdr:spPr>
        <a:xfrm>
          <a:off x="15798800" y="2630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1281</xdr:rowOff>
    </xdr:from>
    <xdr:to>
      <xdr:col>22</xdr:col>
      <xdr:colOff>254000</xdr:colOff>
      <xdr:row>15</xdr:row>
      <xdr:rowOff>102881</xdr:rowOff>
    </xdr:to>
    <xdr:sp macro="" textlink="">
      <xdr:nvSpPr>
        <xdr:cNvPr id="471" name="円/楕円 470"/>
        <xdr:cNvSpPr/>
      </xdr:nvSpPr>
      <xdr:spPr>
        <a:xfrm>
          <a:off x="15240000" y="2573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87658</xdr:rowOff>
    </xdr:from>
    <xdr:ext cx="762000" cy="259045"/>
    <xdr:sp macro="" textlink="">
      <xdr:nvSpPr>
        <xdr:cNvPr id="472" name="テキスト ボックス 471"/>
        <xdr:cNvSpPr txBox="1"/>
      </xdr:nvSpPr>
      <xdr:spPr>
        <a:xfrm>
          <a:off x="14909800" y="2659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125.9</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43307</xdr:rowOff>
    </xdr:from>
    <xdr:to>
      <xdr:col>21</xdr:col>
      <xdr:colOff>50800</xdr:colOff>
      <xdr:row>15</xdr:row>
      <xdr:rowOff>144907</xdr:rowOff>
    </xdr:to>
    <xdr:sp macro="" textlink="">
      <xdr:nvSpPr>
        <xdr:cNvPr id="473" name="円/楕円 472"/>
        <xdr:cNvSpPr/>
      </xdr:nvSpPr>
      <xdr:spPr>
        <a:xfrm>
          <a:off x="14351000" y="2615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129684</xdr:rowOff>
    </xdr:from>
    <xdr:ext cx="762000" cy="259045"/>
    <xdr:sp macro="" textlink="">
      <xdr:nvSpPr>
        <xdr:cNvPr id="474" name="テキスト ボックス 473"/>
        <xdr:cNvSpPr txBox="1"/>
      </xdr:nvSpPr>
      <xdr:spPr>
        <a:xfrm>
          <a:off x="14020800" y="270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146.8</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113083</xdr:rowOff>
    </xdr:from>
    <xdr:to>
      <xdr:col>19</xdr:col>
      <xdr:colOff>533400</xdr:colOff>
      <xdr:row>16</xdr:row>
      <xdr:rowOff>43233</xdr:rowOff>
    </xdr:to>
    <xdr:sp macro="" textlink="">
      <xdr:nvSpPr>
        <xdr:cNvPr id="475" name="円/楕円 474"/>
        <xdr:cNvSpPr/>
      </xdr:nvSpPr>
      <xdr:spPr>
        <a:xfrm>
          <a:off x="13462000" y="2684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28010</xdr:rowOff>
    </xdr:from>
    <xdr:ext cx="762000" cy="259045"/>
    <xdr:sp macro="" textlink="">
      <xdr:nvSpPr>
        <xdr:cNvPr id="476" name="テキスト ボックス 475"/>
        <xdr:cNvSpPr txBox="1"/>
      </xdr:nvSpPr>
      <xdr:spPr>
        <a:xfrm>
          <a:off x="13131800" y="2771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青森県三沢市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41,931
41,601
120.09
21,168,269
20,600,284
107,164
10,526,025
15,790,529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13.6
97.0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aseline="0">
              <a:solidFill>
                <a:schemeClr val="dk1"/>
              </a:solidFill>
              <a:latin typeface="+mn-lt"/>
              <a:ea typeface="+mn-ea"/>
              <a:cs typeface="+mn-cs"/>
            </a:rPr>
            <a:t>職員の削減等、人件費の抑制に努め、年々改善がみられているものの、依然として類似団体、全国市町村及び県内市町村の平均を上回っている。当市には、米軍基地が所在しているため、そのことによる騒音問題、電波障害、事件事故等各種基地問題も解決するための部署を設置しており、そのことが平均より高くなっている要因となっている。また、消防業務を一部事務組合で行わず、単独で行っているため、その人件費が、計上されていることも要因となっている。今後、民間委託の推進、組織の見直しや消防の広域化の検討も含め、人件費の抑制に努めていく。 </a:t>
          </a:r>
          <a:endParaRPr lang="ja-JP" altLang="ja-JP" sz="11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xdr:rowOff>
    </xdr:from>
    <xdr:to>
      <xdr:col>7</xdr:col>
      <xdr:colOff>15875</xdr:colOff>
      <xdr:row>38</xdr:row>
      <xdr:rowOff>17272</xdr:rowOff>
    </xdr:to>
    <xdr:cxnSp macro="">
      <xdr:nvCxnSpPr>
        <xdr:cNvPr id="63" name="直線コネクタ 62"/>
        <xdr:cNvCxnSpPr/>
      </xdr:nvCxnSpPr>
      <xdr:spPr>
        <a:xfrm flipV="1">
          <a:off x="3987800" y="652780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17272</xdr:rowOff>
    </xdr:from>
    <xdr:to>
      <xdr:col>5</xdr:col>
      <xdr:colOff>549275</xdr:colOff>
      <xdr:row>38</xdr:row>
      <xdr:rowOff>44704</xdr:rowOff>
    </xdr:to>
    <xdr:cxnSp macro="">
      <xdr:nvCxnSpPr>
        <xdr:cNvPr id="66" name="直線コネクタ 65"/>
        <xdr:cNvCxnSpPr/>
      </xdr:nvCxnSpPr>
      <xdr:spPr>
        <a:xfrm flipV="1">
          <a:off x="3098800" y="653237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12700</xdr:rowOff>
    </xdr:from>
    <xdr:to>
      <xdr:col>4</xdr:col>
      <xdr:colOff>346075</xdr:colOff>
      <xdr:row>38</xdr:row>
      <xdr:rowOff>44704</xdr:rowOff>
    </xdr:to>
    <xdr:cxnSp macro="">
      <xdr:nvCxnSpPr>
        <xdr:cNvPr id="69" name="直線コネクタ 68"/>
        <xdr:cNvCxnSpPr/>
      </xdr:nvCxnSpPr>
      <xdr:spPr>
        <a:xfrm>
          <a:off x="2209800" y="652780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12700</xdr:rowOff>
    </xdr:from>
    <xdr:to>
      <xdr:col>3</xdr:col>
      <xdr:colOff>142875</xdr:colOff>
      <xdr:row>38</xdr:row>
      <xdr:rowOff>85852</xdr:rowOff>
    </xdr:to>
    <xdr:cxnSp macro="">
      <xdr:nvCxnSpPr>
        <xdr:cNvPr id="72" name="直線コネクタ 71"/>
        <xdr:cNvCxnSpPr/>
      </xdr:nvCxnSpPr>
      <xdr:spPr>
        <a:xfrm flipV="1">
          <a:off x="1320800" y="652780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14241</xdr:rowOff>
    </xdr:from>
    <xdr:ext cx="762000" cy="259045"/>
    <xdr:sp macro="" textlink="">
      <xdr:nvSpPr>
        <xdr:cNvPr id="76" name="テキスト ボックス 75"/>
        <xdr:cNvSpPr txBox="1"/>
      </xdr:nvSpPr>
      <xdr:spPr>
        <a:xfrm>
          <a:off x="939800" y="6186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133350</xdr:rowOff>
    </xdr:from>
    <xdr:to>
      <xdr:col>7</xdr:col>
      <xdr:colOff>66675</xdr:colOff>
      <xdr:row>38</xdr:row>
      <xdr:rowOff>63500</xdr:rowOff>
    </xdr:to>
    <xdr:sp macro="" textlink="">
      <xdr:nvSpPr>
        <xdr:cNvPr id="82" name="円/楕円 81"/>
        <xdr:cNvSpPr/>
      </xdr:nvSpPr>
      <xdr:spPr>
        <a:xfrm>
          <a:off x="47752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105427</xdr:rowOff>
    </xdr:from>
    <xdr:ext cx="762000" cy="259045"/>
    <xdr:sp macro="" textlink="">
      <xdr:nvSpPr>
        <xdr:cNvPr id="83" name="人件費該当値テキスト"/>
        <xdr:cNvSpPr txBox="1"/>
      </xdr:nvSpPr>
      <xdr:spPr>
        <a:xfrm>
          <a:off x="49149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137922</xdr:rowOff>
    </xdr:from>
    <xdr:to>
      <xdr:col>5</xdr:col>
      <xdr:colOff>600075</xdr:colOff>
      <xdr:row>38</xdr:row>
      <xdr:rowOff>68072</xdr:rowOff>
    </xdr:to>
    <xdr:sp macro="" textlink="">
      <xdr:nvSpPr>
        <xdr:cNvPr id="84" name="円/楕円 83"/>
        <xdr:cNvSpPr/>
      </xdr:nvSpPr>
      <xdr:spPr>
        <a:xfrm>
          <a:off x="3937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52849</xdr:rowOff>
    </xdr:from>
    <xdr:ext cx="736600" cy="259045"/>
    <xdr:sp macro="" textlink="">
      <xdr:nvSpPr>
        <xdr:cNvPr id="85" name="テキスト ボックス 84"/>
        <xdr:cNvSpPr txBox="1"/>
      </xdr:nvSpPr>
      <xdr:spPr>
        <a:xfrm>
          <a:off x="3606800" y="656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165354</xdr:rowOff>
    </xdr:from>
    <xdr:to>
      <xdr:col>4</xdr:col>
      <xdr:colOff>396875</xdr:colOff>
      <xdr:row>38</xdr:row>
      <xdr:rowOff>95504</xdr:rowOff>
    </xdr:to>
    <xdr:sp macro="" textlink="">
      <xdr:nvSpPr>
        <xdr:cNvPr id="86" name="円/楕円 85"/>
        <xdr:cNvSpPr/>
      </xdr:nvSpPr>
      <xdr:spPr>
        <a:xfrm>
          <a:off x="3048000" y="650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80281</xdr:rowOff>
    </xdr:from>
    <xdr:ext cx="762000" cy="259045"/>
    <xdr:sp macro="" textlink="">
      <xdr:nvSpPr>
        <xdr:cNvPr id="87" name="テキスト ボックス 86"/>
        <xdr:cNvSpPr txBox="1"/>
      </xdr:nvSpPr>
      <xdr:spPr>
        <a:xfrm>
          <a:off x="2717800" y="659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133350</xdr:rowOff>
    </xdr:from>
    <xdr:to>
      <xdr:col>3</xdr:col>
      <xdr:colOff>193675</xdr:colOff>
      <xdr:row>38</xdr:row>
      <xdr:rowOff>63500</xdr:rowOff>
    </xdr:to>
    <xdr:sp macro="" textlink="">
      <xdr:nvSpPr>
        <xdr:cNvPr id="88" name="円/楕円 87"/>
        <xdr:cNvSpPr/>
      </xdr:nvSpPr>
      <xdr:spPr>
        <a:xfrm>
          <a:off x="2159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48277</xdr:rowOff>
    </xdr:from>
    <xdr:ext cx="762000" cy="259045"/>
    <xdr:sp macro="" textlink="">
      <xdr:nvSpPr>
        <xdr:cNvPr id="89" name="テキスト ボックス 88"/>
        <xdr:cNvSpPr txBox="1"/>
      </xdr:nvSpPr>
      <xdr:spPr>
        <a:xfrm>
          <a:off x="1828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35052</xdr:rowOff>
    </xdr:from>
    <xdr:to>
      <xdr:col>1</xdr:col>
      <xdr:colOff>676275</xdr:colOff>
      <xdr:row>38</xdr:row>
      <xdr:rowOff>136652</xdr:rowOff>
    </xdr:to>
    <xdr:sp macro="" textlink="">
      <xdr:nvSpPr>
        <xdr:cNvPr id="90" name="円/楕円 89"/>
        <xdr:cNvSpPr/>
      </xdr:nvSpPr>
      <xdr:spPr>
        <a:xfrm>
          <a:off x="1270000" y="655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121429</xdr:rowOff>
    </xdr:from>
    <xdr:ext cx="762000" cy="259045"/>
    <xdr:sp macro="" textlink="">
      <xdr:nvSpPr>
        <xdr:cNvPr id="91" name="テキスト ボックス 90"/>
        <xdr:cNvSpPr txBox="1"/>
      </xdr:nvSpPr>
      <xdr:spPr>
        <a:xfrm>
          <a:off x="939800" y="6636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aseline="0">
              <a:solidFill>
                <a:schemeClr val="dk1"/>
              </a:solidFill>
              <a:latin typeface="+mn-lt"/>
              <a:ea typeface="+mn-ea"/>
              <a:cs typeface="+mn-cs"/>
            </a:rPr>
            <a:t>物件費に係る経常収支比率は、依然として、類似団体、全国市町村及び県内市町村の平均を大きく上回っている。これは、ごみ処理施設や消防業務など、一部事務組合では行わず単独で行っていることによるものであり、それによる維持管理経費が物件費に計上されることにより高くなっている。</a:t>
          </a:r>
          <a:endParaRPr lang="ja-JP" altLang="ja-JP" sz="1300" i="1"/>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127000</xdr:rowOff>
    </xdr:from>
    <xdr:to>
      <xdr:col>24</xdr:col>
      <xdr:colOff>31750</xdr:colOff>
      <xdr:row>19</xdr:row>
      <xdr:rowOff>129722</xdr:rowOff>
    </xdr:to>
    <xdr:cxnSp macro="">
      <xdr:nvCxnSpPr>
        <xdr:cNvPr id="126" name="直線コネクタ 125"/>
        <xdr:cNvCxnSpPr/>
      </xdr:nvCxnSpPr>
      <xdr:spPr>
        <a:xfrm>
          <a:off x="15671800" y="3213100"/>
          <a:ext cx="838200" cy="17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50800</xdr:rowOff>
    </xdr:from>
    <xdr:to>
      <xdr:col>22</xdr:col>
      <xdr:colOff>565150</xdr:colOff>
      <xdr:row>18</xdr:row>
      <xdr:rowOff>127000</xdr:rowOff>
    </xdr:to>
    <xdr:cxnSp macro="">
      <xdr:nvCxnSpPr>
        <xdr:cNvPr id="129" name="直線コネクタ 128"/>
        <xdr:cNvCxnSpPr/>
      </xdr:nvCxnSpPr>
      <xdr:spPr>
        <a:xfrm>
          <a:off x="14782800" y="3136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50800</xdr:rowOff>
    </xdr:from>
    <xdr:to>
      <xdr:col>21</xdr:col>
      <xdr:colOff>361950</xdr:colOff>
      <xdr:row>18</xdr:row>
      <xdr:rowOff>83457</xdr:rowOff>
    </xdr:to>
    <xdr:cxnSp macro="">
      <xdr:nvCxnSpPr>
        <xdr:cNvPr id="132" name="直線コネクタ 131"/>
        <xdr:cNvCxnSpPr/>
      </xdr:nvCxnSpPr>
      <xdr:spPr>
        <a:xfrm flipV="1">
          <a:off x="13893800" y="31369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83457</xdr:rowOff>
    </xdr:from>
    <xdr:to>
      <xdr:col>20</xdr:col>
      <xdr:colOff>158750</xdr:colOff>
      <xdr:row>18</xdr:row>
      <xdr:rowOff>170543</xdr:rowOff>
    </xdr:to>
    <xdr:cxnSp macro="">
      <xdr:nvCxnSpPr>
        <xdr:cNvPr id="135" name="直線コネクタ 134"/>
        <xdr:cNvCxnSpPr/>
      </xdr:nvCxnSpPr>
      <xdr:spPr>
        <a:xfrm flipV="1">
          <a:off x="13004800" y="31695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19</xdr:row>
      <xdr:rowOff>78922</xdr:rowOff>
    </xdr:from>
    <xdr:to>
      <xdr:col>24</xdr:col>
      <xdr:colOff>82550</xdr:colOff>
      <xdr:row>20</xdr:row>
      <xdr:rowOff>9072</xdr:rowOff>
    </xdr:to>
    <xdr:sp macro="" textlink="">
      <xdr:nvSpPr>
        <xdr:cNvPr id="145" name="円/楕円 144"/>
        <xdr:cNvSpPr/>
      </xdr:nvSpPr>
      <xdr:spPr>
        <a:xfrm>
          <a:off x="16459200" y="333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50999</xdr:rowOff>
    </xdr:from>
    <xdr:ext cx="762000" cy="259045"/>
    <xdr:sp macro="" textlink="">
      <xdr:nvSpPr>
        <xdr:cNvPr id="146" name="物件費該当値テキスト"/>
        <xdr:cNvSpPr txBox="1"/>
      </xdr:nvSpPr>
      <xdr:spPr>
        <a:xfrm>
          <a:off x="16598900" y="330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76200</xdr:rowOff>
    </xdr:from>
    <xdr:to>
      <xdr:col>22</xdr:col>
      <xdr:colOff>615950</xdr:colOff>
      <xdr:row>19</xdr:row>
      <xdr:rowOff>6350</xdr:rowOff>
    </xdr:to>
    <xdr:sp macro="" textlink="">
      <xdr:nvSpPr>
        <xdr:cNvPr id="147" name="円/楕円 146"/>
        <xdr:cNvSpPr/>
      </xdr:nvSpPr>
      <xdr:spPr>
        <a:xfrm>
          <a:off x="156210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162577</xdr:rowOff>
    </xdr:from>
    <xdr:ext cx="736600" cy="259045"/>
    <xdr:sp macro="" textlink="">
      <xdr:nvSpPr>
        <xdr:cNvPr id="148" name="テキスト ボックス 147"/>
        <xdr:cNvSpPr txBox="1"/>
      </xdr:nvSpPr>
      <xdr:spPr>
        <a:xfrm>
          <a:off x="15290800" y="324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0</xdr:rowOff>
    </xdr:from>
    <xdr:to>
      <xdr:col>21</xdr:col>
      <xdr:colOff>412750</xdr:colOff>
      <xdr:row>18</xdr:row>
      <xdr:rowOff>101600</xdr:rowOff>
    </xdr:to>
    <xdr:sp macro="" textlink="">
      <xdr:nvSpPr>
        <xdr:cNvPr id="149" name="円/楕円 148"/>
        <xdr:cNvSpPr/>
      </xdr:nvSpPr>
      <xdr:spPr>
        <a:xfrm>
          <a:off x="147320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86377</xdr:rowOff>
    </xdr:from>
    <xdr:ext cx="762000" cy="259045"/>
    <xdr:sp macro="" textlink="">
      <xdr:nvSpPr>
        <xdr:cNvPr id="150" name="テキスト ボックス 149"/>
        <xdr:cNvSpPr txBox="1"/>
      </xdr:nvSpPr>
      <xdr:spPr>
        <a:xfrm>
          <a:off x="14401800" y="317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32657</xdr:rowOff>
    </xdr:from>
    <xdr:to>
      <xdr:col>20</xdr:col>
      <xdr:colOff>209550</xdr:colOff>
      <xdr:row>18</xdr:row>
      <xdr:rowOff>134257</xdr:rowOff>
    </xdr:to>
    <xdr:sp macro="" textlink="">
      <xdr:nvSpPr>
        <xdr:cNvPr id="151" name="円/楕円 150"/>
        <xdr:cNvSpPr/>
      </xdr:nvSpPr>
      <xdr:spPr>
        <a:xfrm>
          <a:off x="13843000" y="311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119034</xdr:rowOff>
    </xdr:from>
    <xdr:ext cx="762000" cy="259045"/>
    <xdr:sp macro="" textlink="">
      <xdr:nvSpPr>
        <xdr:cNvPr id="152" name="テキスト ボックス 151"/>
        <xdr:cNvSpPr txBox="1"/>
      </xdr:nvSpPr>
      <xdr:spPr>
        <a:xfrm>
          <a:off x="135128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119743</xdr:rowOff>
    </xdr:from>
    <xdr:to>
      <xdr:col>19</xdr:col>
      <xdr:colOff>6350</xdr:colOff>
      <xdr:row>19</xdr:row>
      <xdr:rowOff>49893</xdr:rowOff>
    </xdr:to>
    <xdr:sp macro="" textlink="">
      <xdr:nvSpPr>
        <xdr:cNvPr id="153" name="円/楕円 152"/>
        <xdr:cNvSpPr/>
      </xdr:nvSpPr>
      <xdr:spPr>
        <a:xfrm>
          <a:off x="12954000" y="3205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34670</xdr:rowOff>
    </xdr:from>
    <xdr:ext cx="762000" cy="259045"/>
    <xdr:sp macro="" textlink="">
      <xdr:nvSpPr>
        <xdr:cNvPr id="154" name="テキスト ボックス 153"/>
        <xdr:cNvSpPr txBox="1"/>
      </xdr:nvSpPr>
      <xdr:spPr>
        <a:xfrm>
          <a:off x="12623800" y="329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aseline="0">
              <a:solidFill>
                <a:schemeClr val="dk1"/>
              </a:solidFill>
              <a:latin typeface="+mn-lt"/>
              <a:ea typeface="+mn-ea"/>
              <a:cs typeface="+mn-cs"/>
            </a:rPr>
            <a:t>扶助費に係る経常収支比率</a:t>
          </a:r>
          <a:r>
            <a:rPr lang="ja-JP" altLang="en-US" sz="1300" baseline="0">
              <a:solidFill>
                <a:schemeClr val="dk1"/>
              </a:solidFill>
              <a:latin typeface="+mn-lt"/>
              <a:ea typeface="+mn-ea"/>
              <a:cs typeface="+mn-cs"/>
            </a:rPr>
            <a:t>は、少子高齢化の影響で</a:t>
          </a:r>
          <a:r>
            <a:rPr lang="ja-JP" altLang="ja-JP" sz="1300" baseline="0">
              <a:solidFill>
                <a:schemeClr val="dk1"/>
              </a:solidFill>
              <a:latin typeface="+mn-lt"/>
              <a:ea typeface="+mn-ea"/>
              <a:cs typeface="+mn-cs"/>
            </a:rPr>
            <a:t>今後も</a:t>
          </a:r>
          <a:r>
            <a:rPr lang="ja-JP" altLang="en-US" sz="1300" baseline="0">
              <a:solidFill>
                <a:schemeClr val="dk1"/>
              </a:solidFill>
              <a:latin typeface="+mn-lt"/>
              <a:ea typeface="+mn-ea"/>
              <a:cs typeface="+mn-cs"/>
            </a:rPr>
            <a:t>増加傾向にあると考えられる。</a:t>
          </a:r>
          <a:r>
            <a:rPr lang="ja-JP" altLang="ja-JP" sz="1300" baseline="0">
              <a:solidFill>
                <a:schemeClr val="dk1"/>
              </a:solidFill>
              <a:latin typeface="+mn-lt"/>
              <a:ea typeface="+mn-ea"/>
              <a:cs typeface="+mn-cs"/>
            </a:rPr>
            <a:t>生活保護等の</a:t>
          </a:r>
          <a:r>
            <a:rPr lang="ja-JP" altLang="en-US" sz="1300" baseline="0">
              <a:solidFill>
                <a:schemeClr val="dk1"/>
              </a:solidFill>
              <a:latin typeface="+mn-lt"/>
              <a:ea typeface="+mn-ea"/>
              <a:cs typeface="+mn-cs"/>
            </a:rPr>
            <a:t>社会保障関連</a:t>
          </a:r>
          <a:r>
            <a:rPr lang="ja-JP" altLang="ja-JP" sz="1300" baseline="0">
              <a:solidFill>
                <a:schemeClr val="dk1"/>
              </a:solidFill>
              <a:latin typeface="+mn-lt"/>
              <a:ea typeface="+mn-ea"/>
              <a:cs typeface="+mn-cs"/>
            </a:rPr>
            <a:t>経費の増加が予想されるが、資格審査等の適正化により対応していく。</a:t>
          </a:r>
          <a:endParaRPr lang="ja-JP" altLang="ja-JP" sz="13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82550</xdr:rowOff>
    </xdr:from>
    <xdr:to>
      <xdr:col>7</xdr:col>
      <xdr:colOff>15875</xdr:colOff>
      <xdr:row>57</xdr:row>
      <xdr:rowOff>82550</xdr:rowOff>
    </xdr:to>
    <xdr:cxnSp macro="">
      <xdr:nvCxnSpPr>
        <xdr:cNvPr id="187" name="直線コネクタ 186"/>
        <xdr:cNvCxnSpPr/>
      </xdr:nvCxnSpPr>
      <xdr:spPr>
        <a:xfrm>
          <a:off x="3987800" y="98552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54627</xdr:rowOff>
    </xdr:from>
    <xdr:ext cx="762000" cy="259045"/>
    <xdr:sp macro="" textlink="">
      <xdr:nvSpPr>
        <xdr:cNvPr id="188" name="扶助費平均値テキスト"/>
        <xdr:cNvSpPr txBox="1"/>
      </xdr:nvSpPr>
      <xdr:spPr>
        <a:xfrm>
          <a:off x="4914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152400</xdr:rowOff>
    </xdr:from>
    <xdr:to>
      <xdr:col>5</xdr:col>
      <xdr:colOff>549275</xdr:colOff>
      <xdr:row>57</xdr:row>
      <xdr:rowOff>82550</xdr:rowOff>
    </xdr:to>
    <xdr:cxnSp macro="">
      <xdr:nvCxnSpPr>
        <xdr:cNvPr id="190" name="直線コネクタ 189"/>
        <xdr:cNvCxnSpPr/>
      </xdr:nvCxnSpPr>
      <xdr:spPr>
        <a:xfrm>
          <a:off x="3098800" y="97536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192" name="テキスト ボックス 191"/>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152400</xdr:rowOff>
    </xdr:from>
    <xdr:to>
      <xdr:col>4</xdr:col>
      <xdr:colOff>346075</xdr:colOff>
      <xdr:row>56</xdr:row>
      <xdr:rowOff>165100</xdr:rowOff>
    </xdr:to>
    <xdr:cxnSp macro="">
      <xdr:nvCxnSpPr>
        <xdr:cNvPr id="193" name="直線コネクタ 192"/>
        <xdr:cNvCxnSpPr/>
      </xdr:nvCxnSpPr>
      <xdr:spPr>
        <a:xfrm flipV="1">
          <a:off x="2209800" y="9753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5" name="テキスト ボックス 194"/>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63500</xdr:rowOff>
    </xdr:from>
    <xdr:to>
      <xdr:col>3</xdr:col>
      <xdr:colOff>142875</xdr:colOff>
      <xdr:row>56</xdr:row>
      <xdr:rowOff>165100</xdr:rowOff>
    </xdr:to>
    <xdr:cxnSp macro="">
      <xdr:nvCxnSpPr>
        <xdr:cNvPr id="196" name="直線コネクタ 195"/>
        <xdr:cNvCxnSpPr/>
      </xdr:nvCxnSpPr>
      <xdr:spPr>
        <a:xfrm>
          <a:off x="1320800" y="96647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99077</xdr:rowOff>
    </xdr:from>
    <xdr:ext cx="762000" cy="259045"/>
    <xdr:sp macro="" textlink="">
      <xdr:nvSpPr>
        <xdr:cNvPr id="198" name="テキスト ボックス 197"/>
        <xdr:cNvSpPr txBox="1"/>
      </xdr:nvSpPr>
      <xdr:spPr>
        <a:xfrm>
          <a:off x="1828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0" name="テキスト ボックス 199"/>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31750</xdr:rowOff>
    </xdr:from>
    <xdr:to>
      <xdr:col>7</xdr:col>
      <xdr:colOff>66675</xdr:colOff>
      <xdr:row>57</xdr:row>
      <xdr:rowOff>133350</xdr:rowOff>
    </xdr:to>
    <xdr:sp macro="" textlink="">
      <xdr:nvSpPr>
        <xdr:cNvPr id="206" name="円/楕円 205"/>
        <xdr:cNvSpPr/>
      </xdr:nvSpPr>
      <xdr:spPr>
        <a:xfrm>
          <a:off x="47752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3827</xdr:rowOff>
    </xdr:from>
    <xdr:ext cx="762000" cy="259045"/>
    <xdr:sp macro="" textlink="">
      <xdr:nvSpPr>
        <xdr:cNvPr id="207" name="扶助費該当値テキスト"/>
        <xdr:cNvSpPr txBox="1"/>
      </xdr:nvSpPr>
      <xdr:spPr>
        <a:xfrm>
          <a:off x="4914900" y="977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31750</xdr:rowOff>
    </xdr:from>
    <xdr:to>
      <xdr:col>5</xdr:col>
      <xdr:colOff>600075</xdr:colOff>
      <xdr:row>57</xdr:row>
      <xdr:rowOff>133350</xdr:rowOff>
    </xdr:to>
    <xdr:sp macro="" textlink="">
      <xdr:nvSpPr>
        <xdr:cNvPr id="208" name="円/楕円 207"/>
        <xdr:cNvSpPr/>
      </xdr:nvSpPr>
      <xdr:spPr>
        <a:xfrm>
          <a:off x="3937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118127</xdr:rowOff>
    </xdr:from>
    <xdr:ext cx="736600" cy="259045"/>
    <xdr:sp macro="" textlink="">
      <xdr:nvSpPr>
        <xdr:cNvPr id="209" name="テキスト ボックス 208"/>
        <xdr:cNvSpPr txBox="1"/>
      </xdr:nvSpPr>
      <xdr:spPr>
        <a:xfrm>
          <a:off x="3606800" y="989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101600</xdr:rowOff>
    </xdr:from>
    <xdr:to>
      <xdr:col>4</xdr:col>
      <xdr:colOff>396875</xdr:colOff>
      <xdr:row>57</xdr:row>
      <xdr:rowOff>31750</xdr:rowOff>
    </xdr:to>
    <xdr:sp macro="" textlink="">
      <xdr:nvSpPr>
        <xdr:cNvPr id="210" name="円/楕円 209"/>
        <xdr:cNvSpPr/>
      </xdr:nvSpPr>
      <xdr:spPr>
        <a:xfrm>
          <a:off x="3048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16527</xdr:rowOff>
    </xdr:from>
    <xdr:ext cx="762000" cy="259045"/>
    <xdr:sp macro="" textlink="">
      <xdr:nvSpPr>
        <xdr:cNvPr id="211" name="テキスト ボックス 210"/>
        <xdr:cNvSpPr txBox="1"/>
      </xdr:nvSpPr>
      <xdr:spPr>
        <a:xfrm>
          <a:off x="2717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114300</xdr:rowOff>
    </xdr:from>
    <xdr:to>
      <xdr:col>3</xdr:col>
      <xdr:colOff>193675</xdr:colOff>
      <xdr:row>57</xdr:row>
      <xdr:rowOff>44450</xdr:rowOff>
    </xdr:to>
    <xdr:sp macro="" textlink="">
      <xdr:nvSpPr>
        <xdr:cNvPr id="212" name="円/楕円 211"/>
        <xdr:cNvSpPr/>
      </xdr:nvSpPr>
      <xdr:spPr>
        <a:xfrm>
          <a:off x="2159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29227</xdr:rowOff>
    </xdr:from>
    <xdr:ext cx="762000" cy="259045"/>
    <xdr:sp macro="" textlink="">
      <xdr:nvSpPr>
        <xdr:cNvPr id="213" name="テキスト ボックス 212"/>
        <xdr:cNvSpPr txBox="1"/>
      </xdr:nvSpPr>
      <xdr:spPr>
        <a:xfrm>
          <a:off x="1828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12700</xdr:rowOff>
    </xdr:from>
    <xdr:to>
      <xdr:col>1</xdr:col>
      <xdr:colOff>676275</xdr:colOff>
      <xdr:row>56</xdr:row>
      <xdr:rowOff>114300</xdr:rowOff>
    </xdr:to>
    <xdr:sp macro="" textlink="">
      <xdr:nvSpPr>
        <xdr:cNvPr id="214" name="円/楕円 213"/>
        <xdr:cNvSpPr/>
      </xdr:nvSpPr>
      <xdr:spPr>
        <a:xfrm>
          <a:off x="12700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99077</xdr:rowOff>
    </xdr:from>
    <xdr:ext cx="762000" cy="259045"/>
    <xdr:sp macro="" textlink="">
      <xdr:nvSpPr>
        <xdr:cNvPr id="215" name="テキスト ボックス 214"/>
        <xdr:cNvSpPr txBox="1"/>
      </xdr:nvSpPr>
      <xdr:spPr>
        <a:xfrm>
          <a:off x="939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aseline="0">
              <a:solidFill>
                <a:schemeClr val="dk1"/>
              </a:solidFill>
              <a:latin typeface="+mn-lt"/>
              <a:ea typeface="+mn-ea"/>
              <a:cs typeface="+mn-cs"/>
            </a:rPr>
            <a:t>その他（維持補修費、繰出金等）に係る経常収支比率が、前年度と比較して減少した要因は、除雪費及び特別会計への繰出金の減少が挙げられる。特別会計への繰出については内容を精査し、その他経費が過大にならないように努める。 </a:t>
          </a:r>
          <a:endParaRPr lang="ja-JP" altLang="ja-JP" sz="13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77470</xdr:rowOff>
    </xdr:from>
    <xdr:to>
      <xdr:col>24</xdr:col>
      <xdr:colOff>31750</xdr:colOff>
      <xdr:row>57</xdr:row>
      <xdr:rowOff>85090</xdr:rowOff>
    </xdr:to>
    <xdr:cxnSp macro="">
      <xdr:nvCxnSpPr>
        <xdr:cNvPr id="248" name="直線コネクタ 247"/>
        <xdr:cNvCxnSpPr/>
      </xdr:nvCxnSpPr>
      <xdr:spPr>
        <a:xfrm>
          <a:off x="15671800" y="98501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77470</xdr:rowOff>
    </xdr:from>
    <xdr:to>
      <xdr:col>22</xdr:col>
      <xdr:colOff>565150</xdr:colOff>
      <xdr:row>58</xdr:row>
      <xdr:rowOff>73660</xdr:rowOff>
    </xdr:to>
    <xdr:cxnSp macro="">
      <xdr:nvCxnSpPr>
        <xdr:cNvPr id="251" name="直線コネクタ 250"/>
        <xdr:cNvCxnSpPr/>
      </xdr:nvCxnSpPr>
      <xdr:spPr>
        <a:xfrm flipV="1">
          <a:off x="14782800" y="985012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88900</xdr:rowOff>
    </xdr:from>
    <xdr:to>
      <xdr:col>21</xdr:col>
      <xdr:colOff>361950</xdr:colOff>
      <xdr:row>58</xdr:row>
      <xdr:rowOff>73660</xdr:rowOff>
    </xdr:to>
    <xdr:cxnSp macro="">
      <xdr:nvCxnSpPr>
        <xdr:cNvPr id="254" name="直線コネクタ 253"/>
        <xdr:cNvCxnSpPr/>
      </xdr:nvCxnSpPr>
      <xdr:spPr>
        <a:xfrm>
          <a:off x="13893800" y="9690100"/>
          <a:ext cx="889000" cy="3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20320</xdr:rowOff>
    </xdr:from>
    <xdr:to>
      <xdr:col>20</xdr:col>
      <xdr:colOff>158750</xdr:colOff>
      <xdr:row>56</xdr:row>
      <xdr:rowOff>88900</xdr:rowOff>
    </xdr:to>
    <xdr:cxnSp macro="">
      <xdr:nvCxnSpPr>
        <xdr:cNvPr id="257" name="直線コネクタ 256"/>
        <xdr:cNvCxnSpPr/>
      </xdr:nvCxnSpPr>
      <xdr:spPr>
        <a:xfrm>
          <a:off x="13004800" y="96215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147337</xdr:rowOff>
    </xdr:from>
    <xdr:ext cx="762000" cy="259045"/>
    <xdr:sp macro="" textlink="">
      <xdr:nvSpPr>
        <xdr:cNvPr id="261" name="テキスト ボックス 260"/>
        <xdr:cNvSpPr txBox="1"/>
      </xdr:nvSpPr>
      <xdr:spPr>
        <a:xfrm>
          <a:off x="126238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34290</xdr:rowOff>
    </xdr:from>
    <xdr:to>
      <xdr:col>24</xdr:col>
      <xdr:colOff>82550</xdr:colOff>
      <xdr:row>57</xdr:row>
      <xdr:rowOff>135890</xdr:rowOff>
    </xdr:to>
    <xdr:sp macro="" textlink="">
      <xdr:nvSpPr>
        <xdr:cNvPr id="267" name="円/楕円 266"/>
        <xdr:cNvSpPr/>
      </xdr:nvSpPr>
      <xdr:spPr>
        <a:xfrm>
          <a:off x="164592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6367</xdr:rowOff>
    </xdr:from>
    <xdr:ext cx="762000" cy="259045"/>
    <xdr:sp macro="" textlink="">
      <xdr:nvSpPr>
        <xdr:cNvPr id="268" name="その他該当値テキスト"/>
        <xdr:cNvSpPr txBox="1"/>
      </xdr:nvSpPr>
      <xdr:spPr>
        <a:xfrm>
          <a:off x="165989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26670</xdr:rowOff>
    </xdr:from>
    <xdr:to>
      <xdr:col>22</xdr:col>
      <xdr:colOff>615950</xdr:colOff>
      <xdr:row>57</xdr:row>
      <xdr:rowOff>128270</xdr:rowOff>
    </xdr:to>
    <xdr:sp macro="" textlink="">
      <xdr:nvSpPr>
        <xdr:cNvPr id="269" name="円/楕円 268"/>
        <xdr:cNvSpPr/>
      </xdr:nvSpPr>
      <xdr:spPr>
        <a:xfrm>
          <a:off x="156210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113047</xdr:rowOff>
    </xdr:from>
    <xdr:ext cx="736600" cy="259045"/>
    <xdr:sp macro="" textlink="">
      <xdr:nvSpPr>
        <xdr:cNvPr id="270" name="テキスト ボックス 269"/>
        <xdr:cNvSpPr txBox="1"/>
      </xdr:nvSpPr>
      <xdr:spPr>
        <a:xfrm>
          <a:off x="15290800" y="988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22860</xdr:rowOff>
    </xdr:from>
    <xdr:to>
      <xdr:col>21</xdr:col>
      <xdr:colOff>412750</xdr:colOff>
      <xdr:row>58</xdr:row>
      <xdr:rowOff>124460</xdr:rowOff>
    </xdr:to>
    <xdr:sp macro="" textlink="">
      <xdr:nvSpPr>
        <xdr:cNvPr id="271" name="円/楕円 270"/>
        <xdr:cNvSpPr/>
      </xdr:nvSpPr>
      <xdr:spPr>
        <a:xfrm>
          <a:off x="147320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109237</xdr:rowOff>
    </xdr:from>
    <xdr:ext cx="762000" cy="259045"/>
    <xdr:sp macro="" textlink="">
      <xdr:nvSpPr>
        <xdr:cNvPr id="272" name="テキスト ボックス 271"/>
        <xdr:cNvSpPr txBox="1"/>
      </xdr:nvSpPr>
      <xdr:spPr>
        <a:xfrm>
          <a:off x="14401800" y="1005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38100</xdr:rowOff>
    </xdr:from>
    <xdr:to>
      <xdr:col>20</xdr:col>
      <xdr:colOff>209550</xdr:colOff>
      <xdr:row>56</xdr:row>
      <xdr:rowOff>139700</xdr:rowOff>
    </xdr:to>
    <xdr:sp macro="" textlink="">
      <xdr:nvSpPr>
        <xdr:cNvPr id="273" name="円/楕円 272"/>
        <xdr:cNvSpPr/>
      </xdr:nvSpPr>
      <xdr:spPr>
        <a:xfrm>
          <a:off x="13843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124477</xdr:rowOff>
    </xdr:from>
    <xdr:ext cx="762000" cy="259045"/>
    <xdr:sp macro="" textlink="">
      <xdr:nvSpPr>
        <xdr:cNvPr id="274" name="テキスト ボックス 273"/>
        <xdr:cNvSpPr txBox="1"/>
      </xdr:nvSpPr>
      <xdr:spPr>
        <a:xfrm>
          <a:off x="13512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140970</xdr:rowOff>
    </xdr:from>
    <xdr:to>
      <xdr:col>19</xdr:col>
      <xdr:colOff>6350</xdr:colOff>
      <xdr:row>56</xdr:row>
      <xdr:rowOff>71120</xdr:rowOff>
    </xdr:to>
    <xdr:sp macro="" textlink="">
      <xdr:nvSpPr>
        <xdr:cNvPr id="275" name="円/楕円 274"/>
        <xdr:cNvSpPr/>
      </xdr:nvSpPr>
      <xdr:spPr>
        <a:xfrm>
          <a:off x="12954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81297</xdr:rowOff>
    </xdr:from>
    <xdr:ext cx="762000" cy="259045"/>
    <xdr:sp macro="" textlink="">
      <xdr:nvSpPr>
        <xdr:cNvPr id="276" name="テキスト ボックス 275"/>
        <xdr:cNvSpPr txBox="1"/>
      </xdr:nvSpPr>
      <xdr:spPr>
        <a:xfrm>
          <a:off x="12623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aseline="0">
              <a:solidFill>
                <a:schemeClr val="dk1"/>
              </a:solidFill>
              <a:latin typeface="+mn-lt"/>
              <a:ea typeface="+mn-ea"/>
              <a:cs typeface="+mn-cs"/>
            </a:rPr>
            <a:t>補助費等に係る経常収支比率は、類似団体、全国市町村及び県内市町村の平均を大きく下回っている。この要因としては、ごみ処理施設や消防業務など、一部事務組合では行わず単独で行っていること</a:t>
          </a:r>
          <a:r>
            <a:rPr lang="ja-JP" altLang="en-US" sz="1300" baseline="0">
              <a:solidFill>
                <a:schemeClr val="dk1"/>
              </a:solidFill>
              <a:latin typeface="+mn-lt"/>
              <a:ea typeface="+mn-ea"/>
              <a:cs typeface="+mn-cs"/>
            </a:rPr>
            <a:t>が</a:t>
          </a:r>
          <a:r>
            <a:rPr lang="ja-JP" altLang="ja-JP" sz="1300" baseline="0">
              <a:solidFill>
                <a:schemeClr val="dk1"/>
              </a:solidFill>
              <a:latin typeface="+mn-lt"/>
              <a:ea typeface="+mn-ea"/>
              <a:cs typeface="+mn-cs"/>
            </a:rPr>
            <a:t>要因となっている。 </a:t>
          </a:r>
          <a:endParaRPr lang="en-US" altLang="ja-JP" sz="1300" baseline="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51562</xdr:rowOff>
    </xdr:from>
    <xdr:to>
      <xdr:col>24</xdr:col>
      <xdr:colOff>31750</xdr:colOff>
      <xdr:row>35</xdr:row>
      <xdr:rowOff>60706</xdr:rowOff>
    </xdr:to>
    <xdr:cxnSp macro="">
      <xdr:nvCxnSpPr>
        <xdr:cNvPr id="306" name="直線コネクタ 305"/>
        <xdr:cNvCxnSpPr/>
      </xdr:nvCxnSpPr>
      <xdr:spPr>
        <a:xfrm flipV="1">
          <a:off x="15671800" y="605231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24130</xdr:rowOff>
    </xdr:from>
    <xdr:to>
      <xdr:col>22</xdr:col>
      <xdr:colOff>565150</xdr:colOff>
      <xdr:row>35</xdr:row>
      <xdr:rowOff>60706</xdr:rowOff>
    </xdr:to>
    <xdr:cxnSp macro="">
      <xdr:nvCxnSpPr>
        <xdr:cNvPr id="309" name="直線コネクタ 308"/>
        <xdr:cNvCxnSpPr/>
      </xdr:nvCxnSpPr>
      <xdr:spPr>
        <a:xfrm>
          <a:off x="14782800" y="602488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5842</xdr:rowOff>
    </xdr:from>
    <xdr:to>
      <xdr:col>21</xdr:col>
      <xdr:colOff>361950</xdr:colOff>
      <xdr:row>35</xdr:row>
      <xdr:rowOff>24130</xdr:rowOff>
    </xdr:to>
    <xdr:cxnSp macro="">
      <xdr:nvCxnSpPr>
        <xdr:cNvPr id="312" name="直線コネクタ 311"/>
        <xdr:cNvCxnSpPr/>
      </xdr:nvCxnSpPr>
      <xdr:spPr>
        <a:xfrm>
          <a:off x="13893800" y="60065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5842</xdr:rowOff>
    </xdr:from>
    <xdr:to>
      <xdr:col>20</xdr:col>
      <xdr:colOff>158750</xdr:colOff>
      <xdr:row>35</xdr:row>
      <xdr:rowOff>42418</xdr:rowOff>
    </xdr:to>
    <xdr:cxnSp macro="">
      <xdr:nvCxnSpPr>
        <xdr:cNvPr id="315" name="直線コネクタ 314"/>
        <xdr:cNvCxnSpPr/>
      </xdr:nvCxnSpPr>
      <xdr:spPr>
        <a:xfrm flipV="1">
          <a:off x="13004800" y="600659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762</xdr:rowOff>
    </xdr:from>
    <xdr:to>
      <xdr:col>24</xdr:col>
      <xdr:colOff>82550</xdr:colOff>
      <xdr:row>35</xdr:row>
      <xdr:rowOff>102362</xdr:rowOff>
    </xdr:to>
    <xdr:sp macro="" textlink="">
      <xdr:nvSpPr>
        <xdr:cNvPr id="325" name="円/楕円 324"/>
        <xdr:cNvSpPr/>
      </xdr:nvSpPr>
      <xdr:spPr>
        <a:xfrm>
          <a:off x="164592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17289</xdr:rowOff>
    </xdr:from>
    <xdr:ext cx="762000" cy="259045"/>
    <xdr:sp macro="" textlink="">
      <xdr:nvSpPr>
        <xdr:cNvPr id="326" name="補助費等該当値テキスト"/>
        <xdr:cNvSpPr txBox="1"/>
      </xdr:nvSpPr>
      <xdr:spPr>
        <a:xfrm>
          <a:off x="16598900" y="584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9906</xdr:rowOff>
    </xdr:from>
    <xdr:to>
      <xdr:col>22</xdr:col>
      <xdr:colOff>615950</xdr:colOff>
      <xdr:row>35</xdr:row>
      <xdr:rowOff>111506</xdr:rowOff>
    </xdr:to>
    <xdr:sp macro="" textlink="">
      <xdr:nvSpPr>
        <xdr:cNvPr id="327" name="円/楕円 326"/>
        <xdr:cNvSpPr/>
      </xdr:nvSpPr>
      <xdr:spPr>
        <a:xfrm>
          <a:off x="15621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121683</xdr:rowOff>
    </xdr:from>
    <xdr:ext cx="736600" cy="259045"/>
    <xdr:sp macro="" textlink="">
      <xdr:nvSpPr>
        <xdr:cNvPr id="328" name="テキスト ボックス 327"/>
        <xdr:cNvSpPr txBox="1"/>
      </xdr:nvSpPr>
      <xdr:spPr>
        <a:xfrm>
          <a:off x="15290800" y="577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144780</xdr:rowOff>
    </xdr:from>
    <xdr:to>
      <xdr:col>21</xdr:col>
      <xdr:colOff>412750</xdr:colOff>
      <xdr:row>35</xdr:row>
      <xdr:rowOff>74930</xdr:rowOff>
    </xdr:to>
    <xdr:sp macro="" textlink="">
      <xdr:nvSpPr>
        <xdr:cNvPr id="329" name="円/楕円 328"/>
        <xdr:cNvSpPr/>
      </xdr:nvSpPr>
      <xdr:spPr>
        <a:xfrm>
          <a:off x="14732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85107</xdr:rowOff>
    </xdr:from>
    <xdr:ext cx="762000" cy="259045"/>
    <xdr:sp macro="" textlink="">
      <xdr:nvSpPr>
        <xdr:cNvPr id="330" name="テキスト ボックス 329"/>
        <xdr:cNvSpPr txBox="1"/>
      </xdr:nvSpPr>
      <xdr:spPr>
        <a:xfrm>
          <a:off x="14401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126492</xdr:rowOff>
    </xdr:from>
    <xdr:to>
      <xdr:col>20</xdr:col>
      <xdr:colOff>209550</xdr:colOff>
      <xdr:row>35</xdr:row>
      <xdr:rowOff>56642</xdr:rowOff>
    </xdr:to>
    <xdr:sp macro="" textlink="">
      <xdr:nvSpPr>
        <xdr:cNvPr id="331" name="円/楕円 330"/>
        <xdr:cNvSpPr/>
      </xdr:nvSpPr>
      <xdr:spPr>
        <a:xfrm>
          <a:off x="138430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66819</xdr:rowOff>
    </xdr:from>
    <xdr:ext cx="762000" cy="259045"/>
    <xdr:sp macro="" textlink="">
      <xdr:nvSpPr>
        <xdr:cNvPr id="332" name="テキスト ボックス 331"/>
        <xdr:cNvSpPr txBox="1"/>
      </xdr:nvSpPr>
      <xdr:spPr>
        <a:xfrm>
          <a:off x="13512800" y="5724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163068</xdr:rowOff>
    </xdr:from>
    <xdr:to>
      <xdr:col>19</xdr:col>
      <xdr:colOff>6350</xdr:colOff>
      <xdr:row>35</xdr:row>
      <xdr:rowOff>93218</xdr:rowOff>
    </xdr:to>
    <xdr:sp macro="" textlink="">
      <xdr:nvSpPr>
        <xdr:cNvPr id="333" name="円/楕円 332"/>
        <xdr:cNvSpPr/>
      </xdr:nvSpPr>
      <xdr:spPr>
        <a:xfrm>
          <a:off x="12954000" y="599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103395</xdr:rowOff>
    </xdr:from>
    <xdr:ext cx="762000" cy="259045"/>
    <xdr:sp macro="" textlink="">
      <xdr:nvSpPr>
        <xdr:cNvPr id="334" name="テキスト ボックス 333"/>
        <xdr:cNvSpPr txBox="1"/>
      </xdr:nvSpPr>
      <xdr:spPr>
        <a:xfrm>
          <a:off x="12623800" y="576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latin typeface="+mn-lt"/>
              <a:ea typeface="+mn-ea"/>
              <a:cs typeface="+mn-cs"/>
            </a:rPr>
            <a:t>公債費に係る経常収支比率は、起債の抑制や繰上償還を行ってきた結果、類似団体、全国市町村及び県内市町村の平均を下回る水準で推移している。引き続き、起債の抑制に努めるとともに繰上償還などを行う更なる改善に努める。</a:t>
          </a:r>
          <a:endParaRPr lang="ja-JP" altLang="ja-JP" sz="1300"/>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96520</xdr:rowOff>
    </xdr:from>
    <xdr:to>
      <xdr:col>7</xdr:col>
      <xdr:colOff>15875</xdr:colOff>
      <xdr:row>74</xdr:row>
      <xdr:rowOff>104140</xdr:rowOff>
    </xdr:to>
    <xdr:cxnSp macro="">
      <xdr:nvCxnSpPr>
        <xdr:cNvPr id="366" name="直線コネクタ 365"/>
        <xdr:cNvCxnSpPr/>
      </xdr:nvCxnSpPr>
      <xdr:spPr>
        <a:xfrm flipV="1">
          <a:off x="3987800" y="127838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104140</xdr:rowOff>
    </xdr:from>
    <xdr:to>
      <xdr:col>5</xdr:col>
      <xdr:colOff>549275</xdr:colOff>
      <xdr:row>74</xdr:row>
      <xdr:rowOff>104140</xdr:rowOff>
    </xdr:to>
    <xdr:cxnSp macro="">
      <xdr:nvCxnSpPr>
        <xdr:cNvPr id="369" name="直線コネクタ 368"/>
        <xdr:cNvCxnSpPr/>
      </xdr:nvCxnSpPr>
      <xdr:spPr>
        <a:xfrm>
          <a:off x="3098800" y="127914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104140</xdr:rowOff>
    </xdr:from>
    <xdr:to>
      <xdr:col>4</xdr:col>
      <xdr:colOff>346075</xdr:colOff>
      <xdr:row>74</xdr:row>
      <xdr:rowOff>117475</xdr:rowOff>
    </xdr:to>
    <xdr:cxnSp macro="">
      <xdr:nvCxnSpPr>
        <xdr:cNvPr id="372" name="直線コネクタ 371"/>
        <xdr:cNvCxnSpPr/>
      </xdr:nvCxnSpPr>
      <xdr:spPr>
        <a:xfrm flipV="1">
          <a:off x="2209800" y="1279144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117475</xdr:rowOff>
    </xdr:from>
    <xdr:to>
      <xdr:col>3</xdr:col>
      <xdr:colOff>142875</xdr:colOff>
      <xdr:row>74</xdr:row>
      <xdr:rowOff>159385</xdr:rowOff>
    </xdr:to>
    <xdr:cxnSp macro="">
      <xdr:nvCxnSpPr>
        <xdr:cNvPr id="375" name="直線コネクタ 374"/>
        <xdr:cNvCxnSpPr/>
      </xdr:nvCxnSpPr>
      <xdr:spPr>
        <a:xfrm flipV="1">
          <a:off x="1320800" y="1280477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45720</xdr:rowOff>
    </xdr:from>
    <xdr:to>
      <xdr:col>7</xdr:col>
      <xdr:colOff>66675</xdr:colOff>
      <xdr:row>74</xdr:row>
      <xdr:rowOff>147320</xdr:rowOff>
    </xdr:to>
    <xdr:sp macro="" textlink="">
      <xdr:nvSpPr>
        <xdr:cNvPr id="385" name="円/楕円 384"/>
        <xdr:cNvSpPr/>
      </xdr:nvSpPr>
      <xdr:spPr>
        <a:xfrm>
          <a:off x="4775200" y="1273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125747</xdr:rowOff>
    </xdr:from>
    <xdr:ext cx="762000" cy="259045"/>
    <xdr:sp macro="" textlink="">
      <xdr:nvSpPr>
        <xdr:cNvPr id="386" name="公債費該当値テキスト"/>
        <xdr:cNvSpPr txBox="1"/>
      </xdr:nvSpPr>
      <xdr:spPr>
        <a:xfrm>
          <a:off x="4914900" y="1264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53340</xdr:rowOff>
    </xdr:from>
    <xdr:to>
      <xdr:col>5</xdr:col>
      <xdr:colOff>600075</xdr:colOff>
      <xdr:row>74</xdr:row>
      <xdr:rowOff>154940</xdr:rowOff>
    </xdr:to>
    <xdr:sp macro="" textlink="">
      <xdr:nvSpPr>
        <xdr:cNvPr id="387" name="円/楕円 386"/>
        <xdr:cNvSpPr/>
      </xdr:nvSpPr>
      <xdr:spPr>
        <a:xfrm>
          <a:off x="39370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165117</xdr:rowOff>
    </xdr:from>
    <xdr:ext cx="736600" cy="259045"/>
    <xdr:sp macro="" textlink="">
      <xdr:nvSpPr>
        <xdr:cNvPr id="388" name="テキスト ボックス 387"/>
        <xdr:cNvSpPr txBox="1"/>
      </xdr:nvSpPr>
      <xdr:spPr>
        <a:xfrm>
          <a:off x="3606800" y="1250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53340</xdr:rowOff>
    </xdr:from>
    <xdr:to>
      <xdr:col>4</xdr:col>
      <xdr:colOff>396875</xdr:colOff>
      <xdr:row>74</xdr:row>
      <xdr:rowOff>154940</xdr:rowOff>
    </xdr:to>
    <xdr:sp macro="" textlink="">
      <xdr:nvSpPr>
        <xdr:cNvPr id="389" name="円/楕円 388"/>
        <xdr:cNvSpPr/>
      </xdr:nvSpPr>
      <xdr:spPr>
        <a:xfrm>
          <a:off x="30480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165117</xdr:rowOff>
    </xdr:from>
    <xdr:ext cx="762000" cy="259045"/>
    <xdr:sp macro="" textlink="">
      <xdr:nvSpPr>
        <xdr:cNvPr id="390" name="テキスト ボックス 389"/>
        <xdr:cNvSpPr txBox="1"/>
      </xdr:nvSpPr>
      <xdr:spPr>
        <a:xfrm>
          <a:off x="2717800" y="1250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66675</xdr:rowOff>
    </xdr:from>
    <xdr:to>
      <xdr:col>3</xdr:col>
      <xdr:colOff>193675</xdr:colOff>
      <xdr:row>74</xdr:row>
      <xdr:rowOff>168275</xdr:rowOff>
    </xdr:to>
    <xdr:sp macro="" textlink="">
      <xdr:nvSpPr>
        <xdr:cNvPr id="391" name="円/楕円 390"/>
        <xdr:cNvSpPr/>
      </xdr:nvSpPr>
      <xdr:spPr>
        <a:xfrm>
          <a:off x="2159000" y="12753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7002</xdr:rowOff>
    </xdr:from>
    <xdr:ext cx="762000" cy="259045"/>
    <xdr:sp macro="" textlink="">
      <xdr:nvSpPr>
        <xdr:cNvPr id="392" name="テキスト ボックス 391"/>
        <xdr:cNvSpPr txBox="1"/>
      </xdr:nvSpPr>
      <xdr:spPr>
        <a:xfrm>
          <a:off x="1828800" y="1252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108585</xdr:rowOff>
    </xdr:from>
    <xdr:to>
      <xdr:col>1</xdr:col>
      <xdr:colOff>676275</xdr:colOff>
      <xdr:row>75</xdr:row>
      <xdr:rowOff>38735</xdr:rowOff>
    </xdr:to>
    <xdr:sp macro="" textlink="">
      <xdr:nvSpPr>
        <xdr:cNvPr id="393" name="円/楕円 392"/>
        <xdr:cNvSpPr/>
      </xdr:nvSpPr>
      <xdr:spPr>
        <a:xfrm>
          <a:off x="1270000" y="1279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48912</xdr:rowOff>
    </xdr:from>
    <xdr:ext cx="762000" cy="259045"/>
    <xdr:sp macro="" textlink="">
      <xdr:nvSpPr>
        <xdr:cNvPr id="394" name="テキスト ボックス 393"/>
        <xdr:cNvSpPr txBox="1"/>
      </xdr:nvSpPr>
      <xdr:spPr>
        <a:xfrm>
          <a:off x="939800" y="125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aseline="0">
              <a:solidFill>
                <a:schemeClr val="dk1"/>
              </a:solidFill>
              <a:latin typeface="+mn-lt"/>
              <a:ea typeface="+mn-ea"/>
              <a:cs typeface="+mn-cs"/>
            </a:rPr>
            <a:t>除雪費や特別会計への繰出金が</a:t>
          </a:r>
          <a:r>
            <a:rPr lang="ja-JP" altLang="en-US" sz="1300" baseline="0">
              <a:solidFill>
                <a:schemeClr val="dk1"/>
              </a:solidFill>
              <a:latin typeface="+mn-lt"/>
              <a:ea typeface="+mn-ea"/>
              <a:cs typeface="+mn-cs"/>
            </a:rPr>
            <a:t>増加</a:t>
          </a:r>
          <a:r>
            <a:rPr lang="ja-JP" altLang="ja-JP" sz="1300" baseline="0">
              <a:solidFill>
                <a:schemeClr val="dk1"/>
              </a:solidFill>
              <a:latin typeface="+mn-lt"/>
              <a:ea typeface="+mn-ea"/>
              <a:cs typeface="+mn-cs"/>
            </a:rPr>
            <a:t>したことにより、前年度よりも公債費以外に係る経常収支比率が</a:t>
          </a:r>
          <a:r>
            <a:rPr lang="ja-JP" altLang="en-US" sz="1300" baseline="0">
              <a:solidFill>
                <a:schemeClr val="dk1"/>
              </a:solidFill>
              <a:latin typeface="+mn-lt"/>
              <a:ea typeface="+mn-ea"/>
              <a:cs typeface="+mn-cs"/>
            </a:rPr>
            <a:t>増加</a:t>
          </a:r>
          <a:r>
            <a:rPr lang="ja-JP" altLang="ja-JP" sz="1300" baseline="0">
              <a:solidFill>
                <a:schemeClr val="dk1"/>
              </a:solidFill>
              <a:latin typeface="+mn-lt"/>
              <a:ea typeface="+mn-ea"/>
              <a:cs typeface="+mn-cs"/>
            </a:rPr>
            <a:t>している。</a:t>
          </a:r>
          <a:endParaRPr lang="en-US" altLang="ja-JP" sz="1300" baseline="0">
            <a:solidFill>
              <a:schemeClr val="dk1"/>
            </a:solidFill>
            <a:latin typeface="+mn-lt"/>
            <a:ea typeface="+mn-ea"/>
            <a:cs typeface="+mn-cs"/>
          </a:endParaRPr>
        </a:p>
        <a:p>
          <a:pPr rtl="0"/>
          <a:r>
            <a:rPr lang="ja-JP" altLang="ja-JP" sz="1300" baseline="0">
              <a:solidFill>
                <a:schemeClr val="dk1"/>
              </a:solidFill>
              <a:latin typeface="+mn-lt"/>
              <a:ea typeface="+mn-ea"/>
              <a:cs typeface="+mn-cs"/>
            </a:rPr>
            <a:t>また、人件費及び物件費に係る比率が、類似団体平均よりも高くなっていることから、類似団体内順位が低い結果となっている。</a:t>
          </a:r>
          <a:endParaRPr lang="en-US" altLang="ja-JP" sz="1300" baseline="0">
            <a:solidFill>
              <a:schemeClr val="dk1"/>
            </a:solidFill>
            <a:latin typeface="+mn-lt"/>
            <a:ea typeface="+mn-ea"/>
            <a:cs typeface="+mn-cs"/>
          </a:endParaRPr>
        </a:p>
        <a:p>
          <a:pPr rtl="0"/>
          <a:r>
            <a:rPr lang="ja-JP" altLang="ja-JP" sz="1300" baseline="0">
              <a:solidFill>
                <a:schemeClr val="dk1"/>
              </a:solidFill>
              <a:latin typeface="+mn-lt"/>
              <a:ea typeface="+mn-ea"/>
              <a:cs typeface="+mn-cs"/>
            </a:rPr>
            <a:t>  </a:t>
          </a:r>
          <a:endParaRPr lang="ja-JP" altLang="ja-JP" sz="13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77470</xdr:rowOff>
    </xdr:from>
    <xdr:to>
      <xdr:col>24</xdr:col>
      <xdr:colOff>31750</xdr:colOff>
      <xdr:row>78</xdr:row>
      <xdr:rowOff>130811</xdr:rowOff>
    </xdr:to>
    <xdr:cxnSp macro="">
      <xdr:nvCxnSpPr>
        <xdr:cNvPr id="427" name="直線コネクタ 426"/>
        <xdr:cNvCxnSpPr/>
      </xdr:nvCxnSpPr>
      <xdr:spPr>
        <a:xfrm>
          <a:off x="15671800" y="13450570"/>
          <a:ext cx="8382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77470</xdr:rowOff>
    </xdr:from>
    <xdr:to>
      <xdr:col>22</xdr:col>
      <xdr:colOff>565150</xdr:colOff>
      <xdr:row>78</xdr:row>
      <xdr:rowOff>96520</xdr:rowOff>
    </xdr:to>
    <xdr:cxnSp macro="">
      <xdr:nvCxnSpPr>
        <xdr:cNvPr id="430" name="直線コネクタ 429"/>
        <xdr:cNvCxnSpPr/>
      </xdr:nvCxnSpPr>
      <xdr:spPr>
        <a:xfrm flipV="1">
          <a:off x="14782800" y="1345057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77470</xdr:rowOff>
    </xdr:from>
    <xdr:to>
      <xdr:col>21</xdr:col>
      <xdr:colOff>361950</xdr:colOff>
      <xdr:row>78</xdr:row>
      <xdr:rowOff>96520</xdr:rowOff>
    </xdr:to>
    <xdr:cxnSp macro="">
      <xdr:nvCxnSpPr>
        <xdr:cNvPr id="433" name="直線コネクタ 432"/>
        <xdr:cNvCxnSpPr/>
      </xdr:nvCxnSpPr>
      <xdr:spPr>
        <a:xfrm>
          <a:off x="13893800" y="1327912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5" name="テキスト ボックス 434"/>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77470</xdr:rowOff>
    </xdr:from>
    <xdr:to>
      <xdr:col>20</xdr:col>
      <xdr:colOff>158750</xdr:colOff>
      <xdr:row>77</xdr:row>
      <xdr:rowOff>134620</xdr:rowOff>
    </xdr:to>
    <xdr:cxnSp macro="">
      <xdr:nvCxnSpPr>
        <xdr:cNvPr id="436" name="直線コネクタ 435"/>
        <xdr:cNvCxnSpPr/>
      </xdr:nvCxnSpPr>
      <xdr:spPr>
        <a:xfrm flipV="1">
          <a:off x="13004800" y="1327912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38" name="テキスト ボックス 437"/>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40" name="テキスト ボックス 43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80011</xdr:rowOff>
    </xdr:from>
    <xdr:to>
      <xdr:col>24</xdr:col>
      <xdr:colOff>82550</xdr:colOff>
      <xdr:row>79</xdr:row>
      <xdr:rowOff>10161</xdr:rowOff>
    </xdr:to>
    <xdr:sp macro="" textlink="">
      <xdr:nvSpPr>
        <xdr:cNvPr id="446" name="円/楕円 445"/>
        <xdr:cNvSpPr/>
      </xdr:nvSpPr>
      <xdr:spPr>
        <a:xfrm>
          <a:off x="16459200" y="1345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52088</xdr:rowOff>
    </xdr:from>
    <xdr:ext cx="762000" cy="259045"/>
    <xdr:sp macro="" textlink="">
      <xdr:nvSpPr>
        <xdr:cNvPr id="447" name="公債費以外該当値テキスト"/>
        <xdr:cNvSpPr txBox="1"/>
      </xdr:nvSpPr>
      <xdr:spPr>
        <a:xfrm>
          <a:off x="16598900" y="1342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26670</xdr:rowOff>
    </xdr:from>
    <xdr:to>
      <xdr:col>22</xdr:col>
      <xdr:colOff>615950</xdr:colOff>
      <xdr:row>78</xdr:row>
      <xdr:rowOff>128270</xdr:rowOff>
    </xdr:to>
    <xdr:sp macro="" textlink="">
      <xdr:nvSpPr>
        <xdr:cNvPr id="448" name="円/楕円 447"/>
        <xdr:cNvSpPr/>
      </xdr:nvSpPr>
      <xdr:spPr>
        <a:xfrm>
          <a:off x="15621000" y="13399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113047</xdr:rowOff>
    </xdr:from>
    <xdr:ext cx="736600" cy="259045"/>
    <xdr:sp macro="" textlink="">
      <xdr:nvSpPr>
        <xdr:cNvPr id="449" name="テキスト ボックス 448"/>
        <xdr:cNvSpPr txBox="1"/>
      </xdr:nvSpPr>
      <xdr:spPr>
        <a:xfrm>
          <a:off x="15290800" y="13486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45720</xdr:rowOff>
    </xdr:from>
    <xdr:to>
      <xdr:col>21</xdr:col>
      <xdr:colOff>412750</xdr:colOff>
      <xdr:row>78</xdr:row>
      <xdr:rowOff>147320</xdr:rowOff>
    </xdr:to>
    <xdr:sp macro="" textlink="">
      <xdr:nvSpPr>
        <xdr:cNvPr id="450" name="円/楕円 449"/>
        <xdr:cNvSpPr/>
      </xdr:nvSpPr>
      <xdr:spPr>
        <a:xfrm>
          <a:off x="14732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132097</xdr:rowOff>
    </xdr:from>
    <xdr:ext cx="762000" cy="259045"/>
    <xdr:sp macro="" textlink="">
      <xdr:nvSpPr>
        <xdr:cNvPr id="451" name="テキスト ボックス 450"/>
        <xdr:cNvSpPr txBox="1"/>
      </xdr:nvSpPr>
      <xdr:spPr>
        <a:xfrm>
          <a:off x="14401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26670</xdr:rowOff>
    </xdr:from>
    <xdr:to>
      <xdr:col>20</xdr:col>
      <xdr:colOff>209550</xdr:colOff>
      <xdr:row>77</xdr:row>
      <xdr:rowOff>128270</xdr:rowOff>
    </xdr:to>
    <xdr:sp macro="" textlink="">
      <xdr:nvSpPr>
        <xdr:cNvPr id="452" name="円/楕円 451"/>
        <xdr:cNvSpPr/>
      </xdr:nvSpPr>
      <xdr:spPr>
        <a:xfrm>
          <a:off x="13843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113047</xdr:rowOff>
    </xdr:from>
    <xdr:ext cx="762000" cy="259045"/>
    <xdr:sp macro="" textlink="">
      <xdr:nvSpPr>
        <xdr:cNvPr id="453" name="テキスト ボックス 452"/>
        <xdr:cNvSpPr txBox="1"/>
      </xdr:nvSpPr>
      <xdr:spPr>
        <a:xfrm>
          <a:off x="13512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83820</xdr:rowOff>
    </xdr:from>
    <xdr:to>
      <xdr:col>19</xdr:col>
      <xdr:colOff>6350</xdr:colOff>
      <xdr:row>78</xdr:row>
      <xdr:rowOff>13970</xdr:rowOff>
    </xdr:to>
    <xdr:sp macro="" textlink="">
      <xdr:nvSpPr>
        <xdr:cNvPr id="454" name="円/楕円 453"/>
        <xdr:cNvSpPr/>
      </xdr:nvSpPr>
      <xdr:spPr>
        <a:xfrm>
          <a:off x="129540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170197</xdr:rowOff>
    </xdr:from>
    <xdr:ext cx="762000" cy="259045"/>
    <xdr:sp macro="" textlink="">
      <xdr:nvSpPr>
        <xdr:cNvPr id="455" name="テキスト ボックス 454"/>
        <xdr:cNvSpPr txBox="1"/>
      </xdr:nvSpPr>
      <xdr:spPr>
        <a:xfrm>
          <a:off x="12623800" y="1337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青森県三沢市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100736</xdr:rowOff>
    </xdr:from>
    <xdr:to>
      <xdr:col>4</xdr:col>
      <xdr:colOff>1117600</xdr:colOff>
      <xdr:row>18</xdr:row>
      <xdr:rowOff>103188</xdr:rowOff>
    </xdr:to>
    <xdr:cxnSp macro="">
      <xdr:nvCxnSpPr>
        <xdr:cNvPr id="50" name="直線コネクタ 49"/>
        <xdr:cNvCxnSpPr/>
      </xdr:nvCxnSpPr>
      <xdr:spPr bwMode="auto">
        <a:xfrm flipV="1">
          <a:off x="5003800" y="3234461"/>
          <a:ext cx="647700" cy="24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65075</xdr:rowOff>
    </xdr:from>
    <xdr:to>
      <xdr:col>4</xdr:col>
      <xdr:colOff>469900</xdr:colOff>
      <xdr:row>18</xdr:row>
      <xdr:rowOff>103188</xdr:rowOff>
    </xdr:to>
    <xdr:cxnSp macro="">
      <xdr:nvCxnSpPr>
        <xdr:cNvPr id="53" name="直線コネクタ 52"/>
        <xdr:cNvCxnSpPr/>
      </xdr:nvCxnSpPr>
      <xdr:spPr bwMode="auto">
        <a:xfrm>
          <a:off x="4305300" y="3198800"/>
          <a:ext cx="698500" cy="381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65075</xdr:rowOff>
    </xdr:from>
    <xdr:to>
      <xdr:col>3</xdr:col>
      <xdr:colOff>904875</xdr:colOff>
      <xdr:row>18</xdr:row>
      <xdr:rowOff>87351</xdr:rowOff>
    </xdr:to>
    <xdr:cxnSp macro="">
      <xdr:nvCxnSpPr>
        <xdr:cNvPr id="56" name="直線コネクタ 55"/>
        <xdr:cNvCxnSpPr/>
      </xdr:nvCxnSpPr>
      <xdr:spPr bwMode="auto">
        <a:xfrm flipV="1">
          <a:off x="3606800" y="3198800"/>
          <a:ext cx="698500" cy="222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87351</xdr:rowOff>
    </xdr:from>
    <xdr:to>
      <xdr:col>3</xdr:col>
      <xdr:colOff>206375</xdr:colOff>
      <xdr:row>18</xdr:row>
      <xdr:rowOff>90754</xdr:rowOff>
    </xdr:to>
    <xdr:cxnSp macro="">
      <xdr:nvCxnSpPr>
        <xdr:cNvPr id="59" name="直線コネクタ 58"/>
        <xdr:cNvCxnSpPr/>
      </xdr:nvCxnSpPr>
      <xdr:spPr bwMode="auto">
        <a:xfrm flipV="1">
          <a:off x="2908300" y="3221076"/>
          <a:ext cx="698500" cy="34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1719</xdr:rowOff>
    </xdr:from>
    <xdr:ext cx="762000" cy="259045"/>
    <xdr:sp macro="" textlink="">
      <xdr:nvSpPr>
        <xdr:cNvPr id="61" name="テキスト ボックス 60"/>
        <xdr:cNvSpPr txBox="1"/>
      </xdr:nvSpPr>
      <xdr:spPr>
        <a:xfrm>
          <a:off x="32258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5757</xdr:rowOff>
    </xdr:from>
    <xdr:ext cx="762000" cy="259045"/>
    <xdr:sp macro="" textlink="">
      <xdr:nvSpPr>
        <xdr:cNvPr id="63" name="テキスト ボックス 62"/>
        <xdr:cNvSpPr txBox="1"/>
      </xdr:nvSpPr>
      <xdr:spPr>
        <a:xfrm>
          <a:off x="2527300" y="279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49936</xdr:rowOff>
    </xdr:from>
    <xdr:to>
      <xdr:col>5</xdr:col>
      <xdr:colOff>34925</xdr:colOff>
      <xdr:row>18</xdr:row>
      <xdr:rowOff>151536</xdr:rowOff>
    </xdr:to>
    <xdr:sp macro="" textlink="">
      <xdr:nvSpPr>
        <xdr:cNvPr id="69" name="円/楕円 68"/>
        <xdr:cNvSpPr/>
      </xdr:nvSpPr>
      <xdr:spPr bwMode="auto">
        <a:xfrm>
          <a:off x="5600700" y="31836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22013</xdr:rowOff>
    </xdr:from>
    <xdr:ext cx="762000" cy="259045"/>
    <xdr:sp macro="" textlink="">
      <xdr:nvSpPr>
        <xdr:cNvPr id="70" name="人口1人当たり決算額の推移該当値テキスト130"/>
        <xdr:cNvSpPr txBox="1"/>
      </xdr:nvSpPr>
      <xdr:spPr>
        <a:xfrm>
          <a:off x="5740400" y="3155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85,318</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52388</xdr:rowOff>
    </xdr:from>
    <xdr:to>
      <xdr:col>4</xdr:col>
      <xdr:colOff>520700</xdr:colOff>
      <xdr:row>18</xdr:row>
      <xdr:rowOff>153988</xdr:rowOff>
    </xdr:to>
    <xdr:sp macro="" textlink="">
      <xdr:nvSpPr>
        <xdr:cNvPr id="71" name="円/楕円 70"/>
        <xdr:cNvSpPr/>
      </xdr:nvSpPr>
      <xdr:spPr bwMode="auto">
        <a:xfrm>
          <a:off x="4953000" y="31861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138765</xdr:rowOff>
    </xdr:from>
    <xdr:ext cx="736600" cy="259045"/>
    <xdr:sp macro="" textlink="">
      <xdr:nvSpPr>
        <xdr:cNvPr id="72" name="テキスト ボックス 71"/>
        <xdr:cNvSpPr txBox="1"/>
      </xdr:nvSpPr>
      <xdr:spPr>
        <a:xfrm>
          <a:off x="4622800" y="3272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85,125</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14275</xdr:rowOff>
    </xdr:from>
    <xdr:to>
      <xdr:col>3</xdr:col>
      <xdr:colOff>955675</xdr:colOff>
      <xdr:row>18</xdr:row>
      <xdr:rowOff>115875</xdr:rowOff>
    </xdr:to>
    <xdr:sp macro="" textlink="">
      <xdr:nvSpPr>
        <xdr:cNvPr id="73" name="円/楕円 72"/>
        <xdr:cNvSpPr/>
      </xdr:nvSpPr>
      <xdr:spPr bwMode="auto">
        <a:xfrm>
          <a:off x="4254500" y="3148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100652</xdr:rowOff>
    </xdr:from>
    <xdr:ext cx="762000" cy="259045"/>
    <xdr:sp macro="" textlink="">
      <xdr:nvSpPr>
        <xdr:cNvPr id="74" name="テキスト ボックス 73"/>
        <xdr:cNvSpPr txBox="1"/>
      </xdr:nvSpPr>
      <xdr:spPr>
        <a:xfrm>
          <a:off x="3924300" y="32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88,126</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36551</xdr:rowOff>
    </xdr:from>
    <xdr:to>
      <xdr:col>3</xdr:col>
      <xdr:colOff>257175</xdr:colOff>
      <xdr:row>18</xdr:row>
      <xdr:rowOff>138150</xdr:rowOff>
    </xdr:to>
    <xdr:sp macro="" textlink="">
      <xdr:nvSpPr>
        <xdr:cNvPr id="75" name="円/楕円 74"/>
        <xdr:cNvSpPr/>
      </xdr:nvSpPr>
      <xdr:spPr bwMode="auto">
        <a:xfrm>
          <a:off x="3556000" y="3170276"/>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122927</xdr:rowOff>
    </xdr:from>
    <xdr:ext cx="762000" cy="259045"/>
    <xdr:sp macro="" textlink="">
      <xdr:nvSpPr>
        <xdr:cNvPr id="76" name="テキスト ボックス 75"/>
        <xdr:cNvSpPr txBox="1"/>
      </xdr:nvSpPr>
      <xdr:spPr>
        <a:xfrm>
          <a:off x="3225800" y="325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86,372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39954</xdr:rowOff>
    </xdr:from>
    <xdr:to>
      <xdr:col>2</xdr:col>
      <xdr:colOff>692150</xdr:colOff>
      <xdr:row>18</xdr:row>
      <xdr:rowOff>141554</xdr:rowOff>
    </xdr:to>
    <xdr:sp macro="" textlink="">
      <xdr:nvSpPr>
        <xdr:cNvPr id="77" name="円/楕円 76"/>
        <xdr:cNvSpPr/>
      </xdr:nvSpPr>
      <xdr:spPr bwMode="auto">
        <a:xfrm>
          <a:off x="2857500" y="3173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126331</xdr:rowOff>
    </xdr:from>
    <xdr:ext cx="762000" cy="259045"/>
    <xdr:sp macro="" textlink="">
      <xdr:nvSpPr>
        <xdr:cNvPr id="78" name="テキスト ボックス 77"/>
        <xdr:cNvSpPr txBox="1"/>
      </xdr:nvSpPr>
      <xdr:spPr>
        <a:xfrm>
          <a:off x="2527300" y="3260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86,104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319363</xdr:rowOff>
    </xdr:from>
    <xdr:to>
      <xdr:col>4</xdr:col>
      <xdr:colOff>1117600</xdr:colOff>
      <xdr:row>37</xdr:row>
      <xdr:rowOff>329060</xdr:rowOff>
    </xdr:to>
    <xdr:cxnSp macro="">
      <xdr:nvCxnSpPr>
        <xdr:cNvPr id="112" name="直線コネクタ 111"/>
        <xdr:cNvCxnSpPr/>
      </xdr:nvCxnSpPr>
      <xdr:spPr bwMode="auto">
        <a:xfrm>
          <a:off x="5003800" y="7444063"/>
          <a:ext cx="647700" cy="96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308570</xdr:rowOff>
    </xdr:from>
    <xdr:to>
      <xdr:col>4</xdr:col>
      <xdr:colOff>469900</xdr:colOff>
      <xdr:row>37</xdr:row>
      <xdr:rowOff>319363</xdr:rowOff>
    </xdr:to>
    <xdr:cxnSp macro="">
      <xdr:nvCxnSpPr>
        <xdr:cNvPr id="115" name="直線コネクタ 114"/>
        <xdr:cNvCxnSpPr/>
      </xdr:nvCxnSpPr>
      <xdr:spPr bwMode="auto">
        <a:xfrm>
          <a:off x="4305300" y="7433270"/>
          <a:ext cx="698500" cy="107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308570</xdr:rowOff>
    </xdr:from>
    <xdr:to>
      <xdr:col>3</xdr:col>
      <xdr:colOff>904875</xdr:colOff>
      <xdr:row>37</xdr:row>
      <xdr:rowOff>313579</xdr:rowOff>
    </xdr:to>
    <xdr:cxnSp macro="">
      <xdr:nvCxnSpPr>
        <xdr:cNvPr id="118" name="直線コネクタ 117"/>
        <xdr:cNvCxnSpPr/>
      </xdr:nvCxnSpPr>
      <xdr:spPr bwMode="auto">
        <a:xfrm flipV="1">
          <a:off x="3606800" y="7433270"/>
          <a:ext cx="698500" cy="50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303171</xdr:rowOff>
    </xdr:from>
    <xdr:to>
      <xdr:col>3</xdr:col>
      <xdr:colOff>206375</xdr:colOff>
      <xdr:row>37</xdr:row>
      <xdr:rowOff>313579</xdr:rowOff>
    </xdr:to>
    <xdr:cxnSp macro="">
      <xdr:nvCxnSpPr>
        <xdr:cNvPr id="121" name="直線コネクタ 120"/>
        <xdr:cNvCxnSpPr/>
      </xdr:nvCxnSpPr>
      <xdr:spPr bwMode="auto">
        <a:xfrm>
          <a:off x="2908300" y="7427871"/>
          <a:ext cx="698500" cy="104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11913</xdr:rowOff>
    </xdr:from>
    <xdr:ext cx="762000" cy="259045"/>
    <xdr:sp macro="" textlink="">
      <xdr:nvSpPr>
        <xdr:cNvPr id="125" name="テキスト ボックス 124"/>
        <xdr:cNvSpPr txBox="1"/>
      </xdr:nvSpPr>
      <xdr:spPr>
        <a:xfrm>
          <a:off x="2527300" y="713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278260</xdr:rowOff>
    </xdr:from>
    <xdr:to>
      <xdr:col>5</xdr:col>
      <xdr:colOff>34925</xdr:colOff>
      <xdr:row>38</xdr:row>
      <xdr:rowOff>36960</xdr:rowOff>
    </xdr:to>
    <xdr:sp macro="" textlink="">
      <xdr:nvSpPr>
        <xdr:cNvPr id="131" name="円/楕円 130"/>
        <xdr:cNvSpPr/>
      </xdr:nvSpPr>
      <xdr:spPr bwMode="auto">
        <a:xfrm>
          <a:off x="5600700" y="74029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230417</xdr:rowOff>
    </xdr:from>
    <xdr:ext cx="762000" cy="259045"/>
    <xdr:sp macro="" textlink="">
      <xdr:nvSpPr>
        <xdr:cNvPr id="132" name="人口1人当たり決算額の推移該当値テキスト445"/>
        <xdr:cNvSpPr txBox="1"/>
      </xdr:nvSpPr>
      <xdr:spPr>
        <a:xfrm>
          <a:off x="5740400" y="7355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26,966</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268563</xdr:rowOff>
    </xdr:from>
    <xdr:to>
      <xdr:col>4</xdr:col>
      <xdr:colOff>520700</xdr:colOff>
      <xdr:row>38</xdr:row>
      <xdr:rowOff>27263</xdr:rowOff>
    </xdr:to>
    <xdr:sp macro="" textlink="">
      <xdr:nvSpPr>
        <xdr:cNvPr id="133" name="円/楕円 132"/>
        <xdr:cNvSpPr/>
      </xdr:nvSpPr>
      <xdr:spPr bwMode="auto">
        <a:xfrm>
          <a:off x="4953000" y="73932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12040</xdr:rowOff>
    </xdr:from>
    <xdr:ext cx="736600" cy="259045"/>
    <xdr:sp macro="" textlink="">
      <xdr:nvSpPr>
        <xdr:cNvPr id="134" name="テキスト ボックス 133"/>
        <xdr:cNvSpPr txBox="1"/>
      </xdr:nvSpPr>
      <xdr:spPr>
        <a:xfrm>
          <a:off x="4622800" y="7479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29,511</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257770</xdr:rowOff>
    </xdr:from>
    <xdr:to>
      <xdr:col>3</xdr:col>
      <xdr:colOff>955675</xdr:colOff>
      <xdr:row>38</xdr:row>
      <xdr:rowOff>16470</xdr:rowOff>
    </xdr:to>
    <xdr:sp macro="" textlink="">
      <xdr:nvSpPr>
        <xdr:cNvPr id="135" name="円/楕円 134"/>
        <xdr:cNvSpPr/>
      </xdr:nvSpPr>
      <xdr:spPr bwMode="auto">
        <a:xfrm>
          <a:off x="4254500" y="73824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1247</xdr:rowOff>
    </xdr:from>
    <xdr:ext cx="762000" cy="259045"/>
    <xdr:sp macro="" textlink="">
      <xdr:nvSpPr>
        <xdr:cNvPr id="136" name="テキスト ボックス 135"/>
        <xdr:cNvSpPr txBox="1"/>
      </xdr:nvSpPr>
      <xdr:spPr>
        <a:xfrm>
          <a:off x="3924300" y="7468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32,344</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262779</xdr:rowOff>
    </xdr:from>
    <xdr:to>
      <xdr:col>3</xdr:col>
      <xdr:colOff>257175</xdr:colOff>
      <xdr:row>38</xdr:row>
      <xdr:rowOff>21479</xdr:rowOff>
    </xdr:to>
    <xdr:sp macro="" textlink="">
      <xdr:nvSpPr>
        <xdr:cNvPr id="137" name="円/楕円 136"/>
        <xdr:cNvSpPr/>
      </xdr:nvSpPr>
      <xdr:spPr bwMode="auto">
        <a:xfrm>
          <a:off x="3556000" y="73874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6256</xdr:rowOff>
    </xdr:from>
    <xdr:ext cx="762000" cy="259045"/>
    <xdr:sp macro="" textlink="">
      <xdr:nvSpPr>
        <xdr:cNvPr id="138" name="テキスト ボックス 137"/>
        <xdr:cNvSpPr txBox="1"/>
      </xdr:nvSpPr>
      <xdr:spPr>
        <a:xfrm>
          <a:off x="3225800" y="7473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31,029</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252371</xdr:rowOff>
    </xdr:from>
    <xdr:to>
      <xdr:col>2</xdr:col>
      <xdr:colOff>692150</xdr:colOff>
      <xdr:row>38</xdr:row>
      <xdr:rowOff>11071</xdr:rowOff>
    </xdr:to>
    <xdr:sp macro="" textlink="">
      <xdr:nvSpPr>
        <xdr:cNvPr id="139" name="円/楕円 138"/>
        <xdr:cNvSpPr/>
      </xdr:nvSpPr>
      <xdr:spPr bwMode="auto">
        <a:xfrm>
          <a:off x="2857500" y="7377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338748</xdr:rowOff>
    </xdr:from>
    <xdr:ext cx="762000" cy="259045"/>
    <xdr:sp macro="" textlink="">
      <xdr:nvSpPr>
        <xdr:cNvPr id="140" name="テキスト ボックス 139"/>
        <xdr:cNvSpPr txBox="1"/>
      </xdr:nvSpPr>
      <xdr:spPr>
        <a:xfrm>
          <a:off x="2527300" y="7463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33,761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青森県三沢市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aseline="0">
              <a:solidFill>
                <a:schemeClr val="dk1"/>
              </a:solidFill>
              <a:latin typeface="+mn-lt"/>
              <a:ea typeface="+mn-ea"/>
              <a:cs typeface="+mn-cs"/>
            </a:rPr>
            <a:t>　</a:t>
          </a:r>
          <a:r>
            <a:rPr lang="ja-JP" altLang="ja-JP" sz="1400" baseline="0">
              <a:solidFill>
                <a:schemeClr val="dk1"/>
              </a:solidFill>
              <a:latin typeface="+mn-lt"/>
              <a:ea typeface="+mn-ea"/>
              <a:cs typeface="+mn-cs"/>
            </a:rPr>
            <a:t>財政調整基金の標準財政規模比は 、行財政改革の結果、着実に伸びてきている。また、実質単年度収支について</a:t>
          </a:r>
          <a:r>
            <a:rPr lang="ja-JP" altLang="en-US" sz="1400" baseline="0">
              <a:solidFill>
                <a:schemeClr val="dk1"/>
              </a:solidFill>
              <a:latin typeface="+mn-lt"/>
              <a:ea typeface="+mn-ea"/>
              <a:cs typeface="+mn-cs"/>
            </a:rPr>
            <a:t>は赤字になったものの</a:t>
          </a:r>
          <a:r>
            <a:rPr lang="ja-JP" altLang="ja-JP" sz="1400" baseline="0">
              <a:solidFill>
                <a:schemeClr val="dk1"/>
              </a:solidFill>
              <a:latin typeface="+mn-lt"/>
              <a:ea typeface="+mn-ea"/>
              <a:cs typeface="+mn-cs"/>
            </a:rPr>
            <a:t>、</a:t>
          </a:r>
          <a:r>
            <a:rPr lang="ja-JP" altLang="en-US" sz="1400" baseline="0">
              <a:solidFill>
                <a:schemeClr val="dk1"/>
              </a:solidFill>
              <a:latin typeface="+mn-lt"/>
              <a:ea typeface="+mn-ea"/>
              <a:cs typeface="+mn-cs"/>
            </a:rPr>
            <a:t>実質収支においては黒字を維持している。今後、</a:t>
          </a:r>
          <a:r>
            <a:rPr lang="ja-JP" altLang="ja-JP" sz="1400" baseline="0">
              <a:solidFill>
                <a:schemeClr val="dk1"/>
              </a:solidFill>
              <a:latin typeface="+mn-lt"/>
              <a:ea typeface="+mn-ea"/>
              <a:cs typeface="+mn-cs"/>
            </a:rPr>
            <a:t>大型の建設事業（</a:t>
          </a:r>
          <a:r>
            <a:rPr lang="ja-JP" altLang="en-US" sz="1400" baseline="0">
              <a:solidFill>
                <a:schemeClr val="dk1"/>
              </a:solidFill>
              <a:latin typeface="+mn-lt"/>
              <a:ea typeface="+mn-ea"/>
              <a:cs typeface="+mn-cs"/>
            </a:rPr>
            <a:t>仮称国際交流スポーツセンター</a:t>
          </a:r>
          <a:r>
            <a:rPr lang="ja-JP" altLang="ja-JP" sz="1400" baseline="0">
              <a:solidFill>
                <a:schemeClr val="dk1"/>
              </a:solidFill>
              <a:latin typeface="+mn-lt"/>
              <a:ea typeface="+mn-ea"/>
              <a:cs typeface="+mn-cs"/>
            </a:rPr>
            <a:t>、清掃センター</a:t>
          </a:r>
          <a:r>
            <a:rPr lang="ja-JP" altLang="en-US" sz="1400" baseline="0">
              <a:solidFill>
                <a:schemeClr val="dk1"/>
              </a:solidFill>
              <a:latin typeface="+mn-lt"/>
              <a:ea typeface="+mn-ea"/>
              <a:cs typeface="+mn-cs"/>
            </a:rPr>
            <a:t>等</a:t>
          </a:r>
          <a:r>
            <a:rPr lang="ja-JP" altLang="ja-JP" sz="1400" baseline="0">
              <a:solidFill>
                <a:schemeClr val="dk1"/>
              </a:solidFill>
              <a:latin typeface="+mn-lt"/>
              <a:ea typeface="+mn-ea"/>
              <a:cs typeface="+mn-cs"/>
            </a:rPr>
            <a:t>）が予定され</a:t>
          </a:r>
          <a:r>
            <a:rPr lang="ja-JP" altLang="en-US" sz="1400" baseline="0">
              <a:solidFill>
                <a:schemeClr val="dk1"/>
              </a:solidFill>
              <a:latin typeface="+mn-lt"/>
              <a:ea typeface="+mn-ea"/>
              <a:cs typeface="+mn-cs"/>
            </a:rPr>
            <a:t>るが</a:t>
          </a:r>
          <a:r>
            <a:rPr lang="ja-JP" altLang="ja-JP" sz="1400" baseline="0">
              <a:solidFill>
                <a:schemeClr val="dk1"/>
              </a:solidFill>
              <a:latin typeface="+mn-lt"/>
              <a:ea typeface="+mn-ea"/>
              <a:cs typeface="+mn-cs"/>
            </a:rPr>
            <a:t>、</a:t>
          </a:r>
          <a:r>
            <a:rPr lang="ja-JP" altLang="en-US" sz="1400" baseline="0">
              <a:solidFill>
                <a:schemeClr val="dk1"/>
              </a:solidFill>
              <a:latin typeface="+mn-lt"/>
              <a:ea typeface="+mn-ea"/>
              <a:cs typeface="+mn-cs"/>
            </a:rPr>
            <a:t>総合振興計画や財政運営計画に基づく取り組みにより、持続可能な</a:t>
          </a:r>
          <a:r>
            <a:rPr lang="ja-JP" altLang="ja-JP" sz="1400" baseline="0">
              <a:solidFill>
                <a:schemeClr val="dk1"/>
              </a:solidFill>
              <a:latin typeface="+mn-lt"/>
              <a:ea typeface="+mn-ea"/>
              <a:cs typeface="+mn-cs"/>
            </a:rPr>
            <a:t>財政運営に努めてい</a:t>
          </a:r>
          <a:r>
            <a:rPr lang="ja-JP" altLang="en-US" sz="1400" baseline="0">
              <a:solidFill>
                <a:schemeClr val="dk1"/>
              </a:solidFill>
              <a:latin typeface="+mn-lt"/>
              <a:ea typeface="+mn-ea"/>
              <a:cs typeface="+mn-cs"/>
            </a:rPr>
            <a:t>く</a:t>
          </a:r>
          <a:r>
            <a:rPr lang="ja-JP" altLang="ja-JP" sz="1400" baseline="0">
              <a:solidFill>
                <a:schemeClr val="dk1"/>
              </a:solidFill>
              <a:latin typeface="+mn-lt"/>
              <a:ea typeface="+mn-ea"/>
              <a:cs typeface="+mn-cs"/>
            </a:rPr>
            <a:t>。</a:t>
          </a:r>
          <a:endParaRPr lang="en-US" altLang="ja-JP" sz="1400" baseline="0">
            <a:solidFill>
              <a:schemeClr val="dk1"/>
            </a:solidFill>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青森県三沢市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latin typeface="+mn-lt"/>
              <a:ea typeface="+mn-ea"/>
              <a:cs typeface="+mn-cs"/>
            </a:rPr>
            <a:t>連結だけではなく、一般会計及び公営企業会計以外の特別会計である三沢市介護保険特別会計、三沢市後期高齢者医療特別会計が黒字であり、法適用企業の三沢市水道事業会計、三沢市立三沢病院事業会計、法非適用の三沢市食肉処理センター特別会計、三沢市農業集落排水事業特別会計、三沢市下水道事業特別会計が資金剰余額を計上しており、各単独会計において黒字を確保している。</a:t>
          </a:r>
          <a:endParaRPr kumimoji="1" lang="en-US" altLang="ja-JP" sz="1400">
            <a:solidFill>
              <a:schemeClr val="dk1"/>
            </a:solidFill>
            <a:latin typeface="+mn-lt"/>
            <a:ea typeface="+mn-ea"/>
            <a:cs typeface="+mn-cs"/>
          </a:endParaRPr>
        </a:p>
        <a:p>
          <a:r>
            <a:rPr kumimoji="1" lang="ja-JP" altLang="ja-JP" sz="1400">
              <a:solidFill>
                <a:schemeClr val="dk1"/>
              </a:solidFill>
              <a:latin typeface="+mn-lt"/>
              <a:ea typeface="+mn-ea"/>
              <a:cs typeface="+mn-cs"/>
            </a:rPr>
            <a:t>しかし、三沢市国民健康保険特別会計は、被保険者数が減少したことにより保険税額が減となり減収となったが、それに反して一人当たりの医療費は増となったため赤字となった。</a:t>
          </a:r>
          <a:endParaRPr kumimoji="1" lang="en-US" altLang="ja-JP" sz="1400">
            <a:solidFill>
              <a:schemeClr val="dk1"/>
            </a:solidFill>
            <a:latin typeface="+mn-lt"/>
            <a:ea typeface="+mn-ea"/>
            <a:cs typeface="+mn-cs"/>
          </a:endParaRPr>
        </a:p>
        <a:p>
          <a:r>
            <a:rPr kumimoji="1" lang="ja-JP" altLang="ja-JP" sz="1400">
              <a:solidFill>
                <a:schemeClr val="dk1"/>
              </a:solidFill>
              <a:latin typeface="+mn-lt"/>
              <a:ea typeface="+mn-ea"/>
              <a:cs typeface="+mn-cs"/>
            </a:rPr>
            <a:t>今後においては単独でも黒字となるよう適正化を図る。</a:t>
          </a:r>
          <a:endParaRPr lang="ja-JP" altLang="ja-JP" sz="1400"/>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青森県三沢市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latin typeface="+mn-lt"/>
              <a:ea typeface="+mn-ea"/>
              <a:cs typeface="+mn-cs"/>
            </a:rPr>
            <a:t>繰上償還等により元利償還金は年々減少している。また公営企業債の元利償還金に対する繰入金は同水準で推移している。</a:t>
          </a:r>
          <a:endParaRPr kumimoji="1" lang="en-US" altLang="ja-JP" sz="1400">
            <a:solidFill>
              <a:schemeClr val="dk1"/>
            </a:solidFill>
            <a:latin typeface="+mn-lt"/>
            <a:ea typeface="+mn-ea"/>
            <a:cs typeface="+mn-cs"/>
          </a:endParaRPr>
        </a:p>
        <a:p>
          <a:r>
            <a:rPr kumimoji="1" lang="ja-JP" altLang="ja-JP" sz="1400">
              <a:solidFill>
                <a:schemeClr val="dk1"/>
              </a:solidFill>
              <a:latin typeface="+mn-lt"/>
              <a:ea typeface="+mn-ea"/>
              <a:cs typeface="+mn-cs"/>
            </a:rPr>
            <a:t>今後も引き続き、繰上償還等により実質公債費比率の低下を図る。</a:t>
          </a:r>
          <a:endParaRPr lang="ja-JP" altLang="ja-JP" sz="1400"/>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青森県三沢市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latin typeface="+mn-lt"/>
              <a:ea typeface="+mn-ea"/>
              <a:cs typeface="+mn-cs"/>
            </a:rPr>
            <a:t>起債の抑制や任意繰上償還の実施等により、一般会計等に係る地方債は減少している。</a:t>
          </a:r>
          <a:endParaRPr kumimoji="1" lang="en-US" altLang="ja-JP" sz="1400">
            <a:solidFill>
              <a:schemeClr val="dk1"/>
            </a:solidFill>
            <a:latin typeface="+mn-lt"/>
            <a:ea typeface="+mn-ea"/>
            <a:cs typeface="+mn-cs"/>
          </a:endParaRPr>
        </a:p>
        <a:p>
          <a:r>
            <a:rPr kumimoji="1" lang="ja-JP" altLang="ja-JP" sz="1400">
              <a:solidFill>
                <a:schemeClr val="dk1"/>
              </a:solidFill>
              <a:latin typeface="+mn-lt"/>
              <a:ea typeface="+mn-ea"/>
              <a:cs typeface="+mn-cs"/>
            </a:rPr>
            <a:t>また公営企業債等繰入見込額や退職手当負担金見込額も減少している。</a:t>
          </a:r>
          <a:endParaRPr kumimoji="1" lang="en-US" altLang="ja-JP" sz="1400">
            <a:solidFill>
              <a:schemeClr val="dk1"/>
            </a:solidFill>
            <a:latin typeface="+mn-lt"/>
            <a:ea typeface="+mn-ea"/>
            <a:cs typeface="+mn-cs"/>
          </a:endParaRPr>
        </a:p>
        <a:p>
          <a:r>
            <a:rPr kumimoji="1" lang="ja-JP" altLang="ja-JP" sz="1400">
              <a:solidFill>
                <a:schemeClr val="dk1"/>
              </a:solidFill>
              <a:latin typeface="+mn-lt"/>
              <a:ea typeface="+mn-ea"/>
              <a:cs typeface="+mn-cs"/>
            </a:rPr>
            <a:t>これらにより将来負担比率の分子は減少し続けており、今後においても引き続き起債の抑制等を行い減少を図る。</a:t>
          </a:r>
          <a:endParaRPr lang="ja-JP" altLang="ja-JP" sz="1400"/>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21168269</v>
      </c>
      <c r="BO4" s="349"/>
      <c r="BP4" s="349"/>
      <c r="BQ4" s="349"/>
      <c r="BR4" s="349"/>
      <c r="BS4" s="349"/>
      <c r="BT4" s="349"/>
      <c r="BU4" s="350"/>
      <c r="BV4" s="348">
        <v>23398929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v>
      </c>
      <c r="CU4" s="355"/>
      <c r="CV4" s="355"/>
      <c r="CW4" s="355"/>
      <c r="CX4" s="355"/>
      <c r="CY4" s="355"/>
      <c r="CZ4" s="355"/>
      <c r="DA4" s="356"/>
      <c r="DB4" s="354">
        <v>4.4000000000000004</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20600284</v>
      </c>
      <c r="BO5" s="386"/>
      <c r="BP5" s="386"/>
      <c r="BQ5" s="386"/>
      <c r="BR5" s="386"/>
      <c r="BS5" s="386"/>
      <c r="BT5" s="386"/>
      <c r="BU5" s="387"/>
      <c r="BV5" s="385">
        <v>22887025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90.5</v>
      </c>
      <c r="CU5" s="383"/>
      <c r="CV5" s="383"/>
      <c r="CW5" s="383"/>
      <c r="CX5" s="383"/>
      <c r="CY5" s="383"/>
      <c r="CZ5" s="383"/>
      <c r="DA5" s="384"/>
      <c r="DB5" s="382">
        <v>89.5</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567985</v>
      </c>
      <c r="BO6" s="386"/>
      <c r="BP6" s="386"/>
      <c r="BQ6" s="386"/>
      <c r="BR6" s="386"/>
      <c r="BS6" s="386"/>
      <c r="BT6" s="386"/>
      <c r="BU6" s="387"/>
      <c r="BV6" s="385">
        <v>511904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96.5</v>
      </c>
      <c r="CU6" s="423"/>
      <c r="CV6" s="423"/>
      <c r="CW6" s="423"/>
      <c r="CX6" s="423"/>
      <c r="CY6" s="423"/>
      <c r="CZ6" s="423"/>
      <c r="DA6" s="424"/>
      <c r="DB6" s="422">
        <v>95.2</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460821</v>
      </c>
      <c r="BO7" s="386"/>
      <c r="BP7" s="386"/>
      <c r="BQ7" s="386"/>
      <c r="BR7" s="386"/>
      <c r="BS7" s="386"/>
      <c r="BT7" s="386"/>
      <c r="BU7" s="387"/>
      <c r="BV7" s="385">
        <v>53477</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10526025</v>
      </c>
      <c r="CU7" s="386"/>
      <c r="CV7" s="386"/>
      <c r="CW7" s="386"/>
      <c r="CX7" s="386"/>
      <c r="CY7" s="386"/>
      <c r="CZ7" s="386"/>
      <c r="DA7" s="387"/>
      <c r="DB7" s="385">
        <v>10456404</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107164</v>
      </c>
      <c r="BO8" s="386"/>
      <c r="BP8" s="386"/>
      <c r="BQ8" s="386"/>
      <c r="BR8" s="386"/>
      <c r="BS8" s="386"/>
      <c r="BT8" s="386"/>
      <c r="BU8" s="387"/>
      <c r="BV8" s="385">
        <v>458427</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0.45</v>
      </c>
      <c r="CU8" s="426"/>
      <c r="CV8" s="426"/>
      <c r="CW8" s="426"/>
      <c r="CX8" s="426"/>
      <c r="CY8" s="426"/>
      <c r="CZ8" s="426"/>
      <c r="DA8" s="427"/>
      <c r="DB8" s="425">
        <v>0.45</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41258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-351263</v>
      </c>
      <c r="BO9" s="386"/>
      <c r="BP9" s="386"/>
      <c r="BQ9" s="386"/>
      <c r="BR9" s="386"/>
      <c r="BS9" s="386"/>
      <c r="BT9" s="386"/>
      <c r="BU9" s="387"/>
      <c r="BV9" s="385">
        <v>7698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13.9</v>
      </c>
      <c r="CU9" s="383"/>
      <c r="CV9" s="383"/>
      <c r="CW9" s="383"/>
      <c r="CX9" s="383"/>
      <c r="CY9" s="383"/>
      <c r="CZ9" s="383"/>
      <c r="DA9" s="384"/>
      <c r="DB9" s="382">
        <v>12.6</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42425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593</v>
      </c>
      <c r="BO10" s="386"/>
      <c r="BP10" s="386"/>
      <c r="BQ10" s="386"/>
      <c r="BR10" s="386"/>
      <c r="BS10" s="386"/>
      <c r="BT10" s="386"/>
      <c r="BU10" s="387"/>
      <c r="BV10" s="385">
        <v>113634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v>295966</v>
      </c>
      <c r="BO11" s="386"/>
      <c r="BP11" s="386"/>
      <c r="BQ11" s="386"/>
      <c r="BR11" s="386"/>
      <c r="BS11" s="386"/>
      <c r="BT11" s="386"/>
      <c r="BU11" s="387"/>
      <c r="BV11" s="385">
        <v>151744</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41931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41601</v>
      </c>
      <c r="S13" s="467"/>
      <c r="T13" s="467"/>
      <c r="U13" s="467"/>
      <c r="V13" s="468"/>
      <c r="W13" s="401" t="s">
        <v>123</v>
      </c>
      <c r="X13" s="402"/>
      <c r="Y13" s="402"/>
      <c r="Z13" s="402"/>
      <c r="AA13" s="402"/>
      <c r="AB13" s="392"/>
      <c r="AC13" s="436">
        <v>1496</v>
      </c>
      <c r="AD13" s="437"/>
      <c r="AE13" s="437"/>
      <c r="AF13" s="437"/>
      <c r="AG13" s="476"/>
      <c r="AH13" s="436">
        <v>1652</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-54704</v>
      </c>
      <c r="BO13" s="386"/>
      <c r="BP13" s="386"/>
      <c r="BQ13" s="386"/>
      <c r="BR13" s="386"/>
      <c r="BS13" s="386"/>
      <c r="BT13" s="386"/>
      <c r="BU13" s="387"/>
      <c r="BV13" s="385">
        <v>273076</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13.6</v>
      </c>
      <c r="CU13" s="383"/>
      <c r="CV13" s="383"/>
      <c r="CW13" s="383"/>
      <c r="CX13" s="383"/>
      <c r="CY13" s="383"/>
      <c r="CZ13" s="383"/>
      <c r="DA13" s="384"/>
      <c r="DB13" s="382">
        <v>14.3</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41834</v>
      </c>
      <c r="S14" s="467"/>
      <c r="T14" s="467"/>
      <c r="U14" s="467"/>
      <c r="V14" s="468"/>
      <c r="W14" s="375"/>
      <c r="X14" s="376"/>
      <c r="Y14" s="376"/>
      <c r="Z14" s="376"/>
      <c r="AA14" s="376"/>
      <c r="AB14" s="365"/>
      <c r="AC14" s="469">
        <v>7.8</v>
      </c>
      <c r="AD14" s="470"/>
      <c r="AE14" s="470"/>
      <c r="AF14" s="470"/>
      <c r="AG14" s="471"/>
      <c r="AH14" s="469">
        <v>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97</v>
      </c>
      <c r="CU14" s="481"/>
      <c r="CV14" s="481"/>
      <c r="CW14" s="481"/>
      <c r="CX14" s="481"/>
      <c r="CY14" s="481"/>
      <c r="CZ14" s="481"/>
      <c r="DA14" s="482"/>
      <c r="DB14" s="480">
        <v>111.3</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41517</v>
      </c>
      <c r="S15" s="467"/>
      <c r="T15" s="467"/>
      <c r="U15" s="467"/>
      <c r="V15" s="468"/>
      <c r="W15" s="401" t="s">
        <v>130</v>
      </c>
      <c r="X15" s="402"/>
      <c r="Y15" s="402"/>
      <c r="Z15" s="402"/>
      <c r="AA15" s="402"/>
      <c r="AB15" s="392"/>
      <c r="AC15" s="436">
        <v>4014</v>
      </c>
      <c r="AD15" s="437"/>
      <c r="AE15" s="437"/>
      <c r="AF15" s="437"/>
      <c r="AG15" s="476"/>
      <c r="AH15" s="436">
        <v>4459</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3932842</v>
      </c>
      <c r="BO15" s="349"/>
      <c r="BP15" s="349"/>
      <c r="BQ15" s="349"/>
      <c r="BR15" s="349"/>
      <c r="BS15" s="349"/>
      <c r="BT15" s="349"/>
      <c r="BU15" s="350"/>
      <c r="BV15" s="348">
        <v>3861345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21</v>
      </c>
      <c r="AD16" s="470"/>
      <c r="AE16" s="470"/>
      <c r="AF16" s="470"/>
      <c r="AG16" s="471"/>
      <c r="AH16" s="469">
        <v>21.5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8609941</v>
      </c>
      <c r="BO16" s="386"/>
      <c r="BP16" s="386"/>
      <c r="BQ16" s="386"/>
      <c r="BR16" s="386"/>
      <c r="BS16" s="386"/>
      <c r="BT16" s="386"/>
      <c r="BU16" s="387"/>
      <c r="BV16" s="385">
        <v>8609872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13601</v>
      </c>
      <c r="AD17" s="437"/>
      <c r="AE17" s="437"/>
      <c r="AF17" s="437"/>
      <c r="AG17" s="476"/>
      <c r="AH17" s="436">
        <v>14439</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5063305</v>
      </c>
      <c r="BO17" s="386"/>
      <c r="BP17" s="386"/>
      <c r="BQ17" s="386"/>
      <c r="BR17" s="386"/>
      <c r="BS17" s="386"/>
      <c r="BT17" s="386"/>
      <c r="BU17" s="387"/>
      <c r="BV17" s="385">
        <v>4956592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120.09</v>
      </c>
      <c r="M18" s="498"/>
      <c r="N18" s="498"/>
      <c r="O18" s="498"/>
      <c r="P18" s="498"/>
      <c r="Q18" s="498"/>
      <c r="R18" s="499"/>
      <c r="S18" s="499"/>
      <c r="T18" s="499"/>
      <c r="U18" s="499"/>
      <c r="V18" s="500"/>
      <c r="W18" s="403"/>
      <c r="X18" s="404"/>
      <c r="Y18" s="404"/>
      <c r="Z18" s="404"/>
      <c r="AA18" s="404"/>
      <c r="AB18" s="395"/>
      <c r="AC18" s="501">
        <v>71.2</v>
      </c>
      <c r="AD18" s="502"/>
      <c r="AE18" s="502"/>
      <c r="AF18" s="502"/>
      <c r="AG18" s="503"/>
      <c r="AH18" s="501">
        <v>69.7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11310185</v>
      </c>
      <c r="BO18" s="386"/>
      <c r="BP18" s="386"/>
      <c r="BQ18" s="386"/>
      <c r="BR18" s="386"/>
      <c r="BS18" s="386"/>
      <c r="BT18" s="386"/>
      <c r="BU18" s="387"/>
      <c r="BV18" s="385">
        <v>11218666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344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15095332</v>
      </c>
      <c r="BO19" s="386"/>
      <c r="BP19" s="386"/>
      <c r="BQ19" s="386"/>
      <c r="BR19" s="386"/>
      <c r="BS19" s="386"/>
      <c r="BT19" s="386"/>
      <c r="BU19" s="387"/>
      <c r="BV19" s="385">
        <v>15959873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16211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15790529</v>
      </c>
      <c r="BO23" s="386"/>
      <c r="BP23" s="386"/>
      <c r="BQ23" s="386"/>
      <c r="BR23" s="386"/>
      <c r="BS23" s="386"/>
      <c r="BT23" s="386"/>
      <c r="BU23" s="387"/>
      <c r="BV23" s="385">
        <v>16693029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7785</v>
      </c>
      <c r="R24" s="437"/>
      <c r="S24" s="437"/>
      <c r="T24" s="437"/>
      <c r="U24" s="437"/>
      <c r="V24" s="476"/>
      <c r="W24" s="531"/>
      <c r="X24" s="519"/>
      <c r="Y24" s="520"/>
      <c r="Z24" s="435" t="s">
        <v>153</v>
      </c>
      <c r="AA24" s="415"/>
      <c r="AB24" s="415"/>
      <c r="AC24" s="415"/>
      <c r="AD24" s="415"/>
      <c r="AE24" s="415"/>
      <c r="AF24" s="415"/>
      <c r="AG24" s="416"/>
      <c r="AH24" s="436">
        <v>412</v>
      </c>
      <c r="AI24" s="437"/>
      <c r="AJ24" s="437"/>
      <c r="AK24" s="437"/>
      <c r="AL24" s="476"/>
      <c r="AM24" s="436">
        <v>1295740</v>
      </c>
      <c r="AN24" s="437"/>
      <c r="AO24" s="437"/>
      <c r="AP24" s="437"/>
      <c r="AQ24" s="437"/>
      <c r="AR24" s="476"/>
      <c r="AS24" s="436">
        <v>3145</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13785724</v>
      </c>
      <c r="BO24" s="386"/>
      <c r="BP24" s="386"/>
      <c r="BQ24" s="386"/>
      <c r="BR24" s="386"/>
      <c r="BS24" s="386"/>
      <c r="BT24" s="386"/>
      <c r="BU24" s="387"/>
      <c r="BV24" s="385">
        <v>14275520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6698</v>
      </c>
      <c r="R25" s="437"/>
      <c r="S25" s="437"/>
      <c r="T25" s="437"/>
      <c r="U25" s="437"/>
      <c r="V25" s="476"/>
      <c r="W25" s="531"/>
      <c r="X25" s="519"/>
      <c r="Y25" s="520"/>
      <c r="Z25" s="435" t="s">
        <v>156</v>
      </c>
      <c r="AA25" s="415"/>
      <c r="AB25" s="415"/>
      <c r="AC25" s="415"/>
      <c r="AD25" s="415"/>
      <c r="AE25" s="415"/>
      <c r="AF25" s="415"/>
      <c r="AG25" s="416"/>
      <c r="AH25" s="436">
        <v>108</v>
      </c>
      <c r="AI25" s="437"/>
      <c r="AJ25" s="437"/>
      <c r="AK25" s="437"/>
      <c r="AL25" s="476"/>
      <c r="AM25" s="436">
        <v>353592</v>
      </c>
      <c r="AN25" s="437"/>
      <c r="AO25" s="437"/>
      <c r="AP25" s="437"/>
      <c r="AQ25" s="437"/>
      <c r="AR25" s="476"/>
      <c r="AS25" s="436">
        <v>3274</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1629200</v>
      </c>
      <c r="BO25" s="349"/>
      <c r="BP25" s="349"/>
      <c r="BQ25" s="349"/>
      <c r="BR25" s="349"/>
      <c r="BS25" s="349"/>
      <c r="BT25" s="349"/>
      <c r="BU25" s="350"/>
      <c r="BV25" s="348">
        <v>1324769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5675</v>
      </c>
      <c r="R26" s="437"/>
      <c r="S26" s="437"/>
      <c r="T26" s="437"/>
      <c r="U26" s="437"/>
      <c r="V26" s="476"/>
      <c r="W26" s="531"/>
      <c r="X26" s="519"/>
      <c r="Y26" s="520"/>
      <c r="Z26" s="435" t="s">
        <v>159</v>
      </c>
      <c r="AA26" s="539"/>
      <c r="AB26" s="539"/>
      <c r="AC26" s="539"/>
      <c r="AD26" s="539"/>
      <c r="AE26" s="539"/>
      <c r="AF26" s="539"/>
      <c r="AG26" s="540"/>
      <c r="AH26" s="436">
        <v>22</v>
      </c>
      <c r="AI26" s="437"/>
      <c r="AJ26" s="437"/>
      <c r="AK26" s="437"/>
      <c r="AL26" s="476"/>
      <c r="AM26" s="436">
        <v>69696</v>
      </c>
      <c r="AN26" s="437"/>
      <c r="AO26" s="437"/>
      <c r="AP26" s="437"/>
      <c r="AQ26" s="437"/>
      <c r="AR26" s="476"/>
      <c r="AS26" s="436">
        <v>3168</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4320</v>
      </c>
      <c r="R27" s="437"/>
      <c r="S27" s="437"/>
      <c r="T27" s="437"/>
      <c r="U27" s="437"/>
      <c r="V27" s="476"/>
      <c r="W27" s="531"/>
      <c r="X27" s="519"/>
      <c r="Y27" s="520"/>
      <c r="Z27" s="435" t="s">
        <v>162</v>
      </c>
      <c r="AA27" s="415"/>
      <c r="AB27" s="415"/>
      <c r="AC27" s="415"/>
      <c r="AD27" s="415"/>
      <c r="AE27" s="415"/>
      <c r="AF27" s="415"/>
      <c r="AG27" s="416"/>
      <c r="AH27" s="436">
        <v>3</v>
      </c>
      <c r="AI27" s="437"/>
      <c r="AJ27" s="437"/>
      <c r="AK27" s="437"/>
      <c r="AL27" s="476"/>
      <c r="AM27" s="436">
        <v>11418</v>
      </c>
      <c r="AN27" s="437"/>
      <c r="AO27" s="437"/>
      <c r="AP27" s="437"/>
      <c r="AQ27" s="437"/>
      <c r="AR27" s="476"/>
      <c r="AS27" s="436">
        <v>3806</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645068</v>
      </c>
      <c r="BO27" s="553"/>
      <c r="BP27" s="553"/>
      <c r="BQ27" s="553"/>
      <c r="BR27" s="553"/>
      <c r="BS27" s="553"/>
      <c r="BT27" s="553"/>
      <c r="BU27" s="554"/>
      <c r="BV27" s="552">
        <v>645040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3920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2130452</v>
      </c>
      <c r="BO28" s="349"/>
      <c r="BP28" s="349"/>
      <c r="BQ28" s="349"/>
      <c r="BR28" s="349"/>
      <c r="BS28" s="349"/>
      <c r="BT28" s="349"/>
      <c r="BU28" s="350"/>
      <c r="BV28" s="348">
        <v>1899859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16</v>
      </c>
      <c r="M29" s="437"/>
      <c r="N29" s="437"/>
      <c r="O29" s="437"/>
      <c r="P29" s="476"/>
      <c r="Q29" s="436">
        <v>3570</v>
      </c>
      <c r="R29" s="437"/>
      <c r="S29" s="437"/>
      <c r="T29" s="437"/>
      <c r="U29" s="437"/>
      <c r="V29" s="476"/>
      <c r="W29" s="531"/>
      <c r="X29" s="519"/>
      <c r="Y29" s="520"/>
      <c r="Z29" s="435" t="s">
        <v>169</v>
      </c>
      <c r="AA29" s="415"/>
      <c r="AB29" s="415"/>
      <c r="AC29" s="415"/>
      <c r="AD29" s="415"/>
      <c r="AE29" s="415"/>
      <c r="AF29" s="415"/>
      <c r="AG29" s="416"/>
      <c r="AH29" s="436">
        <v>415</v>
      </c>
      <c r="AI29" s="437"/>
      <c r="AJ29" s="437"/>
      <c r="AK29" s="437"/>
      <c r="AL29" s="476"/>
      <c r="AM29" s="436">
        <v>1307158</v>
      </c>
      <c r="AN29" s="437"/>
      <c r="AO29" s="437"/>
      <c r="AP29" s="437"/>
      <c r="AQ29" s="437"/>
      <c r="AR29" s="476"/>
      <c r="AS29" s="436">
        <v>3150</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1465396</v>
      </c>
      <c r="BO29" s="386"/>
      <c r="BP29" s="386"/>
      <c r="BQ29" s="386"/>
      <c r="BR29" s="386"/>
      <c r="BS29" s="386"/>
      <c r="BT29" s="386"/>
      <c r="BU29" s="387"/>
      <c r="BV29" s="385">
        <v>1464827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93.1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2639233</v>
      </c>
      <c r="BO30" s="553"/>
      <c r="BP30" s="553"/>
      <c r="BQ30" s="553"/>
      <c r="BR30" s="553"/>
      <c r="BS30" s="553"/>
      <c r="BT30" s="553"/>
      <c r="BU30" s="554"/>
      <c r="BV30" s="552">
        <v>2598661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三沢市国民健康保険特別会計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三沢市水道事業会計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IF('各会計、関係団体の財政状況及び健全化判断比率'!B33="","",'各会計、関係団体の財政状況及び健全化判断比率'!B33)</f>
        <v>三沢市食肉処理センター特別会計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十和田地区環境整備事務組合【一般会計】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三沢市土地開発公社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x14ac:dyDescent="0.15">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三沢市介護保険特別会計</v>
      </c>
      <c r="X35" s="565"/>
      <c r="Y35" s="565"/>
      <c r="Z35" s="565"/>
      <c r="AA35" s="565"/>
      <c r="AB35" s="565"/>
      <c r="AC35" s="565"/>
      <c r="AD35" s="565"/>
      <c r="AE35" s="565"/>
      <c r="AF35" s="565"/>
      <c r="AG35" s="565"/>
      <c r="AH35" s="565"/>
      <c r="AI35" s="565"/>
      <c r="AJ35" s="565"/>
      <c r="AK35" s="565"/>
      <c r="AL35" s="165"/>
      <c r="AM35" s="564">
        <f t="shared" ref="AM35:AM43" si="0">IF(AO35="","",AM34+1)</f>
        <v>6</v>
      </c>
      <c r="AN35" s="564"/>
      <c r="AO35" s="565" t="str">
        <f>IF('各会計、関係団体の財政状況及び健全化判断比率'!B32="","",'各会計、関係団体の財政状況及び健全化判断比率'!B32)</f>
        <v>三沢市立三沢病院事業会計</v>
      </c>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IF('各会計、関係団体の財政状況及び健全化判断比率'!B34="","",'各会計、関係団体の財政状況及び健全化判断比率'!B34)</f>
        <v>三沢市農業集落排水事業特別会計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上北地方教育・福祉事務組合【一般会計】</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三沢市自治振興公社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三沢市後期高齢者医療特別会計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9</v>
      </c>
      <c r="BF36" s="564"/>
      <c r="BG36" s="565" t="str">
        <f>IF('各会計、関係団体の財政状況及び健全化判断比率'!B35="","",'各会計、関係団体の財政状況及び健全化判断比率'!B35)</f>
        <v>三沢市下水道事業特別会計</v>
      </c>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青森県後期高齢者医療広域連合【一般会計】</v>
      </c>
      <c r="BZ36" s="565"/>
      <c r="CA36" s="565"/>
      <c r="CB36" s="565"/>
      <c r="CC36" s="565"/>
      <c r="CD36" s="565"/>
      <c r="CE36" s="565"/>
      <c r="CF36" s="565"/>
      <c r="CG36" s="565"/>
      <c r="CH36" s="565"/>
      <c r="CI36" s="565"/>
      <c r="CJ36" s="565"/>
      <c r="CK36" s="565"/>
      <c r="CL36" s="565"/>
      <c r="CM36" s="565"/>
      <c r="CN36" s="165"/>
      <c r="CO36" s="564">
        <f t="shared" si="3"/>
        <v>20</v>
      </c>
      <c r="CP36" s="564"/>
      <c r="CQ36" s="565" t="str">
        <f>IF('各会計、関係団体の財政状況及び健全化判断比率'!BS9="","",'各会計、関係団体の財政状況及び健全化判断比率'!BS9)</f>
        <v>三沢畜産公社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青森県後期高齢者医療広域連合【後期高齢者医療特別会計】</v>
      </c>
      <c r="BZ37" s="565"/>
      <c r="CA37" s="565"/>
      <c r="CB37" s="565"/>
      <c r="CC37" s="565"/>
      <c r="CD37" s="565"/>
      <c r="CE37" s="565"/>
      <c r="CF37" s="565"/>
      <c r="CG37" s="565"/>
      <c r="CH37" s="565"/>
      <c r="CI37" s="565"/>
      <c r="CJ37" s="565"/>
      <c r="CK37" s="565"/>
      <c r="CL37" s="565"/>
      <c r="CM37" s="565"/>
      <c r="CN37" s="165"/>
      <c r="CO37" s="564">
        <f t="shared" si="3"/>
        <v>21</v>
      </c>
      <c r="CP37" s="564"/>
      <c r="CQ37" s="565" t="str">
        <f>IF('各会計、関係団体の財政状況及び健全化判断比率'!BS10="","",'各会計、関係団体の財政状況及び健全化判断比率'!BS10)</f>
        <v>三沢市公園緑化公社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青森県交通災害共済組合【交通災害共済事業】</v>
      </c>
      <c r="BZ38" s="565"/>
      <c r="CA38" s="565"/>
      <c r="CB38" s="565"/>
      <c r="CC38" s="565"/>
      <c r="CD38" s="565"/>
      <c r="CE38" s="565"/>
      <c r="CF38" s="565"/>
      <c r="CG38" s="565"/>
      <c r="CH38" s="565"/>
      <c r="CI38" s="565"/>
      <c r="CJ38" s="565"/>
      <c r="CK38" s="565"/>
      <c r="CL38" s="565"/>
      <c r="CM38" s="565"/>
      <c r="CN38" s="165"/>
      <c r="CO38" s="564">
        <f t="shared" si="3"/>
        <v>22</v>
      </c>
      <c r="CP38" s="564"/>
      <c r="CQ38" s="565" t="str">
        <f>IF('各会計、関係団体の財政状況及び健全化判断比率'!BS11="","",'各会計、関係団体の財政状況及び健全化判断比率'!BS11)</f>
        <v>スカイプラザミサワ</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青森県市町村職員退職手当組合【一般会計】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青森県市町村総合事務組合【一般会計】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青森県市長会館管理組合【一般会計】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67" t="s">
        <v>24</v>
      </c>
      <c r="C41" s="1168"/>
      <c r="D41" s="81"/>
      <c r="E41" s="1173" t="s">
        <v>25</v>
      </c>
      <c r="F41" s="1173"/>
      <c r="G41" s="1173"/>
      <c r="H41" s="1174"/>
      <c r="I41" s="82">
        <v>19223</v>
      </c>
      <c r="J41" s="83">
        <v>18069</v>
      </c>
      <c r="K41" s="83">
        <v>17443</v>
      </c>
      <c r="L41" s="83">
        <v>16693</v>
      </c>
      <c r="M41" s="84">
        <v>15791</v>
      </c>
    </row>
    <row r="42" spans="2:13" ht="27.75" customHeight="1" x14ac:dyDescent="0.15">
      <c r="B42" s="1169"/>
      <c r="C42" s="1170"/>
      <c r="D42" s="85"/>
      <c r="E42" s="1175" t="s">
        <v>26</v>
      </c>
      <c r="F42" s="1175"/>
      <c r="G42" s="1175"/>
      <c r="H42" s="1176"/>
      <c r="I42" s="86">
        <v>61</v>
      </c>
      <c r="J42" s="87">
        <v>53</v>
      </c>
      <c r="K42" s="87">
        <v>45</v>
      </c>
      <c r="L42" s="87">
        <v>38</v>
      </c>
      <c r="M42" s="88">
        <v>31</v>
      </c>
    </row>
    <row r="43" spans="2:13" ht="27.75" customHeight="1" x14ac:dyDescent="0.15">
      <c r="B43" s="1169"/>
      <c r="C43" s="1170"/>
      <c r="D43" s="85"/>
      <c r="E43" s="1175" t="s">
        <v>27</v>
      </c>
      <c r="F43" s="1175"/>
      <c r="G43" s="1175"/>
      <c r="H43" s="1176"/>
      <c r="I43" s="86">
        <v>14708</v>
      </c>
      <c r="J43" s="87">
        <v>14174</v>
      </c>
      <c r="K43" s="87">
        <v>13828</v>
      </c>
      <c r="L43" s="87">
        <v>13717</v>
      </c>
      <c r="M43" s="88">
        <v>13517</v>
      </c>
    </row>
    <row r="44" spans="2:13" ht="27.75" customHeight="1" x14ac:dyDescent="0.15">
      <c r="B44" s="1169"/>
      <c r="C44" s="1170"/>
      <c r="D44" s="85"/>
      <c r="E44" s="1175" t="s">
        <v>28</v>
      </c>
      <c r="F44" s="1175"/>
      <c r="G44" s="1175"/>
      <c r="H44" s="1176"/>
      <c r="I44" s="86">
        <v>0</v>
      </c>
      <c r="J44" s="87">
        <v>0</v>
      </c>
      <c r="K44" s="87">
        <v>0</v>
      </c>
      <c r="L44" s="87" t="s">
        <v>476</v>
      </c>
      <c r="M44" s="88" t="s">
        <v>476</v>
      </c>
    </row>
    <row r="45" spans="2:13" ht="27.75" customHeight="1" x14ac:dyDescent="0.15">
      <c r="B45" s="1169"/>
      <c r="C45" s="1170"/>
      <c r="D45" s="85"/>
      <c r="E45" s="1175" t="s">
        <v>29</v>
      </c>
      <c r="F45" s="1175"/>
      <c r="G45" s="1175"/>
      <c r="H45" s="1176"/>
      <c r="I45" s="86">
        <v>3471</v>
      </c>
      <c r="J45" s="87">
        <v>4173</v>
      </c>
      <c r="K45" s="87">
        <v>3207</v>
      </c>
      <c r="L45" s="87">
        <v>2961</v>
      </c>
      <c r="M45" s="88">
        <v>2759</v>
      </c>
    </row>
    <row r="46" spans="2:13" ht="27.75" customHeight="1" x14ac:dyDescent="0.15">
      <c r="B46" s="1169"/>
      <c r="C46" s="1170"/>
      <c r="D46" s="85"/>
      <c r="E46" s="1175" t="s">
        <v>30</v>
      </c>
      <c r="F46" s="1175"/>
      <c r="G46" s="1175"/>
      <c r="H46" s="1176"/>
      <c r="I46" s="86">
        <v>251</v>
      </c>
      <c r="J46" s="87">
        <v>1</v>
      </c>
      <c r="K46" s="87">
        <v>45</v>
      </c>
      <c r="L46" s="87">
        <v>7</v>
      </c>
      <c r="M46" s="88" t="s">
        <v>476</v>
      </c>
    </row>
    <row r="47" spans="2:13" ht="27.75" customHeight="1" x14ac:dyDescent="0.15">
      <c r="B47" s="1169"/>
      <c r="C47" s="1170"/>
      <c r="D47" s="85"/>
      <c r="E47" s="1175" t="s">
        <v>31</v>
      </c>
      <c r="F47" s="1175"/>
      <c r="G47" s="1175"/>
      <c r="H47" s="1176"/>
      <c r="I47" s="86" t="s">
        <v>476</v>
      </c>
      <c r="J47" s="87" t="s">
        <v>476</v>
      </c>
      <c r="K47" s="87" t="s">
        <v>476</v>
      </c>
      <c r="L47" s="87" t="s">
        <v>476</v>
      </c>
      <c r="M47" s="88" t="s">
        <v>476</v>
      </c>
    </row>
    <row r="48" spans="2:13" ht="27.75" customHeight="1" x14ac:dyDescent="0.15">
      <c r="B48" s="1171"/>
      <c r="C48" s="1172"/>
      <c r="D48" s="85"/>
      <c r="E48" s="1175" t="s">
        <v>32</v>
      </c>
      <c r="F48" s="1175"/>
      <c r="G48" s="1175"/>
      <c r="H48" s="1176"/>
      <c r="I48" s="86" t="s">
        <v>476</v>
      </c>
      <c r="J48" s="87" t="s">
        <v>476</v>
      </c>
      <c r="K48" s="87" t="s">
        <v>476</v>
      </c>
      <c r="L48" s="87" t="s">
        <v>476</v>
      </c>
      <c r="M48" s="88" t="s">
        <v>476</v>
      </c>
    </row>
    <row r="49" spans="2:13" ht="27.75" customHeight="1" x14ac:dyDescent="0.15">
      <c r="B49" s="1177" t="s">
        <v>33</v>
      </c>
      <c r="C49" s="1178"/>
      <c r="D49" s="89"/>
      <c r="E49" s="1175" t="s">
        <v>34</v>
      </c>
      <c r="F49" s="1175"/>
      <c r="G49" s="1175"/>
      <c r="H49" s="1176"/>
      <c r="I49" s="86">
        <v>3825</v>
      </c>
      <c r="J49" s="87">
        <v>4552</v>
      </c>
      <c r="K49" s="87">
        <v>4597</v>
      </c>
      <c r="L49" s="87">
        <v>4905</v>
      </c>
      <c r="M49" s="88">
        <v>5245</v>
      </c>
    </row>
    <row r="50" spans="2:13" ht="27.75" customHeight="1" x14ac:dyDescent="0.15">
      <c r="B50" s="1169"/>
      <c r="C50" s="1170"/>
      <c r="D50" s="85"/>
      <c r="E50" s="1175" t="s">
        <v>35</v>
      </c>
      <c r="F50" s="1175"/>
      <c r="G50" s="1175"/>
      <c r="H50" s="1176"/>
      <c r="I50" s="86">
        <v>282</v>
      </c>
      <c r="J50" s="87">
        <v>240</v>
      </c>
      <c r="K50" s="87">
        <v>169</v>
      </c>
      <c r="L50" s="87">
        <v>125</v>
      </c>
      <c r="M50" s="88">
        <v>75</v>
      </c>
    </row>
    <row r="51" spans="2:13" ht="27.75" customHeight="1" x14ac:dyDescent="0.15">
      <c r="B51" s="1171"/>
      <c r="C51" s="1172"/>
      <c r="D51" s="85"/>
      <c r="E51" s="1175" t="s">
        <v>36</v>
      </c>
      <c r="F51" s="1175"/>
      <c r="G51" s="1175"/>
      <c r="H51" s="1176"/>
      <c r="I51" s="86">
        <v>17943</v>
      </c>
      <c r="J51" s="87">
        <v>18368</v>
      </c>
      <c r="K51" s="87">
        <v>18358</v>
      </c>
      <c r="L51" s="87">
        <v>18303</v>
      </c>
      <c r="M51" s="88">
        <v>17951</v>
      </c>
    </row>
    <row r="52" spans="2:13" ht="27.75" customHeight="1" thickBot="1" x14ac:dyDescent="0.2">
      <c r="B52" s="1179" t="s">
        <v>37</v>
      </c>
      <c r="C52" s="1180"/>
      <c r="D52" s="90"/>
      <c r="E52" s="1181" t="s">
        <v>38</v>
      </c>
      <c r="F52" s="1181"/>
      <c r="G52" s="1181"/>
      <c r="H52" s="1182"/>
      <c r="I52" s="91">
        <v>15665</v>
      </c>
      <c r="J52" s="92">
        <v>13311</v>
      </c>
      <c r="K52" s="92">
        <v>11444</v>
      </c>
      <c r="L52" s="92">
        <v>10083</v>
      </c>
      <c r="M52" s="93">
        <v>8826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77143</v>
      </c>
      <c r="E3" s="116"/>
      <c r="F3" s="117">
        <v>76282</v>
      </c>
      <c r="G3" s="118"/>
      <c r="H3" s="119"/>
    </row>
    <row r="4" spans="1:8" x14ac:dyDescent="0.15">
      <c r="A4" s="120"/>
      <c r="B4" s="121"/>
      <c r="C4" s="122"/>
      <c r="D4" s="123">
        <v>32679</v>
      </c>
      <c r="E4" s="124"/>
      <c r="F4" s="125">
        <v>41092</v>
      </c>
      <c r="G4" s="126"/>
      <c r="H4" s="127"/>
    </row>
    <row r="5" spans="1:8" x14ac:dyDescent="0.15">
      <c r="A5" s="108" t="s">
        <v>509</v>
      </c>
      <c r="B5" s="113"/>
      <c r="C5" s="114"/>
      <c r="D5" s="115">
        <v>62858</v>
      </c>
      <c r="E5" s="116"/>
      <c r="F5" s="117">
        <v>78670</v>
      </c>
      <c r="G5" s="118"/>
      <c r="H5" s="119"/>
    </row>
    <row r="6" spans="1:8" x14ac:dyDescent="0.15">
      <c r="A6" s="120"/>
      <c r="B6" s="121"/>
      <c r="C6" s="122"/>
      <c r="D6" s="123">
        <v>30618</v>
      </c>
      <c r="E6" s="124"/>
      <c r="F6" s="125">
        <v>38094</v>
      </c>
      <c r="G6" s="126"/>
      <c r="H6" s="127"/>
    </row>
    <row r="7" spans="1:8" x14ac:dyDescent="0.15">
      <c r="A7" s="108" t="s">
        <v>510</v>
      </c>
      <c r="B7" s="113"/>
      <c r="C7" s="114"/>
      <c r="D7" s="115">
        <v>102706</v>
      </c>
      <c r="E7" s="116"/>
      <c r="F7" s="117">
        <v>67201</v>
      </c>
      <c r="G7" s="118"/>
      <c r="H7" s="119"/>
    </row>
    <row r="8" spans="1:8" x14ac:dyDescent="0.15">
      <c r="A8" s="120"/>
      <c r="B8" s="121"/>
      <c r="C8" s="122"/>
      <c r="D8" s="123">
        <v>53649</v>
      </c>
      <c r="E8" s="124"/>
      <c r="F8" s="125">
        <v>35210</v>
      </c>
      <c r="G8" s="126"/>
      <c r="H8" s="127"/>
    </row>
    <row r="9" spans="1:8" x14ac:dyDescent="0.15">
      <c r="A9" s="108" t="s">
        <v>511</v>
      </c>
      <c r="B9" s="113"/>
      <c r="C9" s="114"/>
      <c r="D9" s="115">
        <v>138404</v>
      </c>
      <c r="E9" s="116"/>
      <c r="F9" s="117">
        <v>75709</v>
      </c>
      <c r="G9" s="118"/>
      <c r="H9" s="119"/>
    </row>
    <row r="10" spans="1:8" x14ac:dyDescent="0.15">
      <c r="A10" s="120"/>
      <c r="B10" s="121"/>
      <c r="C10" s="122"/>
      <c r="D10" s="123">
        <v>56849</v>
      </c>
      <c r="E10" s="124"/>
      <c r="F10" s="125">
        <v>35212</v>
      </c>
      <c r="G10" s="126"/>
      <c r="H10" s="127"/>
    </row>
    <row r="11" spans="1:8" x14ac:dyDescent="0.15">
      <c r="A11" s="108" t="s">
        <v>512</v>
      </c>
      <c r="B11" s="113"/>
      <c r="C11" s="114"/>
      <c r="D11" s="115">
        <v>80519</v>
      </c>
      <c r="E11" s="116"/>
      <c r="F11" s="117">
        <v>90961</v>
      </c>
      <c r="G11" s="118"/>
      <c r="H11" s="119"/>
    </row>
    <row r="12" spans="1:8" x14ac:dyDescent="0.15">
      <c r="A12" s="120"/>
      <c r="B12" s="121"/>
      <c r="C12" s="128"/>
      <c r="D12" s="123">
        <v>34920</v>
      </c>
      <c r="E12" s="124"/>
      <c r="F12" s="125">
        <v>37720</v>
      </c>
      <c r="G12" s="126"/>
      <c r="H12" s="127"/>
    </row>
    <row r="13" spans="1:8" x14ac:dyDescent="0.15">
      <c r="A13" s="108"/>
      <c r="B13" s="113"/>
      <c r="C13" s="129"/>
      <c r="D13" s="130">
        <v>92326</v>
      </c>
      <c r="E13" s="131"/>
      <c r="F13" s="132">
        <v>77765</v>
      </c>
      <c r="G13" s="133"/>
      <c r="H13" s="119"/>
    </row>
    <row r="14" spans="1:8" x14ac:dyDescent="0.15">
      <c r="A14" s="120"/>
      <c r="B14" s="121"/>
      <c r="C14" s="122"/>
      <c r="D14" s="123">
        <v>41743</v>
      </c>
      <c r="E14" s="124"/>
      <c r="F14" s="125">
        <v>37466</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5.7</v>
      </c>
      <c r="C19" s="134">
        <f>ROUND(VALUE(SUBSTITUTE(実質収支比率等に係る経年分析!G$48,"▲","-")),2)</f>
        <v>3.08</v>
      </c>
      <c r="D19" s="134">
        <f>ROUND(VALUE(SUBSTITUTE(実質収支比率等に係る経年分析!H$48,"▲","-")),2)</f>
        <v>4.3099999999999996</v>
      </c>
      <c r="E19" s="134">
        <f>ROUND(VALUE(SUBSTITUTE(実質収支比率等に係る経年分析!I$48,"▲","-")),2)</f>
        <v>4.38</v>
      </c>
      <c r="F19" s="134">
        <f>ROUND(VALUE(SUBSTITUTE(実質収支比率等に係る経年分析!J$48,"▲","-")),2)</f>
        <v>1.02</v>
      </c>
    </row>
    <row r="20" spans="1:11" x14ac:dyDescent="0.15">
      <c r="A20" s="134" t="s">
        <v>43</v>
      </c>
      <c r="B20" s="134">
        <f>ROUND(VALUE(SUBSTITUTE(実質収支比率等に係る経年分析!F$47,"▲","-")),2)</f>
        <v>11.2</v>
      </c>
      <c r="C20" s="134">
        <f>ROUND(VALUE(SUBSTITUTE(実質収支比率等に係る経年分析!G$47,"▲","-")),2)</f>
        <v>14</v>
      </c>
      <c r="D20" s="134">
        <f>ROUND(VALUE(SUBSTITUTE(実質収支比率等に係る経年分析!H$47,"▲","-")),2)</f>
        <v>14.92</v>
      </c>
      <c r="E20" s="134">
        <f>ROUND(VALUE(SUBSTITUTE(実質収支比率等に係る経年分析!I$47,"▲","-")),2)</f>
        <v>18.170000000000002</v>
      </c>
      <c r="F20" s="134">
        <f>ROUND(VALUE(SUBSTITUTE(実質収支比率等に係る経年分析!J$47,"▲","-")),2)</f>
        <v>20.239999999999998</v>
      </c>
    </row>
    <row r="21" spans="1:11" x14ac:dyDescent="0.15">
      <c r="A21" s="134" t="s">
        <v>44</v>
      </c>
      <c r="B21" s="134">
        <f>IF(ISNUMBER(VALUE(SUBSTITUTE(実質収支比率等に係る経年分析!F$49,"▲","-"))),ROUND(VALUE(SUBSTITUTE(実質収支比率等に係る経年分析!F$49,"▲","-")),2),NA())</f>
        <v>6.15</v>
      </c>
      <c r="C21" s="134">
        <f>IF(ISNUMBER(VALUE(SUBSTITUTE(実質収支比率等に係る経年分析!G$49,"▲","-"))),ROUND(VALUE(SUBSTITUTE(実質収支比率等に係る経年分析!G$49,"▲","-")),2),NA())</f>
        <v>3.2</v>
      </c>
      <c r="D21" s="134">
        <f>IF(ISNUMBER(VALUE(SUBSTITUTE(実質収支比率等に係る経年分析!H$49,"▲","-"))),ROUND(VALUE(SUBSTITUTE(実質収支比率等に係る経年分析!H$49,"▲","-")),2),NA())</f>
        <v>1.66</v>
      </c>
      <c r="E21" s="134">
        <f>IF(ISNUMBER(VALUE(SUBSTITUTE(実質収支比率等に係る経年分析!I$49,"▲","-"))),ROUND(VALUE(SUBSTITUTE(実質収支比率等に係る経年分析!I$49,"▲","-")),2),NA())</f>
        <v>2.61</v>
      </c>
      <c r="F21" s="134">
        <f>IF(ISNUMBER(VALUE(SUBSTITUTE(実質収支比率等に係る経年分析!J$49,"▲","-"))),ROUND(VALUE(SUBSTITUTE(実質収支比率等に係る経年分析!J$49,"▲","-")),2),NA())</f>
        <v>-0.52</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0.53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0.05</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三沢市農業集落排水事業特別会計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x14ac:dyDescent="0.15">
      <c r="A30" s="135" t="str">
        <f>IF(連結実質赤字比率に係る赤字・黒字の構成分析!C$40="",NA(),連結実質赤字比率に係る赤字・黒字の構成分析!C$40)</f>
        <v>三沢市下水道事業特別会計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0.42</v>
      </c>
    </row>
    <row r="31" spans="1:11" x14ac:dyDescent="0.15">
      <c r="A31" s="135" t="str">
        <f>IF(連結実質赤字比率に係る赤字・黒字の構成分析!C$39="",NA(),連結実質赤字比率に係る赤字・黒字の構成分析!C$39)</f>
        <v>三沢市食肉処理センター特別会計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0.77</v>
      </c>
    </row>
    <row r="32" spans="1:11" x14ac:dyDescent="0.15">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5.3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3.02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4.3099999999999996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4.38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1.02</v>
      </c>
    </row>
    <row r="33" spans="1:16" x14ac:dyDescent="0.15">
      <c r="A33" s="135" t="str">
        <f>IF(連結実質赤字比率に係る赤字・黒字の構成分析!C$37="",NA(),連結実質赤字比率に係る赤字・黒字の構成分析!C$37)</f>
        <v>三沢市介護保険特別会計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1.1000000000000001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1.31</v>
      </c>
    </row>
    <row r="34" spans="1:16" x14ac:dyDescent="0.15">
      <c r="A34" s="135" t="str">
        <f>IF(連結実質赤字比率に係る赤字・黒字の構成分析!C$36="",NA(),連結実質赤字比率に係る赤字・黒字の構成分析!C$36)</f>
        <v>三沢市水道事業会計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7.33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6.92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6.77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5.99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5.89</v>
      </c>
    </row>
    <row r="35" spans="1:16" x14ac:dyDescent="0.15">
      <c r="A35" s="135" t="str">
        <f>IF(連結実質赤字比率に係る赤字・黒字の構成分析!C$35="",NA(),連結実質赤字比率に係る赤字・黒字の構成分析!C$35)</f>
        <v>三沢市立三沢病院事業会計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6.21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6.79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8.48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7.05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6.4</v>
      </c>
    </row>
    <row r="36" spans="1:16" x14ac:dyDescent="0.15">
      <c r="A36" s="135" t="str">
        <f>IF(連結実質赤字比率に係る赤字・黒字の構成分析!C$34="",NA(),連結実質赤字比率に係る赤字・黒字の構成分析!C$34)</f>
        <v>三沢市国民健康保険特別会計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2.94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1.87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2.48</v>
      </c>
      <c r="J36" s="135">
        <f>IF(ROUND(VALUE(SUBSTITUTE(連結実質赤字比率に係る赤字・黒字の構成分析!J$34,"▲", "-")), 2) &lt; 0, ABS(ROUND(VALUE(SUBSTITUTE(連結実質赤字比率に係る赤字・黒字の構成分析!J$34,"▲", "-")), 2)), NA())</f>
        <v>0.56999999999999995</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1464</v>
      </c>
      <c r="E42" s="136"/>
      <c r="F42" s="136"/>
      <c r="G42" s="136">
        <f>'実質公債費比率（分子）の構造'!L$52</f>
        <v>1384</v>
      </c>
      <c r="H42" s="136"/>
      <c r="I42" s="136"/>
      <c r="J42" s="136">
        <f>'実質公債費比率（分子）の構造'!M$52</f>
        <v>1407</v>
      </c>
      <c r="K42" s="136"/>
      <c r="L42" s="136"/>
      <c r="M42" s="136">
        <f>'実質公債費比率（分子）の構造'!N$52</f>
        <v>1427</v>
      </c>
      <c r="N42" s="136"/>
      <c r="O42" s="136"/>
      <c r="P42" s="136">
        <f>'実質公債費比率（分子）の構造'!O$52</f>
        <v>1460</v>
      </c>
    </row>
    <row r="43" spans="1:16" x14ac:dyDescent="0.15">
      <c r="A43" s="136" t="s">
        <v>52</v>
      </c>
      <c r="B43" s="136">
        <f>'実質公債費比率（分子）の構造'!K$51</f>
        <v>0</v>
      </c>
      <c r="C43" s="136"/>
      <c r="D43" s="136"/>
      <c r="E43" s="136">
        <f>'実質公債費比率（分子）の構造'!L$51</f>
        <v>0</v>
      </c>
      <c r="F43" s="136"/>
      <c r="G43" s="136"/>
      <c r="H43" s="136" t="str">
        <f>'実質公債費比率（分子）の構造'!M$51</f>
        <v>-</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28</v>
      </c>
      <c r="C44" s="136"/>
      <c r="D44" s="136"/>
      <c r="E44" s="136">
        <f>'実質公債費比率（分子）の構造'!L$50</f>
        <v>10</v>
      </c>
      <c r="F44" s="136"/>
      <c r="G44" s="136"/>
      <c r="H44" s="136">
        <f>'実質公債費比率（分子）の構造'!M$50</f>
        <v>9</v>
      </c>
      <c r="I44" s="136"/>
      <c r="J44" s="136"/>
      <c r="K44" s="136">
        <f>'実質公債費比率（分子）の構造'!N$50</f>
        <v>9</v>
      </c>
      <c r="L44" s="136"/>
      <c r="M44" s="136"/>
      <c r="N44" s="136">
        <f>'実質公債費比率（分子）の構造'!O$50</f>
        <v>9</v>
      </c>
      <c r="O44" s="136"/>
      <c r="P44" s="136"/>
    </row>
    <row r="45" spans="1:16" x14ac:dyDescent="0.15">
      <c r="A45" s="136" t="s">
        <v>54</v>
      </c>
      <c r="B45" s="136">
        <f>'実質公債費比率（分子）の構造'!K$49</f>
        <v>0</v>
      </c>
      <c r="C45" s="136"/>
      <c r="D45" s="136"/>
      <c r="E45" s="136">
        <f>'実質公債費比率（分子）の構造'!L$49</f>
        <v>0</v>
      </c>
      <c r="F45" s="136"/>
      <c r="G45" s="136"/>
      <c r="H45" s="136">
        <f>'実質公債費比率（分子）の構造'!M$49</f>
        <v>0</v>
      </c>
      <c r="I45" s="136"/>
      <c r="J45" s="136"/>
      <c r="K45" s="136">
        <f>'実質公債費比率（分子）の構造'!N$49</f>
        <v>0</v>
      </c>
      <c r="L45" s="136"/>
      <c r="M45" s="136"/>
      <c r="N45" s="136" t="str">
        <f>'実質公債費比率（分子）の構造'!O$49</f>
        <v>-</v>
      </c>
      <c r="O45" s="136"/>
      <c r="P45" s="136"/>
    </row>
    <row r="46" spans="1:16" x14ac:dyDescent="0.15">
      <c r="A46" s="136" t="s">
        <v>55</v>
      </c>
      <c r="B46" s="136">
        <f>'実質公債費比率（分子）の構造'!K$48</f>
        <v>671</v>
      </c>
      <c r="C46" s="136"/>
      <c r="D46" s="136"/>
      <c r="E46" s="136">
        <f>'実質公債費比率（分子）の構造'!L$48</f>
        <v>686</v>
      </c>
      <c r="F46" s="136"/>
      <c r="G46" s="136"/>
      <c r="H46" s="136">
        <f>'実質公債費比率（分子）の構造'!M$48</f>
        <v>850</v>
      </c>
      <c r="I46" s="136"/>
      <c r="J46" s="136"/>
      <c r="K46" s="136">
        <f>'実質公債費比率（分子）の構造'!N$48</f>
        <v>764</v>
      </c>
      <c r="L46" s="136"/>
      <c r="M46" s="136"/>
      <c r="N46" s="136">
        <f>'実質公債費比率（分子）の構造'!O$48</f>
        <v>749</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2192</v>
      </c>
      <c r="C49" s="136"/>
      <c r="D49" s="136"/>
      <c r="E49" s="136">
        <f>'実質公債費比率（分子）の構造'!L$45</f>
        <v>1998</v>
      </c>
      <c r="F49" s="136"/>
      <c r="G49" s="136"/>
      <c r="H49" s="136">
        <f>'実質公債費比率（分子）の構造'!M$45</f>
        <v>1903</v>
      </c>
      <c r="I49" s="136"/>
      <c r="J49" s="136"/>
      <c r="K49" s="136">
        <f>'実質公債費比率（分子）の構造'!N$45</f>
        <v>1889</v>
      </c>
      <c r="L49" s="136"/>
      <c r="M49" s="136"/>
      <c r="N49" s="136">
        <f>'実質公債費比率（分子）の構造'!O$45</f>
        <v>1834</v>
      </c>
      <c r="O49" s="136"/>
      <c r="P49" s="136"/>
    </row>
    <row r="50" spans="1:16" x14ac:dyDescent="0.15">
      <c r="A50" s="136" t="s">
        <v>59</v>
      </c>
      <c r="B50" s="136" t="e">
        <f>NA()</f>
        <v>#N/A</v>
      </c>
      <c r="C50" s="136">
        <f>IF(ISNUMBER('実質公債費比率（分子）の構造'!K$53),'実質公債費比率（分子）の構造'!K$53,NA())</f>
        <v>1427</v>
      </c>
      <c r="D50" s="136" t="e">
        <f>NA()</f>
        <v>#N/A</v>
      </c>
      <c r="E50" s="136" t="e">
        <f>NA()</f>
        <v>#N/A</v>
      </c>
      <c r="F50" s="136">
        <f>IF(ISNUMBER('実質公債費比率（分子）の構造'!L$53),'実質公債費比率（分子）の構造'!L$53,NA())</f>
        <v>1310</v>
      </c>
      <c r="G50" s="136" t="e">
        <f>NA()</f>
        <v>#N/A</v>
      </c>
      <c r="H50" s="136" t="e">
        <f>NA()</f>
        <v>#N/A</v>
      </c>
      <c r="I50" s="136">
        <f>IF(ISNUMBER('実質公債費比率（分子）の構造'!M$53),'実質公債費比率（分子）の構造'!M$53,NA())</f>
        <v>1355</v>
      </c>
      <c r="J50" s="136" t="e">
        <f>NA()</f>
        <v>#N/A</v>
      </c>
      <c r="K50" s="136" t="e">
        <f>NA()</f>
        <v>#N/A</v>
      </c>
      <c r="L50" s="136">
        <f>IF(ISNUMBER('実質公債費比率（分子）の構造'!N$53),'実質公債費比率（分子）の構造'!N$53,NA())</f>
        <v>1235</v>
      </c>
      <c r="M50" s="136" t="e">
        <f>NA()</f>
        <v>#N/A</v>
      </c>
      <c r="N50" s="136" t="e">
        <f>NA()</f>
        <v>#N/A</v>
      </c>
      <c r="O50" s="136">
        <f>IF(ISNUMBER('実質公債費比率（分子）の構造'!O$53),'実質公債費比率（分子）の構造'!O$53,NA())</f>
        <v>1132</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17943</v>
      </c>
      <c r="E56" s="135"/>
      <c r="F56" s="135"/>
      <c r="G56" s="135">
        <f>'将来負担比率（分子）の構造'!J$51</f>
        <v>18368</v>
      </c>
      <c r="H56" s="135"/>
      <c r="I56" s="135"/>
      <c r="J56" s="135">
        <f>'将来負担比率（分子）の構造'!K$51</f>
        <v>18358</v>
      </c>
      <c r="K56" s="135"/>
      <c r="L56" s="135"/>
      <c r="M56" s="135">
        <f>'将来負担比率（分子）の構造'!L$51</f>
        <v>18303</v>
      </c>
      <c r="N56" s="135"/>
      <c r="O56" s="135"/>
      <c r="P56" s="135">
        <f>'将来負担比率（分子）の構造'!M$51</f>
        <v>17951</v>
      </c>
    </row>
    <row r="57" spans="1:16" x14ac:dyDescent="0.15">
      <c r="A57" s="135" t="s">
        <v>35</v>
      </c>
      <c r="B57" s="135"/>
      <c r="C57" s="135"/>
      <c r="D57" s="135">
        <f>'将来負担比率（分子）の構造'!I$50</f>
        <v>282</v>
      </c>
      <c r="E57" s="135"/>
      <c r="F57" s="135"/>
      <c r="G57" s="135">
        <f>'将来負担比率（分子）の構造'!J$50</f>
        <v>240</v>
      </c>
      <c r="H57" s="135"/>
      <c r="I57" s="135"/>
      <c r="J57" s="135">
        <f>'将来負担比率（分子）の構造'!K$50</f>
        <v>169</v>
      </c>
      <c r="K57" s="135"/>
      <c r="L57" s="135"/>
      <c r="M57" s="135">
        <f>'将来負担比率（分子）の構造'!L$50</f>
        <v>125</v>
      </c>
      <c r="N57" s="135"/>
      <c r="O57" s="135"/>
      <c r="P57" s="135">
        <f>'将来負担比率（分子）の構造'!M$50</f>
        <v>75</v>
      </c>
    </row>
    <row r="58" spans="1:16" x14ac:dyDescent="0.15">
      <c r="A58" s="135" t="s">
        <v>34</v>
      </c>
      <c r="B58" s="135"/>
      <c r="C58" s="135"/>
      <c r="D58" s="135">
        <f>'将来負担比率（分子）の構造'!I$49</f>
        <v>3825</v>
      </c>
      <c r="E58" s="135"/>
      <c r="F58" s="135"/>
      <c r="G58" s="135">
        <f>'将来負担比率（分子）の構造'!J$49</f>
        <v>4552</v>
      </c>
      <c r="H58" s="135"/>
      <c r="I58" s="135"/>
      <c r="J58" s="135">
        <f>'将来負担比率（分子）の構造'!K$49</f>
        <v>4597</v>
      </c>
      <c r="K58" s="135"/>
      <c r="L58" s="135"/>
      <c r="M58" s="135">
        <f>'将来負担比率（分子）の構造'!L$49</f>
        <v>4905</v>
      </c>
      <c r="N58" s="135"/>
      <c r="O58" s="135"/>
      <c r="P58" s="135">
        <f>'将来負担比率（分子）の構造'!M$49</f>
        <v>5245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251</v>
      </c>
      <c r="C61" s="135"/>
      <c r="D61" s="135"/>
      <c r="E61" s="135">
        <f>'将来負担比率（分子）の構造'!J$46</f>
        <v>1</v>
      </c>
      <c r="F61" s="135"/>
      <c r="G61" s="135"/>
      <c r="H61" s="135">
        <f>'将来負担比率（分子）の構造'!K$46</f>
        <v>45</v>
      </c>
      <c r="I61" s="135"/>
      <c r="J61" s="135"/>
      <c r="K61" s="135">
        <f>'将来負担比率（分子）の構造'!L$46</f>
        <v>7</v>
      </c>
      <c r="L61" s="135"/>
      <c r="M61" s="135"/>
      <c r="N61" s="135" t="str">
        <f>'将来負担比率（分子）の構造'!M$46</f>
        <v>-</v>
      </c>
      <c r="O61" s="135"/>
      <c r="P61" s="135"/>
    </row>
    <row r="62" spans="1:16" x14ac:dyDescent="0.15">
      <c r="A62" s="135" t="s">
        <v>29</v>
      </c>
      <c r="B62" s="135">
        <f>'将来負担比率（分子）の構造'!I$45</f>
        <v>3471</v>
      </c>
      <c r="C62" s="135"/>
      <c r="D62" s="135"/>
      <c r="E62" s="135">
        <f>'将来負担比率（分子）の構造'!J$45</f>
        <v>4173</v>
      </c>
      <c r="F62" s="135"/>
      <c r="G62" s="135"/>
      <c r="H62" s="135">
        <f>'将来負担比率（分子）の構造'!K$45</f>
        <v>3207</v>
      </c>
      <c r="I62" s="135"/>
      <c r="J62" s="135"/>
      <c r="K62" s="135">
        <f>'将来負担比率（分子）の構造'!L$45</f>
        <v>2961</v>
      </c>
      <c r="L62" s="135"/>
      <c r="M62" s="135"/>
      <c r="N62" s="135">
        <f>'将来負担比率（分子）の構造'!M$45</f>
        <v>2759</v>
      </c>
      <c r="O62" s="135"/>
      <c r="P62" s="135"/>
    </row>
    <row r="63" spans="1:16" x14ac:dyDescent="0.15">
      <c r="A63" s="135" t="s">
        <v>28</v>
      </c>
      <c r="B63" s="135">
        <f>'将来負担比率（分子）の構造'!I$44</f>
        <v>0</v>
      </c>
      <c r="C63" s="135"/>
      <c r="D63" s="135"/>
      <c r="E63" s="135">
        <f>'将来負担比率（分子）の構造'!J$44</f>
        <v>0</v>
      </c>
      <c r="F63" s="135"/>
      <c r="G63" s="135"/>
      <c r="H63" s="135">
        <f>'将来負担比率（分子）の構造'!K$44</f>
        <v>0</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14708</v>
      </c>
      <c r="C64" s="135"/>
      <c r="D64" s="135"/>
      <c r="E64" s="135">
        <f>'将来負担比率（分子）の構造'!J$43</f>
        <v>14174</v>
      </c>
      <c r="F64" s="135"/>
      <c r="G64" s="135"/>
      <c r="H64" s="135">
        <f>'将来負担比率（分子）の構造'!K$43</f>
        <v>13828</v>
      </c>
      <c r="I64" s="135"/>
      <c r="J64" s="135"/>
      <c r="K64" s="135">
        <f>'将来負担比率（分子）の構造'!L$43</f>
        <v>13717</v>
      </c>
      <c r="L64" s="135"/>
      <c r="M64" s="135"/>
      <c r="N64" s="135">
        <f>'将来負担比率（分子）の構造'!M$43</f>
        <v>13517</v>
      </c>
      <c r="O64" s="135"/>
      <c r="P64" s="135"/>
    </row>
    <row r="65" spans="1:16" x14ac:dyDescent="0.15">
      <c r="A65" s="135" t="s">
        <v>26</v>
      </c>
      <c r="B65" s="135">
        <f>'将来負担比率（分子）の構造'!I$42</f>
        <v>61</v>
      </c>
      <c r="C65" s="135"/>
      <c r="D65" s="135"/>
      <c r="E65" s="135">
        <f>'将来負担比率（分子）の構造'!J$42</f>
        <v>53</v>
      </c>
      <c r="F65" s="135"/>
      <c r="G65" s="135"/>
      <c r="H65" s="135">
        <f>'将来負担比率（分子）の構造'!K$42</f>
        <v>45</v>
      </c>
      <c r="I65" s="135"/>
      <c r="J65" s="135"/>
      <c r="K65" s="135">
        <f>'将来負担比率（分子）の構造'!L$42</f>
        <v>38</v>
      </c>
      <c r="L65" s="135"/>
      <c r="M65" s="135"/>
      <c r="N65" s="135">
        <f>'将来負担比率（分子）の構造'!M$42</f>
        <v>31</v>
      </c>
      <c r="O65" s="135"/>
      <c r="P65" s="135"/>
    </row>
    <row r="66" spans="1:16" x14ac:dyDescent="0.15">
      <c r="A66" s="135" t="s">
        <v>25</v>
      </c>
      <c r="B66" s="135">
        <f>'将来負担比率（分子）の構造'!I$41</f>
        <v>19223</v>
      </c>
      <c r="C66" s="135"/>
      <c r="D66" s="135"/>
      <c r="E66" s="135">
        <f>'将来負担比率（分子）の構造'!J$41</f>
        <v>18069</v>
      </c>
      <c r="F66" s="135"/>
      <c r="G66" s="135"/>
      <c r="H66" s="135">
        <f>'将来負担比率（分子）の構造'!K$41</f>
        <v>17443</v>
      </c>
      <c r="I66" s="135"/>
      <c r="J66" s="135"/>
      <c r="K66" s="135">
        <f>'将来負担比率（分子）の構造'!L$41</f>
        <v>16693</v>
      </c>
      <c r="L66" s="135"/>
      <c r="M66" s="135"/>
      <c r="N66" s="135">
        <f>'将来負担比率（分子）の構造'!M$41</f>
        <v>15791</v>
      </c>
      <c r="O66" s="135"/>
      <c r="P66" s="135"/>
    </row>
    <row r="67" spans="1:16" x14ac:dyDescent="0.15">
      <c r="A67" s="135" t="s">
        <v>63</v>
      </c>
      <c r="B67" s="135" t="e">
        <f>NA()</f>
        <v>#N/A</v>
      </c>
      <c r="C67" s="135">
        <f>IF(ISNUMBER('将来負担比率（分子）の構造'!I$52), IF('将来負担比率（分子）の構造'!I$52 &lt; 0, 0, '将来負担比率（分子）の構造'!I$52), NA())</f>
        <v>15665</v>
      </c>
      <c r="D67" s="135" t="e">
        <f>NA()</f>
        <v>#N/A</v>
      </c>
      <c r="E67" s="135" t="e">
        <f>NA()</f>
        <v>#N/A</v>
      </c>
      <c r="F67" s="135">
        <f>IF(ISNUMBER('将来負担比率（分子）の構造'!J$52), IF('将来負担比率（分子）の構造'!J$52 &lt; 0, 0, '将来負担比率（分子）の構造'!J$52), NA())</f>
        <v>13311</v>
      </c>
      <c r="G67" s="135" t="e">
        <f>NA()</f>
        <v>#N/A</v>
      </c>
      <c r="H67" s="135" t="e">
        <f>NA()</f>
        <v>#N/A</v>
      </c>
      <c r="I67" s="135">
        <f>IF(ISNUMBER('将来負担比率（分子）の構造'!K$52), IF('将来負担比率（分子）の構造'!K$52 &lt; 0, 0, '将来負担比率（分子）の構造'!K$52), NA())</f>
        <v>11444</v>
      </c>
      <c r="J67" s="135" t="e">
        <f>NA()</f>
        <v>#N/A</v>
      </c>
      <c r="K67" s="135" t="e">
        <f>NA()</f>
        <v>#N/A</v>
      </c>
      <c r="L67" s="135">
        <f>IF(ISNUMBER('将来負担比率（分子）の構造'!L$52), IF('将来負担比率（分子）の構造'!L$52 &lt; 0, 0, '将来負担比率（分子）の構造'!L$52), NA())</f>
        <v>10083</v>
      </c>
      <c r="M67" s="135" t="e">
        <f>NA()</f>
        <v>#N/A</v>
      </c>
      <c r="N67" s="135" t="e">
        <f>NA()</f>
        <v>#N/A</v>
      </c>
      <c r="O67" s="135">
        <f>IF(ISNUMBER('将来負担比率（分子）の構造'!M$52), IF('将来負担比率（分子）の構造'!M$52 &lt; 0, 0, '将来負担比率（分子）の構造'!M$52), NA())</f>
        <v>8826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206</v>
      </c>
      <c r="C5" s="578"/>
      <c r="D5" s="578"/>
      <c r="E5" s="578"/>
      <c r="F5" s="578"/>
      <c r="G5" s="578"/>
      <c r="H5" s="578"/>
      <c r="I5" s="578"/>
      <c r="J5" s="578"/>
      <c r="K5" s="578"/>
      <c r="L5" s="578"/>
      <c r="M5" s="578"/>
      <c r="N5" s="578"/>
      <c r="O5" s="578"/>
      <c r="P5" s="578"/>
      <c r="Q5" s="579"/>
      <c r="R5" s="580">
        <v>4334614</v>
      </c>
      <c r="S5" s="581"/>
      <c r="T5" s="581"/>
      <c r="U5" s="581"/>
      <c r="V5" s="581"/>
      <c r="W5" s="581"/>
      <c r="X5" s="581"/>
      <c r="Y5" s="582"/>
      <c r="Z5" s="583">
        <v>20.5</v>
      </c>
      <c r="AA5" s="583"/>
      <c r="AB5" s="583"/>
      <c r="AC5" s="583"/>
      <c r="AD5" s="584">
        <v>4294194</v>
      </c>
      <c r="AE5" s="584"/>
      <c r="AF5" s="584"/>
      <c r="AG5" s="584"/>
      <c r="AH5" s="584"/>
      <c r="AI5" s="584"/>
      <c r="AJ5" s="584"/>
      <c r="AK5" s="584"/>
      <c r="AL5" s="585">
        <v>36.700000000000003</v>
      </c>
      <c r="AM5" s="586"/>
      <c r="AN5" s="586"/>
      <c r="AO5" s="587"/>
      <c r="AP5" s="577" t="s">
        <v>207</v>
      </c>
      <c r="AQ5" s="578"/>
      <c r="AR5" s="578"/>
      <c r="AS5" s="578"/>
      <c r="AT5" s="578"/>
      <c r="AU5" s="578"/>
      <c r="AV5" s="578"/>
      <c r="AW5" s="578"/>
      <c r="AX5" s="578"/>
      <c r="AY5" s="578"/>
      <c r="AZ5" s="578"/>
      <c r="BA5" s="578"/>
      <c r="BB5" s="578"/>
      <c r="BC5" s="578"/>
      <c r="BD5" s="578"/>
      <c r="BE5" s="578"/>
      <c r="BF5" s="579"/>
      <c r="BG5" s="591">
        <v>4334111</v>
      </c>
      <c r="BH5" s="592"/>
      <c r="BI5" s="592"/>
      <c r="BJ5" s="592"/>
      <c r="BK5" s="592"/>
      <c r="BL5" s="592"/>
      <c r="BM5" s="592"/>
      <c r="BN5" s="593"/>
      <c r="BO5" s="594">
        <v>100</v>
      </c>
      <c r="BP5" s="594"/>
      <c r="BQ5" s="594"/>
      <c r="BR5" s="594"/>
      <c r="BS5" s="595">
        <v>40420</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x14ac:dyDescent="0.15">
      <c r="B6" s="588" t="s">
        <v>211</v>
      </c>
      <c r="C6" s="589"/>
      <c r="D6" s="589"/>
      <c r="E6" s="589"/>
      <c r="F6" s="589"/>
      <c r="G6" s="589"/>
      <c r="H6" s="589"/>
      <c r="I6" s="589"/>
      <c r="J6" s="589"/>
      <c r="K6" s="589"/>
      <c r="L6" s="589"/>
      <c r="M6" s="589"/>
      <c r="N6" s="589"/>
      <c r="O6" s="589"/>
      <c r="P6" s="589"/>
      <c r="Q6" s="590"/>
      <c r="R6" s="591">
        <v>135858</v>
      </c>
      <c r="S6" s="592"/>
      <c r="T6" s="592"/>
      <c r="U6" s="592"/>
      <c r="V6" s="592"/>
      <c r="W6" s="592"/>
      <c r="X6" s="592"/>
      <c r="Y6" s="593"/>
      <c r="Z6" s="594">
        <v>0.6</v>
      </c>
      <c r="AA6" s="594"/>
      <c r="AB6" s="594"/>
      <c r="AC6" s="594"/>
      <c r="AD6" s="595">
        <v>135858</v>
      </c>
      <c r="AE6" s="595"/>
      <c r="AF6" s="595"/>
      <c r="AG6" s="595"/>
      <c r="AH6" s="595"/>
      <c r="AI6" s="595"/>
      <c r="AJ6" s="595"/>
      <c r="AK6" s="595"/>
      <c r="AL6" s="596">
        <v>1.2</v>
      </c>
      <c r="AM6" s="597"/>
      <c r="AN6" s="597"/>
      <c r="AO6" s="598"/>
      <c r="AP6" s="588" t="s">
        <v>212</v>
      </c>
      <c r="AQ6" s="589"/>
      <c r="AR6" s="589"/>
      <c r="AS6" s="589"/>
      <c r="AT6" s="589"/>
      <c r="AU6" s="589"/>
      <c r="AV6" s="589"/>
      <c r="AW6" s="589"/>
      <c r="AX6" s="589"/>
      <c r="AY6" s="589"/>
      <c r="AZ6" s="589"/>
      <c r="BA6" s="589"/>
      <c r="BB6" s="589"/>
      <c r="BC6" s="589"/>
      <c r="BD6" s="589"/>
      <c r="BE6" s="589"/>
      <c r="BF6" s="590"/>
      <c r="BG6" s="591">
        <v>4334111</v>
      </c>
      <c r="BH6" s="592"/>
      <c r="BI6" s="592"/>
      <c r="BJ6" s="592"/>
      <c r="BK6" s="592"/>
      <c r="BL6" s="592"/>
      <c r="BM6" s="592"/>
      <c r="BN6" s="593"/>
      <c r="BO6" s="594">
        <v>100</v>
      </c>
      <c r="BP6" s="594"/>
      <c r="BQ6" s="594"/>
      <c r="BR6" s="594"/>
      <c r="BS6" s="595">
        <v>40420</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200845</v>
      </c>
      <c r="CS6" s="592"/>
      <c r="CT6" s="592"/>
      <c r="CU6" s="592"/>
      <c r="CV6" s="592"/>
      <c r="CW6" s="592"/>
      <c r="CX6" s="592"/>
      <c r="CY6" s="593"/>
      <c r="CZ6" s="594">
        <v>1</v>
      </c>
      <c r="DA6" s="594"/>
      <c r="DB6" s="594"/>
      <c r="DC6" s="594"/>
      <c r="DD6" s="600" t="s">
        <v>214</v>
      </c>
      <c r="DE6" s="592"/>
      <c r="DF6" s="592"/>
      <c r="DG6" s="592"/>
      <c r="DH6" s="592"/>
      <c r="DI6" s="592"/>
      <c r="DJ6" s="592"/>
      <c r="DK6" s="592"/>
      <c r="DL6" s="592"/>
      <c r="DM6" s="592"/>
      <c r="DN6" s="592"/>
      <c r="DO6" s="592"/>
      <c r="DP6" s="593"/>
      <c r="DQ6" s="600">
        <v>200845</v>
      </c>
      <c r="DR6" s="592"/>
      <c r="DS6" s="592"/>
      <c r="DT6" s="592"/>
      <c r="DU6" s="592"/>
      <c r="DV6" s="592"/>
      <c r="DW6" s="592"/>
      <c r="DX6" s="592"/>
      <c r="DY6" s="592"/>
      <c r="DZ6" s="592"/>
      <c r="EA6" s="592"/>
      <c r="EB6" s="592"/>
      <c r="EC6" s="601"/>
    </row>
    <row r="7" spans="2:143" ht="11.25" customHeight="1" x14ac:dyDescent="0.15">
      <c r="B7" s="588" t="s">
        <v>215</v>
      </c>
      <c r="C7" s="589"/>
      <c r="D7" s="589"/>
      <c r="E7" s="589"/>
      <c r="F7" s="589"/>
      <c r="G7" s="589"/>
      <c r="H7" s="589"/>
      <c r="I7" s="589"/>
      <c r="J7" s="589"/>
      <c r="K7" s="589"/>
      <c r="L7" s="589"/>
      <c r="M7" s="589"/>
      <c r="N7" s="589"/>
      <c r="O7" s="589"/>
      <c r="P7" s="589"/>
      <c r="Q7" s="590"/>
      <c r="R7" s="591">
        <v>11624</v>
      </c>
      <c r="S7" s="592"/>
      <c r="T7" s="592"/>
      <c r="U7" s="592"/>
      <c r="V7" s="592"/>
      <c r="W7" s="592"/>
      <c r="X7" s="592"/>
      <c r="Y7" s="593"/>
      <c r="Z7" s="594">
        <v>0.1</v>
      </c>
      <c r="AA7" s="594"/>
      <c r="AB7" s="594"/>
      <c r="AC7" s="594"/>
      <c r="AD7" s="595">
        <v>11624</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2110914</v>
      </c>
      <c r="BH7" s="592"/>
      <c r="BI7" s="592"/>
      <c r="BJ7" s="592"/>
      <c r="BK7" s="592"/>
      <c r="BL7" s="592"/>
      <c r="BM7" s="592"/>
      <c r="BN7" s="593"/>
      <c r="BO7" s="594">
        <v>48.7</v>
      </c>
      <c r="BP7" s="594"/>
      <c r="BQ7" s="594"/>
      <c r="BR7" s="594"/>
      <c r="BS7" s="595">
        <v>40420</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2409557</v>
      </c>
      <c r="CS7" s="592"/>
      <c r="CT7" s="592"/>
      <c r="CU7" s="592"/>
      <c r="CV7" s="592"/>
      <c r="CW7" s="592"/>
      <c r="CX7" s="592"/>
      <c r="CY7" s="593"/>
      <c r="CZ7" s="594">
        <v>11.7</v>
      </c>
      <c r="DA7" s="594"/>
      <c r="DB7" s="594"/>
      <c r="DC7" s="594"/>
      <c r="DD7" s="600">
        <v>75078</v>
      </c>
      <c r="DE7" s="592"/>
      <c r="DF7" s="592"/>
      <c r="DG7" s="592"/>
      <c r="DH7" s="592"/>
      <c r="DI7" s="592"/>
      <c r="DJ7" s="592"/>
      <c r="DK7" s="592"/>
      <c r="DL7" s="592"/>
      <c r="DM7" s="592"/>
      <c r="DN7" s="592"/>
      <c r="DO7" s="592"/>
      <c r="DP7" s="593"/>
      <c r="DQ7" s="600">
        <v>2045610</v>
      </c>
      <c r="DR7" s="592"/>
      <c r="DS7" s="592"/>
      <c r="DT7" s="592"/>
      <c r="DU7" s="592"/>
      <c r="DV7" s="592"/>
      <c r="DW7" s="592"/>
      <c r="DX7" s="592"/>
      <c r="DY7" s="592"/>
      <c r="DZ7" s="592"/>
      <c r="EA7" s="592"/>
      <c r="EB7" s="592"/>
      <c r="EC7" s="601"/>
    </row>
    <row r="8" spans="2:143" ht="11.25" customHeight="1" x14ac:dyDescent="0.15">
      <c r="B8" s="588" t="s">
        <v>218</v>
      </c>
      <c r="C8" s="589"/>
      <c r="D8" s="589"/>
      <c r="E8" s="589"/>
      <c r="F8" s="589"/>
      <c r="G8" s="589"/>
      <c r="H8" s="589"/>
      <c r="I8" s="589"/>
      <c r="J8" s="589"/>
      <c r="K8" s="589"/>
      <c r="L8" s="589"/>
      <c r="M8" s="589"/>
      <c r="N8" s="589"/>
      <c r="O8" s="589"/>
      <c r="P8" s="589"/>
      <c r="Q8" s="590"/>
      <c r="R8" s="591">
        <v>12024</v>
      </c>
      <c r="S8" s="592"/>
      <c r="T8" s="592"/>
      <c r="U8" s="592"/>
      <c r="V8" s="592"/>
      <c r="W8" s="592"/>
      <c r="X8" s="592"/>
      <c r="Y8" s="593"/>
      <c r="Z8" s="594">
        <v>0.1</v>
      </c>
      <c r="AA8" s="594"/>
      <c r="AB8" s="594"/>
      <c r="AC8" s="594"/>
      <c r="AD8" s="595">
        <v>12024</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57515</v>
      </c>
      <c r="BH8" s="592"/>
      <c r="BI8" s="592"/>
      <c r="BJ8" s="592"/>
      <c r="BK8" s="592"/>
      <c r="BL8" s="592"/>
      <c r="BM8" s="592"/>
      <c r="BN8" s="593"/>
      <c r="BO8" s="594">
        <v>1.3</v>
      </c>
      <c r="BP8" s="594"/>
      <c r="BQ8" s="594"/>
      <c r="BR8" s="594"/>
      <c r="BS8" s="600" t="s">
        <v>112</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5988562</v>
      </c>
      <c r="CS8" s="592"/>
      <c r="CT8" s="592"/>
      <c r="CU8" s="592"/>
      <c r="CV8" s="592"/>
      <c r="CW8" s="592"/>
      <c r="CX8" s="592"/>
      <c r="CY8" s="593"/>
      <c r="CZ8" s="594">
        <v>29.1</v>
      </c>
      <c r="DA8" s="594"/>
      <c r="DB8" s="594"/>
      <c r="DC8" s="594"/>
      <c r="DD8" s="600">
        <v>83391</v>
      </c>
      <c r="DE8" s="592"/>
      <c r="DF8" s="592"/>
      <c r="DG8" s="592"/>
      <c r="DH8" s="592"/>
      <c r="DI8" s="592"/>
      <c r="DJ8" s="592"/>
      <c r="DK8" s="592"/>
      <c r="DL8" s="592"/>
      <c r="DM8" s="592"/>
      <c r="DN8" s="592"/>
      <c r="DO8" s="592"/>
      <c r="DP8" s="593"/>
      <c r="DQ8" s="600">
        <v>2785960</v>
      </c>
      <c r="DR8" s="592"/>
      <c r="DS8" s="592"/>
      <c r="DT8" s="592"/>
      <c r="DU8" s="592"/>
      <c r="DV8" s="592"/>
      <c r="DW8" s="592"/>
      <c r="DX8" s="592"/>
      <c r="DY8" s="592"/>
      <c r="DZ8" s="592"/>
      <c r="EA8" s="592"/>
      <c r="EB8" s="592"/>
      <c r="EC8" s="601"/>
    </row>
    <row r="9" spans="2:143" ht="11.25" customHeight="1" x14ac:dyDescent="0.15">
      <c r="B9" s="588" t="s">
        <v>221</v>
      </c>
      <c r="C9" s="589"/>
      <c r="D9" s="589"/>
      <c r="E9" s="589"/>
      <c r="F9" s="589"/>
      <c r="G9" s="589"/>
      <c r="H9" s="589"/>
      <c r="I9" s="589"/>
      <c r="J9" s="589"/>
      <c r="K9" s="589"/>
      <c r="L9" s="589"/>
      <c r="M9" s="589"/>
      <c r="N9" s="589"/>
      <c r="O9" s="589"/>
      <c r="P9" s="589"/>
      <c r="Q9" s="590"/>
      <c r="R9" s="591">
        <v>13029</v>
      </c>
      <c r="S9" s="592"/>
      <c r="T9" s="592"/>
      <c r="U9" s="592"/>
      <c r="V9" s="592"/>
      <c r="W9" s="592"/>
      <c r="X9" s="592"/>
      <c r="Y9" s="593"/>
      <c r="Z9" s="594">
        <v>0.1</v>
      </c>
      <c r="AA9" s="594"/>
      <c r="AB9" s="594"/>
      <c r="AC9" s="594"/>
      <c r="AD9" s="595">
        <v>13029</v>
      </c>
      <c r="AE9" s="595"/>
      <c r="AF9" s="595"/>
      <c r="AG9" s="595"/>
      <c r="AH9" s="595"/>
      <c r="AI9" s="595"/>
      <c r="AJ9" s="595"/>
      <c r="AK9" s="595"/>
      <c r="AL9" s="596">
        <v>0.1</v>
      </c>
      <c r="AM9" s="597"/>
      <c r="AN9" s="597"/>
      <c r="AO9" s="598"/>
      <c r="AP9" s="588" t="s">
        <v>222</v>
      </c>
      <c r="AQ9" s="589"/>
      <c r="AR9" s="589"/>
      <c r="AS9" s="589"/>
      <c r="AT9" s="589"/>
      <c r="AU9" s="589"/>
      <c r="AV9" s="589"/>
      <c r="AW9" s="589"/>
      <c r="AX9" s="589"/>
      <c r="AY9" s="589"/>
      <c r="AZ9" s="589"/>
      <c r="BA9" s="589"/>
      <c r="BB9" s="589"/>
      <c r="BC9" s="589"/>
      <c r="BD9" s="589"/>
      <c r="BE9" s="589"/>
      <c r="BF9" s="590"/>
      <c r="BG9" s="591">
        <v>1807696</v>
      </c>
      <c r="BH9" s="592"/>
      <c r="BI9" s="592"/>
      <c r="BJ9" s="592"/>
      <c r="BK9" s="592"/>
      <c r="BL9" s="592"/>
      <c r="BM9" s="592"/>
      <c r="BN9" s="593"/>
      <c r="BO9" s="594">
        <v>41.7</v>
      </c>
      <c r="BP9" s="594"/>
      <c r="BQ9" s="594"/>
      <c r="BR9" s="594"/>
      <c r="BS9" s="600" t="s">
        <v>112</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1517882</v>
      </c>
      <c r="CS9" s="592"/>
      <c r="CT9" s="592"/>
      <c r="CU9" s="592"/>
      <c r="CV9" s="592"/>
      <c r="CW9" s="592"/>
      <c r="CX9" s="592"/>
      <c r="CY9" s="593"/>
      <c r="CZ9" s="594">
        <v>7.4</v>
      </c>
      <c r="DA9" s="594"/>
      <c r="DB9" s="594"/>
      <c r="DC9" s="594"/>
      <c r="DD9" s="600">
        <v>117093</v>
      </c>
      <c r="DE9" s="592"/>
      <c r="DF9" s="592"/>
      <c r="DG9" s="592"/>
      <c r="DH9" s="592"/>
      <c r="DI9" s="592"/>
      <c r="DJ9" s="592"/>
      <c r="DK9" s="592"/>
      <c r="DL9" s="592"/>
      <c r="DM9" s="592"/>
      <c r="DN9" s="592"/>
      <c r="DO9" s="592"/>
      <c r="DP9" s="593"/>
      <c r="DQ9" s="600">
        <v>1411882</v>
      </c>
      <c r="DR9" s="592"/>
      <c r="DS9" s="592"/>
      <c r="DT9" s="592"/>
      <c r="DU9" s="592"/>
      <c r="DV9" s="592"/>
      <c r="DW9" s="592"/>
      <c r="DX9" s="592"/>
      <c r="DY9" s="592"/>
      <c r="DZ9" s="592"/>
      <c r="EA9" s="592"/>
      <c r="EB9" s="592"/>
      <c r="EC9" s="601"/>
    </row>
    <row r="10" spans="2:143" ht="11.25" customHeight="1" x14ac:dyDescent="0.15">
      <c r="B10" s="588" t="s">
        <v>224</v>
      </c>
      <c r="C10" s="589"/>
      <c r="D10" s="589"/>
      <c r="E10" s="589"/>
      <c r="F10" s="589"/>
      <c r="G10" s="589"/>
      <c r="H10" s="589"/>
      <c r="I10" s="589"/>
      <c r="J10" s="589"/>
      <c r="K10" s="589"/>
      <c r="L10" s="589"/>
      <c r="M10" s="589"/>
      <c r="N10" s="589"/>
      <c r="O10" s="589"/>
      <c r="P10" s="589"/>
      <c r="Q10" s="590"/>
      <c r="R10" s="591">
        <v>418358</v>
      </c>
      <c r="S10" s="592"/>
      <c r="T10" s="592"/>
      <c r="U10" s="592"/>
      <c r="V10" s="592"/>
      <c r="W10" s="592"/>
      <c r="X10" s="592"/>
      <c r="Y10" s="593"/>
      <c r="Z10" s="594">
        <v>2</v>
      </c>
      <c r="AA10" s="594"/>
      <c r="AB10" s="594"/>
      <c r="AC10" s="594"/>
      <c r="AD10" s="595">
        <v>418358</v>
      </c>
      <c r="AE10" s="595"/>
      <c r="AF10" s="595"/>
      <c r="AG10" s="595"/>
      <c r="AH10" s="595"/>
      <c r="AI10" s="595"/>
      <c r="AJ10" s="595"/>
      <c r="AK10" s="595"/>
      <c r="AL10" s="596">
        <v>3.6</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121352</v>
      </c>
      <c r="BH10" s="592"/>
      <c r="BI10" s="592"/>
      <c r="BJ10" s="592"/>
      <c r="BK10" s="592"/>
      <c r="BL10" s="592"/>
      <c r="BM10" s="592"/>
      <c r="BN10" s="593"/>
      <c r="BO10" s="594">
        <v>2.8</v>
      </c>
      <c r="BP10" s="594"/>
      <c r="BQ10" s="594"/>
      <c r="BR10" s="594"/>
      <c r="BS10" s="600">
        <v>20172</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52154</v>
      </c>
      <c r="CS10" s="592"/>
      <c r="CT10" s="592"/>
      <c r="CU10" s="592"/>
      <c r="CV10" s="592"/>
      <c r="CW10" s="592"/>
      <c r="CX10" s="592"/>
      <c r="CY10" s="593"/>
      <c r="CZ10" s="594">
        <v>0.3</v>
      </c>
      <c r="DA10" s="594"/>
      <c r="DB10" s="594"/>
      <c r="DC10" s="594"/>
      <c r="DD10" s="600">
        <v>2792</v>
      </c>
      <c r="DE10" s="592"/>
      <c r="DF10" s="592"/>
      <c r="DG10" s="592"/>
      <c r="DH10" s="592"/>
      <c r="DI10" s="592"/>
      <c r="DJ10" s="592"/>
      <c r="DK10" s="592"/>
      <c r="DL10" s="592"/>
      <c r="DM10" s="592"/>
      <c r="DN10" s="592"/>
      <c r="DO10" s="592"/>
      <c r="DP10" s="593"/>
      <c r="DQ10" s="600">
        <v>19730</v>
      </c>
      <c r="DR10" s="592"/>
      <c r="DS10" s="592"/>
      <c r="DT10" s="592"/>
      <c r="DU10" s="592"/>
      <c r="DV10" s="592"/>
      <c r="DW10" s="592"/>
      <c r="DX10" s="592"/>
      <c r="DY10" s="592"/>
      <c r="DZ10" s="592"/>
      <c r="EA10" s="592"/>
      <c r="EB10" s="592"/>
      <c r="EC10" s="601"/>
    </row>
    <row r="11" spans="2:143" ht="11.25" customHeight="1" x14ac:dyDescent="0.15">
      <c r="B11" s="588" t="s">
        <v>227</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124351</v>
      </c>
      <c r="BH11" s="592"/>
      <c r="BI11" s="592"/>
      <c r="BJ11" s="592"/>
      <c r="BK11" s="592"/>
      <c r="BL11" s="592"/>
      <c r="BM11" s="592"/>
      <c r="BN11" s="593"/>
      <c r="BO11" s="594">
        <v>2.9</v>
      </c>
      <c r="BP11" s="594"/>
      <c r="BQ11" s="594"/>
      <c r="BR11" s="594"/>
      <c r="BS11" s="600">
        <v>20248</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818618</v>
      </c>
      <c r="CS11" s="592"/>
      <c r="CT11" s="592"/>
      <c r="CU11" s="592"/>
      <c r="CV11" s="592"/>
      <c r="CW11" s="592"/>
      <c r="CX11" s="592"/>
      <c r="CY11" s="593"/>
      <c r="CZ11" s="594">
        <v>4</v>
      </c>
      <c r="DA11" s="594"/>
      <c r="DB11" s="594"/>
      <c r="DC11" s="594"/>
      <c r="DD11" s="600">
        <v>357948</v>
      </c>
      <c r="DE11" s="592"/>
      <c r="DF11" s="592"/>
      <c r="DG11" s="592"/>
      <c r="DH11" s="592"/>
      <c r="DI11" s="592"/>
      <c r="DJ11" s="592"/>
      <c r="DK11" s="592"/>
      <c r="DL11" s="592"/>
      <c r="DM11" s="592"/>
      <c r="DN11" s="592"/>
      <c r="DO11" s="592"/>
      <c r="DP11" s="593"/>
      <c r="DQ11" s="600">
        <v>505300</v>
      </c>
      <c r="DR11" s="592"/>
      <c r="DS11" s="592"/>
      <c r="DT11" s="592"/>
      <c r="DU11" s="592"/>
      <c r="DV11" s="592"/>
      <c r="DW11" s="592"/>
      <c r="DX11" s="592"/>
      <c r="DY11" s="592"/>
      <c r="DZ11" s="592"/>
      <c r="EA11" s="592"/>
      <c r="EB11" s="592"/>
      <c r="EC11" s="601"/>
    </row>
    <row r="12" spans="2:143" ht="11.25" customHeight="1" x14ac:dyDescent="0.15">
      <c r="B12" s="588" t="s">
        <v>230</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1759523</v>
      </c>
      <c r="BH12" s="592"/>
      <c r="BI12" s="592"/>
      <c r="BJ12" s="592"/>
      <c r="BK12" s="592"/>
      <c r="BL12" s="592"/>
      <c r="BM12" s="592"/>
      <c r="BN12" s="593"/>
      <c r="BO12" s="594">
        <v>40.6</v>
      </c>
      <c r="BP12" s="594"/>
      <c r="BQ12" s="594"/>
      <c r="BR12" s="594"/>
      <c r="BS12" s="600" t="s">
        <v>112</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821792</v>
      </c>
      <c r="CS12" s="592"/>
      <c r="CT12" s="592"/>
      <c r="CU12" s="592"/>
      <c r="CV12" s="592"/>
      <c r="CW12" s="592"/>
      <c r="CX12" s="592"/>
      <c r="CY12" s="593"/>
      <c r="CZ12" s="594">
        <v>4</v>
      </c>
      <c r="DA12" s="594"/>
      <c r="DB12" s="594"/>
      <c r="DC12" s="594"/>
      <c r="DD12" s="600">
        <v>116042</v>
      </c>
      <c r="DE12" s="592"/>
      <c r="DF12" s="592"/>
      <c r="DG12" s="592"/>
      <c r="DH12" s="592"/>
      <c r="DI12" s="592"/>
      <c r="DJ12" s="592"/>
      <c r="DK12" s="592"/>
      <c r="DL12" s="592"/>
      <c r="DM12" s="592"/>
      <c r="DN12" s="592"/>
      <c r="DO12" s="592"/>
      <c r="DP12" s="593"/>
      <c r="DQ12" s="600">
        <v>586935</v>
      </c>
      <c r="DR12" s="592"/>
      <c r="DS12" s="592"/>
      <c r="DT12" s="592"/>
      <c r="DU12" s="592"/>
      <c r="DV12" s="592"/>
      <c r="DW12" s="592"/>
      <c r="DX12" s="592"/>
      <c r="DY12" s="592"/>
      <c r="DZ12" s="592"/>
      <c r="EA12" s="592"/>
      <c r="EB12" s="592"/>
      <c r="EC12" s="601"/>
    </row>
    <row r="13" spans="2:143" ht="11.25" customHeight="1" x14ac:dyDescent="0.15">
      <c r="B13" s="588" t="s">
        <v>233</v>
      </c>
      <c r="C13" s="589"/>
      <c r="D13" s="589"/>
      <c r="E13" s="589"/>
      <c r="F13" s="589"/>
      <c r="G13" s="589"/>
      <c r="H13" s="589"/>
      <c r="I13" s="589"/>
      <c r="J13" s="589"/>
      <c r="K13" s="589"/>
      <c r="L13" s="589"/>
      <c r="M13" s="589"/>
      <c r="N13" s="589"/>
      <c r="O13" s="589"/>
      <c r="P13" s="589"/>
      <c r="Q13" s="590"/>
      <c r="R13" s="591">
        <v>41208</v>
      </c>
      <c r="S13" s="592"/>
      <c r="T13" s="592"/>
      <c r="U13" s="592"/>
      <c r="V13" s="592"/>
      <c r="W13" s="592"/>
      <c r="X13" s="592"/>
      <c r="Y13" s="593"/>
      <c r="Z13" s="594">
        <v>0.2</v>
      </c>
      <c r="AA13" s="594"/>
      <c r="AB13" s="594"/>
      <c r="AC13" s="594"/>
      <c r="AD13" s="595">
        <v>41208</v>
      </c>
      <c r="AE13" s="595"/>
      <c r="AF13" s="595"/>
      <c r="AG13" s="595"/>
      <c r="AH13" s="595"/>
      <c r="AI13" s="595"/>
      <c r="AJ13" s="595"/>
      <c r="AK13" s="595"/>
      <c r="AL13" s="596">
        <v>0.4</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1740278</v>
      </c>
      <c r="BH13" s="592"/>
      <c r="BI13" s="592"/>
      <c r="BJ13" s="592"/>
      <c r="BK13" s="592"/>
      <c r="BL13" s="592"/>
      <c r="BM13" s="592"/>
      <c r="BN13" s="593"/>
      <c r="BO13" s="594">
        <v>40.1</v>
      </c>
      <c r="BP13" s="594"/>
      <c r="BQ13" s="594"/>
      <c r="BR13" s="594"/>
      <c r="BS13" s="600" t="s">
        <v>112</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3146137</v>
      </c>
      <c r="CS13" s="592"/>
      <c r="CT13" s="592"/>
      <c r="CU13" s="592"/>
      <c r="CV13" s="592"/>
      <c r="CW13" s="592"/>
      <c r="CX13" s="592"/>
      <c r="CY13" s="593"/>
      <c r="CZ13" s="594">
        <v>15.3</v>
      </c>
      <c r="DA13" s="594"/>
      <c r="DB13" s="594"/>
      <c r="DC13" s="594"/>
      <c r="DD13" s="600">
        <v>2045043</v>
      </c>
      <c r="DE13" s="592"/>
      <c r="DF13" s="592"/>
      <c r="DG13" s="592"/>
      <c r="DH13" s="592"/>
      <c r="DI13" s="592"/>
      <c r="DJ13" s="592"/>
      <c r="DK13" s="592"/>
      <c r="DL13" s="592"/>
      <c r="DM13" s="592"/>
      <c r="DN13" s="592"/>
      <c r="DO13" s="592"/>
      <c r="DP13" s="593"/>
      <c r="DQ13" s="600">
        <v>2158230</v>
      </c>
      <c r="DR13" s="592"/>
      <c r="DS13" s="592"/>
      <c r="DT13" s="592"/>
      <c r="DU13" s="592"/>
      <c r="DV13" s="592"/>
      <c r="DW13" s="592"/>
      <c r="DX13" s="592"/>
      <c r="DY13" s="592"/>
      <c r="DZ13" s="592"/>
      <c r="EA13" s="592"/>
      <c r="EB13" s="592"/>
      <c r="EC13" s="601"/>
    </row>
    <row r="14" spans="2:143" ht="11.25" customHeight="1" x14ac:dyDescent="0.15">
      <c r="B14" s="588" t="s">
        <v>236</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84136</v>
      </c>
      <c r="BH14" s="592"/>
      <c r="BI14" s="592"/>
      <c r="BJ14" s="592"/>
      <c r="BK14" s="592"/>
      <c r="BL14" s="592"/>
      <c r="BM14" s="592"/>
      <c r="BN14" s="593"/>
      <c r="BO14" s="594">
        <v>1.9</v>
      </c>
      <c r="BP14" s="594"/>
      <c r="BQ14" s="594"/>
      <c r="BR14" s="594"/>
      <c r="BS14" s="600" t="s">
        <v>112</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1152479</v>
      </c>
      <c r="CS14" s="592"/>
      <c r="CT14" s="592"/>
      <c r="CU14" s="592"/>
      <c r="CV14" s="592"/>
      <c r="CW14" s="592"/>
      <c r="CX14" s="592"/>
      <c r="CY14" s="593"/>
      <c r="CZ14" s="594">
        <v>5.6</v>
      </c>
      <c r="DA14" s="594"/>
      <c r="DB14" s="594"/>
      <c r="DC14" s="594"/>
      <c r="DD14" s="600">
        <v>220797</v>
      </c>
      <c r="DE14" s="592"/>
      <c r="DF14" s="592"/>
      <c r="DG14" s="592"/>
      <c r="DH14" s="592"/>
      <c r="DI14" s="592"/>
      <c r="DJ14" s="592"/>
      <c r="DK14" s="592"/>
      <c r="DL14" s="592"/>
      <c r="DM14" s="592"/>
      <c r="DN14" s="592"/>
      <c r="DO14" s="592"/>
      <c r="DP14" s="593"/>
      <c r="DQ14" s="600">
        <v>1045361</v>
      </c>
      <c r="DR14" s="592"/>
      <c r="DS14" s="592"/>
      <c r="DT14" s="592"/>
      <c r="DU14" s="592"/>
      <c r="DV14" s="592"/>
      <c r="DW14" s="592"/>
      <c r="DX14" s="592"/>
      <c r="DY14" s="592"/>
      <c r="DZ14" s="592"/>
      <c r="EA14" s="592"/>
      <c r="EB14" s="592"/>
      <c r="EC14" s="601"/>
    </row>
    <row r="15" spans="2:143" ht="11.25" customHeight="1" x14ac:dyDescent="0.15">
      <c r="B15" s="588" t="s">
        <v>239</v>
      </c>
      <c r="C15" s="589"/>
      <c r="D15" s="589"/>
      <c r="E15" s="589"/>
      <c r="F15" s="589"/>
      <c r="G15" s="589"/>
      <c r="H15" s="589"/>
      <c r="I15" s="589"/>
      <c r="J15" s="589"/>
      <c r="K15" s="589"/>
      <c r="L15" s="589"/>
      <c r="M15" s="589"/>
      <c r="N15" s="589"/>
      <c r="O15" s="589"/>
      <c r="P15" s="589"/>
      <c r="Q15" s="590"/>
      <c r="R15" s="591">
        <v>12164</v>
      </c>
      <c r="S15" s="592"/>
      <c r="T15" s="592"/>
      <c r="U15" s="592"/>
      <c r="V15" s="592"/>
      <c r="W15" s="592"/>
      <c r="X15" s="592"/>
      <c r="Y15" s="593"/>
      <c r="Z15" s="594">
        <v>0.1</v>
      </c>
      <c r="AA15" s="594"/>
      <c r="AB15" s="594"/>
      <c r="AC15" s="594"/>
      <c r="AD15" s="595">
        <v>12164</v>
      </c>
      <c r="AE15" s="595"/>
      <c r="AF15" s="595"/>
      <c r="AG15" s="595"/>
      <c r="AH15" s="595"/>
      <c r="AI15" s="595"/>
      <c r="AJ15" s="595"/>
      <c r="AK15" s="595"/>
      <c r="AL15" s="596">
        <v>0.1</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379538</v>
      </c>
      <c r="BH15" s="592"/>
      <c r="BI15" s="592"/>
      <c r="BJ15" s="592"/>
      <c r="BK15" s="592"/>
      <c r="BL15" s="592"/>
      <c r="BM15" s="592"/>
      <c r="BN15" s="593"/>
      <c r="BO15" s="594">
        <v>8.8000000000000007</v>
      </c>
      <c r="BP15" s="594"/>
      <c r="BQ15" s="594"/>
      <c r="BR15" s="594"/>
      <c r="BS15" s="600" t="s">
        <v>112</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2089713</v>
      </c>
      <c r="CS15" s="592"/>
      <c r="CT15" s="592"/>
      <c r="CU15" s="592"/>
      <c r="CV15" s="592"/>
      <c r="CW15" s="592"/>
      <c r="CX15" s="592"/>
      <c r="CY15" s="593"/>
      <c r="CZ15" s="594">
        <v>10.1</v>
      </c>
      <c r="DA15" s="594"/>
      <c r="DB15" s="594"/>
      <c r="DC15" s="594"/>
      <c r="DD15" s="600">
        <v>358066</v>
      </c>
      <c r="DE15" s="592"/>
      <c r="DF15" s="592"/>
      <c r="DG15" s="592"/>
      <c r="DH15" s="592"/>
      <c r="DI15" s="592"/>
      <c r="DJ15" s="592"/>
      <c r="DK15" s="592"/>
      <c r="DL15" s="592"/>
      <c r="DM15" s="592"/>
      <c r="DN15" s="592"/>
      <c r="DO15" s="592"/>
      <c r="DP15" s="593"/>
      <c r="DQ15" s="600">
        <v>1635209</v>
      </c>
      <c r="DR15" s="592"/>
      <c r="DS15" s="592"/>
      <c r="DT15" s="592"/>
      <c r="DU15" s="592"/>
      <c r="DV15" s="592"/>
      <c r="DW15" s="592"/>
      <c r="DX15" s="592"/>
      <c r="DY15" s="592"/>
      <c r="DZ15" s="592"/>
      <c r="EA15" s="592"/>
      <c r="EB15" s="592"/>
      <c r="EC15" s="601"/>
    </row>
    <row r="16" spans="2:143" ht="11.25" customHeight="1" x14ac:dyDescent="0.15">
      <c r="B16" s="588" t="s">
        <v>242</v>
      </c>
      <c r="C16" s="589"/>
      <c r="D16" s="589"/>
      <c r="E16" s="589"/>
      <c r="F16" s="589"/>
      <c r="G16" s="589"/>
      <c r="H16" s="589"/>
      <c r="I16" s="589"/>
      <c r="J16" s="589"/>
      <c r="K16" s="589"/>
      <c r="L16" s="589"/>
      <c r="M16" s="589"/>
      <c r="N16" s="589"/>
      <c r="O16" s="589"/>
      <c r="P16" s="589"/>
      <c r="Q16" s="590"/>
      <c r="R16" s="591">
        <v>5688304</v>
      </c>
      <c r="S16" s="592"/>
      <c r="T16" s="592"/>
      <c r="U16" s="592"/>
      <c r="V16" s="592"/>
      <c r="W16" s="592"/>
      <c r="X16" s="592"/>
      <c r="Y16" s="593"/>
      <c r="Z16" s="594">
        <v>26.9</v>
      </c>
      <c r="AA16" s="594"/>
      <c r="AB16" s="594"/>
      <c r="AC16" s="594"/>
      <c r="AD16" s="595">
        <v>4678571</v>
      </c>
      <c r="AE16" s="595"/>
      <c r="AF16" s="595"/>
      <c r="AG16" s="595"/>
      <c r="AH16" s="595"/>
      <c r="AI16" s="595"/>
      <c r="AJ16" s="595"/>
      <c r="AK16" s="595"/>
      <c r="AL16" s="596">
        <v>39.9</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272548</v>
      </c>
      <c r="CS16" s="592"/>
      <c r="CT16" s="592"/>
      <c r="CU16" s="592"/>
      <c r="CV16" s="592"/>
      <c r="CW16" s="592"/>
      <c r="CX16" s="592"/>
      <c r="CY16" s="593"/>
      <c r="CZ16" s="594">
        <v>1.3</v>
      </c>
      <c r="DA16" s="594"/>
      <c r="DB16" s="594"/>
      <c r="DC16" s="594"/>
      <c r="DD16" s="600" t="s">
        <v>112</v>
      </c>
      <c r="DE16" s="592"/>
      <c r="DF16" s="592"/>
      <c r="DG16" s="592"/>
      <c r="DH16" s="592"/>
      <c r="DI16" s="592"/>
      <c r="DJ16" s="592"/>
      <c r="DK16" s="592"/>
      <c r="DL16" s="592"/>
      <c r="DM16" s="592"/>
      <c r="DN16" s="592"/>
      <c r="DO16" s="592"/>
      <c r="DP16" s="593"/>
      <c r="DQ16" s="600">
        <v>32750</v>
      </c>
      <c r="DR16" s="592"/>
      <c r="DS16" s="592"/>
      <c r="DT16" s="592"/>
      <c r="DU16" s="592"/>
      <c r="DV16" s="592"/>
      <c r="DW16" s="592"/>
      <c r="DX16" s="592"/>
      <c r="DY16" s="592"/>
      <c r="DZ16" s="592"/>
      <c r="EA16" s="592"/>
      <c r="EB16" s="592"/>
      <c r="EC16" s="601"/>
    </row>
    <row r="17" spans="2:133" ht="11.25" customHeight="1" x14ac:dyDescent="0.15">
      <c r="B17" s="588" t="s">
        <v>245</v>
      </c>
      <c r="C17" s="589"/>
      <c r="D17" s="589"/>
      <c r="E17" s="589"/>
      <c r="F17" s="589"/>
      <c r="G17" s="589"/>
      <c r="H17" s="589"/>
      <c r="I17" s="589"/>
      <c r="J17" s="589"/>
      <c r="K17" s="589"/>
      <c r="L17" s="589"/>
      <c r="M17" s="589"/>
      <c r="N17" s="589"/>
      <c r="O17" s="589"/>
      <c r="P17" s="589"/>
      <c r="Q17" s="590"/>
      <c r="R17" s="591">
        <v>4678571</v>
      </c>
      <c r="S17" s="592"/>
      <c r="T17" s="592"/>
      <c r="U17" s="592"/>
      <c r="V17" s="592"/>
      <c r="W17" s="592"/>
      <c r="X17" s="592"/>
      <c r="Y17" s="593"/>
      <c r="Z17" s="594">
        <v>22.1</v>
      </c>
      <c r="AA17" s="594"/>
      <c r="AB17" s="594"/>
      <c r="AC17" s="594"/>
      <c r="AD17" s="595">
        <v>4678571</v>
      </c>
      <c r="AE17" s="595"/>
      <c r="AF17" s="595"/>
      <c r="AG17" s="595"/>
      <c r="AH17" s="595"/>
      <c r="AI17" s="595"/>
      <c r="AJ17" s="595"/>
      <c r="AK17" s="595"/>
      <c r="AL17" s="596">
        <v>39.9</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2129997</v>
      </c>
      <c r="CS17" s="592"/>
      <c r="CT17" s="592"/>
      <c r="CU17" s="592"/>
      <c r="CV17" s="592"/>
      <c r="CW17" s="592"/>
      <c r="CX17" s="592"/>
      <c r="CY17" s="593"/>
      <c r="CZ17" s="594">
        <v>10.3</v>
      </c>
      <c r="DA17" s="594"/>
      <c r="DB17" s="594"/>
      <c r="DC17" s="594"/>
      <c r="DD17" s="600" t="s">
        <v>112</v>
      </c>
      <c r="DE17" s="592"/>
      <c r="DF17" s="592"/>
      <c r="DG17" s="592"/>
      <c r="DH17" s="592"/>
      <c r="DI17" s="592"/>
      <c r="DJ17" s="592"/>
      <c r="DK17" s="592"/>
      <c r="DL17" s="592"/>
      <c r="DM17" s="592"/>
      <c r="DN17" s="592"/>
      <c r="DO17" s="592"/>
      <c r="DP17" s="593"/>
      <c r="DQ17" s="600">
        <v>2099535</v>
      </c>
      <c r="DR17" s="592"/>
      <c r="DS17" s="592"/>
      <c r="DT17" s="592"/>
      <c r="DU17" s="592"/>
      <c r="DV17" s="592"/>
      <c r="DW17" s="592"/>
      <c r="DX17" s="592"/>
      <c r="DY17" s="592"/>
      <c r="DZ17" s="592"/>
      <c r="EA17" s="592"/>
      <c r="EB17" s="592"/>
      <c r="EC17" s="601"/>
    </row>
    <row r="18" spans="2:133" ht="11.25" customHeight="1" x14ac:dyDescent="0.15">
      <c r="B18" s="588" t="s">
        <v>248</v>
      </c>
      <c r="C18" s="589"/>
      <c r="D18" s="589"/>
      <c r="E18" s="589"/>
      <c r="F18" s="589"/>
      <c r="G18" s="589"/>
      <c r="H18" s="589"/>
      <c r="I18" s="589"/>
      <c r="J18" s="589"/>
      <c r="K18" s="589"/>
      <c r="L18" s="589"/>
      <c r="M18" s="589"/>
      <c r="N18" s="589"/>
      <c r="O18" s="589"/>
      <c r="P18" s="589"/>
      <c r="Q18" s="590"/>
      <c r="R18" s="591">
        <v>929192</v>
      </c>
      <c r="S18" s="592"/>
      <c r="T18" s="592"/>
      <c r="U18" s="592"/>
      <c r="V18" s="592"/>
      <c r="W18" s="592"/>
      <c r="X18" s="592"/>
      <c r="Y18" s="593"/>
      <c r="Z18" s="594">
        <v>4.4000000000000004</v>
      </c>
      <c r="AA18" s="594"/>
      <c r="AB18" s="594"/>
      <c r="AC18" s="594"/>
      <c r="AD18" s="595" t="s">
        <v>112</v>
      </c>
      <c r="AE18" s="595"/>
      <c r="AF18" s="595"/>
      <c r="AG18" s="595"/>
      <c r="AH18" s="595"/>
      <c r="AI18" s="595"/>
      <c r="AJ18" s="595"/>
      <c r="AK18" s="595"/>
      <c r="AL18" s="596" t="s">
        <v>112</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251</v>
      </c>
      <c r="C19" s="589"/>
      <c r="D19" s="589"/>
      <c r="E19" s="589"/>
      <c r="F19" s="589"/>
      <c r="G19" s="589"/>
      <c r="H19" s="589"/>
      <c r="I19" s="589"/>
      <c r="J19" s="589"/>
      <c r="K19" s="589"/>
      <c r="L19" s="589"/>
      <c r="M19" s="589"/>
      <c r="N19" s="589"/>
      <c r="O19" s="589"/>
      <c r="P19" s="589"/>
      <c r="Q19" s="590"/>
      <c r="R19" s="591">
        <v>80541</v>
      </c>
      <c r="S19" s="592"/>
      <c r="T19" s="592"/>
      <c r="U19" s="592"/>
      <c r="V19" s="592"/>
      <c r="W19" s="592"/>
      <c r="X19" s="592"/>
      <c r="Y19" s="593"/>
      <c r="Z19" s="594">
        <v>0.4</v>
      </c>
      <c r="AA19" s="594"/>
      <c r="AB19" s="594"/>
      <c r="AC19" s="594"/>
      <c r="AD19" s="595" t="s">
        <v>112</v>
      </c>
      <c r="AE19" s="595"/>
      <c r="AF19" s="595"/>
      <c r="AG19" s="595"/>
      <c r="AH19" s="595"/>
      <c r="AI19" s="595"/>
      <c r="AJ19" s="595"/>
      <c r="AK19" s="595"/>
      <c r="AL19" s="596" t="s">
        <v>112</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503</v>
      </c>
      <c r="BH19" s="592"/>
      <c r="BI19" s="592"/>
      <c r="BJ19" s="592"/>
      <c r="BK19" s="592"/>
      <c r="BL19" s="592"/>
      <c r="BM19" s="592"/>
      <c r="BN19" s="593"/>
      <c r="BO19" s="594">
        <v>0</v>
      </c>
      <c r="BP19" s="594"/>
      <c r="BQ19" s="594"/>
      <c r="BR19" s="594"/>
      <c r="BS19" s="600" t="s">
        <v>112</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254</v>
      </c>
      <c r="C20" s="589"/>
      <c r="D20" s="589"/>
      <c r="E20" s="589"/>
      <c r="F20" s="589"/>
      <c r="G20" s="589"/>
      <c r="H20" s="589"/>
      <c r="I20" s="589"/>
      <c r="J20" s="589"/>
      <c r="K20" s="589"/>
      <c r="L20" s="589"/>
      <c r="M20" s="589"/>
      <c r="N20" s="589"/>
      <c r="O20" s="589"/>
      <c r="P20" s="589"/>
      <c r="Q20" s="590"/>
      <c r="R20" s="591">
        <v>10667183</v>
      </c>
      <c r="S20" s="592"/>
      <c r="T20" s="592"/>
      <c r="U20" s="592"/>
      <c r="V20" s="592"/>
      <c r="W20" s="592"/>
      <c r="X20" s="592"/>
      <c r="Y20" s="593"/>
      <c r="Z20" s="594">
        <v>50.4</v>
      </c>
      <c r="AA20" s="594"/>
      <c r="AB20" s="594"/>
      <c r="AC20" s="594"/>
      <c r="AD20" s="595">
        <v>9617030</v>
      </c>
      <c r="AE20" s="595"/>
      <c r="AF20" s="595"/>
      <c r="AG20" s="595"/>
      <c r="AH20" s="595"/>
      <c r="AI20" s="595"/>
      <c r="AJ20" s="595"/>
      <c r="AK20" s="595"/>
      <c r="AL20" s="596">
        <v>82.1</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503</v>
      </c>
      <c r="BH20" s="592"/>
      <c r="BI20" s="592"/>
      <c r="BJ20" s="592"/>
      <c r="BK20" s="592"/>
      <c r="BL20" s="592"/>
      <c r="BM20" s="592"/>
      <c r="BN20" s="593"/>
      <c r="BO20" s="594">
        <v>0</v>
      </c>
      <c r="BP20" s="594"/>
      <c r="BQ20" s="594"/>
      <c r="BR20" s="594"/>
      <c r="BS20" s="600" t="s">
        <v>112</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20600284</v>
      </c>
      <c r="CS20" s="592"/>
      <c r="CT20" s="592"/>
      <c r="CU20" s="592"/>
      <c r="CV20" s="592"/>
      <c r="CW20" s="592"/>
      <c r="CX20" s="592"/>
      <c r="CY20" s="593"/>
      <c r="CZ20" s="594">
        <v>100</v>
      </c>
      <c r="DA20" s="594"/>
      <c r="DB20" s="594"/>
      <c r="DC20" s="594"/>
      <c r="DD20" s="600">
        <v>3376250</v>
      </c>
      <c r="DE20" s="592"/>
      <c r="DF20" s="592"/>
      <c r="DG20" s="592"/>
      <c r="DH20" s="592"/>
      <c r="DI20" s="592"/>
      <c r="DJ20" s="592"/>
      <c r="DK20" s="592"/>
      <c r="DL20" s="592"/>
      <c r="DM20" s="592"/>
      <c r="DN20" s="592"/>
      <c r="DO20" s="592"/>
      <c r="DP20" s="593"/>
      <c r="DQ20" s="600">
        <v>14527347</v>
      </c>
      <c r="DR20" s="592"/>
      <c r="DS20" s="592"/>
      <c r="DT20" s="592"/>
      <c r="DU20" s="592"/>
      <c r="DV20" s="592"/>
      <c r="DW20" s="592"/>
      <c r="DX20" s="592"/>
      <c r="DY20" s="592"/>
      <c r="DZ20" s="592"/>
      <c r="EA20" s="592"/>
      <c r="EB20" s="592"/>
      <c r="EC20" s="601"/>
    </row>
    <row r="21" spans="2:133" ht="11.25" customHeight="1" x14ac:dyDescent="0.15">
      <c r="B21" s="588" t="s">
        <v>257</v>
      </c>
      <c r="C21" s="589"/>
      <c r="D21" s="589"/>
      <c r="E21" s="589"/>
      <c r="F21" s="589"/>
      <c r="G21" s="589"/>
      <c r="H21" s="589"/>
      <c r="I21" s="589"/>
      <c r="J21" s="589"/>
      <c r="K21" s="589"/>
      <c r="L21" s="589"/>
      <c r="M21" s="589"/>
      <c r="N21" s="589"/>
      <c r="O21" s="589"/>
      <c r="P21" s="589"/>
      <c r="Q21" s="590"/>
      <c r="R21" s="591">
        <v>7172</v>
      </c>
      <c r="S21" s="592"/>
      <c r="T21" s="592"/>
      <c r="U21" s="592"/>
      <c r="V21" s="592"/>
      <c r="W21" s="592"/>
      <c r="X21" s="592"/>
      <c r="Y21" s="593"/>
      <c r="Z21" s="594">
        <v>0</v>
      </c>
      <c r="AA21" s="594"/>
      <c r="AB21" s="594"/>
      <c r="AC21" s="594"/>
      <c r="AD21" s="595">
        <v>7172</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503</v>
      </c>
      <c r="BH21" s="592"/>
      <c r="BI21" s="592"/>
      <c r="BJ21" s="592"/>
      <c r="BK21" s="592"/>
      <c r="BL21" s="592"/>
      <c r="BM21" s="592"/>
      <c r="BN21" s="593"/>
      <c r="BO21" s="594">
        <v>0</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259</v>
      </c>
      <c r="C22" s="589"/>
      <c r="D22" s="589"/>
      <c r="E22" s="589"/>
      <c r="F22" s="589"/>
      <c r="G22" s="589"/>
      <c r="H22" s="589"/>
      <c r="I22" s="589"/>
      <c r="J22" s="589"/>
      <c r="K22" s="589"/>
      <c r="L22" s="589"/>
      <c r="M22" s="589"/>
      <c r="N22" s="589"/>
      <c r="O22" s="589"/>
      <c r="P22" s="589"/>
      <c r="Q22" s="590"/>
      <c r="R22" s="591">
        <v>244235</v>
      </c>
      <c r="S22" s="592"/>
      <c r="T22" s="592"/>
      <c r="U22" s="592"/>
      <c r="V22" s="592"/>
      <c r="W22" s="592"/>
      <c r="X22" s="592"/>
      <c r="Y22" s="593"/>
      <c r="Z22" s="594">
        <v>1.2</v>
      </c>
      <c r="AA22" s="594"/>
      <c r="AB22" s="594"/>
      <c r="AC22" s="594"/>
      <c r="AD22" s="595" t="s">
        <v>112</v>
      </c>
      <c r="AE22" s="595"/>
      <c r="AF22" s="595"/>
      <c r="AG22" s="595"/>
      <c r="AH22" s="595"/>
      <c r="AI22" s="595"/>
      <c r="AJ22" s="595"/>
      <c r="AK22" s="595"/>
      <c r="AL22" s="596" t="s">
        <v>112</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262</v>
      </c>
      <c r="C23" s="589"/>
      <c r="D23" s="589"/>
      <c r="E23" s="589"/>
      <c r="F23" s="589"/>
      <c r="G23" s="589"/>
      <c r="H23" s="589"/>
      <c r="I23" s="589"/>
      <c r="J23" s="589"/>
      <c r="K23" s="589"/>
      <c r="L23" s="589"/>
      <c r="M23" s="589"/>
      <c r="N23" s="589"/>
      <c r="O23" s="589"/>
      <c r="P23" s="589"/>
      <c r="Q23" s="590"/>
      <c r="R23" s="591">
        <v>200727</v>
      </c>
      <c r="S23" s="592"/>
      <c r="T23" s="592"/>
      <c r="U23" s="592"/>
      <c r="V23" s="592"/>
      <c r="W23" s="592"/>
      <c r="X23" s="592"/>
      <c r="Y23" s="593"/>
      <c r="Z23" s="594">
        <v>0.9</v>
      </c>
      <c r="AA23" s="594"/>
      <c r="AB23" s="594"/>
      <c r="AC23" s="594"/>
      <c r="AD23" s="595">
        <v>7566</v>
      </c>
      <c r="AE23" s="595"/>
      <c r="AF23" s="595"/>
      <c r="AG23" s="595"/>
      <c r="AH23" s="595"/>
      <c r="AI23" s="595"/>
      <c r="AJ23" s="595"/>
      <c r="AK23" s="595"/>
      <c r="AL23" s="596">
        <v>0.1</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x14ac:dyDescent="0.15">
      <c r="B24" s="588" t="s">
        <v>269</v>
      </c>
      <c r="C24" s="589"/>
      <c r="D24" s="589"/>
      <c r="E24" s="589"/>
      <c r="F24" s="589"/>
      <c r="G24" s="589"/>
      <c r="H24" s="589"/>
      <c r="I24" s="589"/>
      <c r="J24" s="589"/>
      <c r="K24" s="589"/>
      <c r="L24" s="589"/>
      <c r="M24" s="589"/>
      <c r="N24" s="589"/>
      <c r="O24" s="589"/>
      <c r="P24" s="589"/>
      <c r="Q24" s="590"/>
      <c r="R24" s="591">
        <v>94258</v>
      </c>
      <c r="S24" s="592"/>
      <c r="T24" s="592"/>
      <c r="U24" s="592"/>
      <c r="V24" s="592"/>
      <c r="W24" s="592"/>
      <c r="X24" s="592"/>
      <c r="Y24" s="593"/>
      <c r="Z24" s="594">
        <v>0.4</v>
      </c>
      <c r="AA24" s="594"/>
      <c r="AB24" s="594"/>
      <c r="AC24" s="594"/>
      <c r="AD24" s="595" t="s">
        <v>112</v>
      </c>
      <c r="AE24" s="595"/>
      <c r="AF24" s="595"/>
      <c r="AG24" s="595"/>
      <c r="AH24" s="595"/>
      <c r="AI24" s="595"/>
      <c r="AJ24" s="595"/>
      <c r="AK24" s="595"/>
      <c r="AL24" s="596" t="s">
        <v>112</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9571982</v>
      </c>
      <c r="CS24" s="581"/>
      <c r="CT24" s="581"/>
      <c r="CU24" s="581"/>
      <c r="CV24" s="581"/>
      <c r="CW24" s="581"/>
      <c r="CX24" s="581"/>
      <c r="CY24" s="582"/>
      <c r="CZ24" s="618">
        <v>46.5</v>
      </c>
      <c r="DA24" s="619"/>
      <c r="DB24" s="619"/>
      <c r="DC24" s="620"/>
      <c r="DD24" s="617">
        <v>6675185</v>
      </c>
      <c r="DE24" s="581"/>
      <c r="DF24" s="581"/>
      <c r="DG24" s="581"/>
      <c r="DH24" s="581"/>
      <c r="DI24" s="581"/>
      <c r="DJ24" s="581"/>
      <c r="DK24" s="582"/>
      <c r="DL24" s="617">
        <v>6379072</v>
      </c>
      <c r="DM24" s="581"/>
      <c r="DN24" s="581"/>
      <c r="DO24" s="581"/>
      <c r="DP24" s="581"/>
      <c r="DQ24" s="581"/>
      <c r="DR24" s="581"/>
      <c r="DS24" s="581"/>
      <c r="DT24" s="581"/>
      <c r="DU24" s="581"/>
      <c r="DV24" s="582"/>
      <c r="DW24" s="585">
        <v>51</v>
      </c>
      <c r="DX24" s="586"/>
      <c r="DY24" s="586"/>
      <c r="DZ24" s="586"/>
      <c r="EA24" s="586"/>
      <c r="EB24" s="586"/>
      <c r="EC24" s="587"/>
    </row>
    <row r="25" spans="2:133" ht="11.25" customHeight="1" x14ac:dyDescent="0.15">
      <c r="B25" s="588" t="s">
        <v>272</v>
      </c>
      <c r="C25" s="589"/>
      <c r="D25" s="589"/>
      <c r="E25" s="589"/>
      <c r="F25" s="589"/>
      <c r="G25" s="589"/>
      <c r="H25" s="589"/>
      <c r="I25" s="589"/>
      <c r="J25" s="589"/>
      <c r="K25" s="589"/>
      <c r="L25" s="589"/>
      <c r="M25" s="589"/>
      <c r="N25" s="589"/>
      <c r="O25" s="589"/>
      <c r="P25" s="589"/>
      <c r="Q25" s="590"/>
      <c r="R25" s="591">
        <v>3809973</v>
      </c>
      <c r="S25" s="592"/>
      <c r="T25" s="592"/>
      <c r="U25" s="592"/>
      <c r="V25" s="592"/>
      <c r="W25" s="592"/>
      <c r="X25" s="592"/>
      <c r="Y25" s="593"/>
      <c r="Z25" s="594">
        <v>18</v>
      </c>
      <c r="AA25" s="594"/>
      <c r="AB25" s="594"/>
      <c r="AC25" s="594"/>
      <c r="AD25" s="595" t="s">
        <v>112</v>
      </c>
      <c r="AE25" s="595"/>
      <c r="AF25" s="595"/>
      <c r="AG25" s="595"/>
      <c r="AH25" s="595"/>
      <c r="AI25" s="595"/>
      <c r="AJ25" s="595"/>
      <c r="AK25" s="595"/>
      <c r="AL25" s="596" t="s">
        <v>112</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3495815</v>
      </c>
      <c r="CS25" s="623"/>
      <c r="CT25" s="623"/>
      <c r="CU25" s="623"/>
      <c r="CV25" s="623"/>
      <c r="CW25" s="623"/>
      <c r="CX25" s="623"/>
      <c r="CY25" s="624"/>
      <c r="CZ25" s="625">
        <v>17</v>
      </c>
      <c r="DA25" s="626"/>
      <c r="DB25" s="626"/>
      <c r="DC25" s="627"/>
      <c r="DD25" s="600">
        <v>3433692</v>
      </c>
      <c r="DE25" s="623"/>
      <c r="DF25" s="623"/>
      <c r="DG25" s="623"/>
      <c r="DH25" s="623"/>
      <c r="DI25" s="623"/>
      <c r="DJ25" s="623"/>
      <c r="DK25" s="624"/>
      <c r="DL25" s="600">
        <v>3433635</v>
      </c>
      <c r="DM25" s="623"/>
      <c r="DN25" s="623"/>
      <c r="DO25" s="623"/>
      <c r="DP25" s="623"/>
      <c r="DQ25" s="623"/>
      <c r="DR25" s="623"/>
      <c r="DS25" s="623"/>
      <c r="DT25" s="623"/>
      <c r="DU25" s="623"/>
      <c r="DV25" s="624"/>
      <c r="DW25" s="596">
        <v>27.5</v>
      </c>
      <c r="DX25" s="621"/>
      <c r="DY25" s="621"/>
      <c r="DZ25" s="621"/>
      <c r="EA25" s="621"/>
      <c r="EB25" s="621"/>
      <c r="EC25" s="622"/>
    </row>
    <row r="26" spans="2:133" ht="11.25" customHeight="1" x14ac:dyDescent="0.15">
      <c r="B26" s="628" t="s">
        <v>275</v>
      </c>
      <c r="C26" s="629"/>
      <c r="D26" s="629"/>
      <c r="E26" s="629"/>
      <c r="F26" s="629"/>
      <c r="G26" s="629"/>
      <c r="H26" s="629"/>
      <c r="I26" s="629"/>
      <c r="J26" s="629"/>
      <c r="K26" s="629"/>
      <c r="L26" s="629"/>
      <c r="M26" s="629"/>
      <c r="N26" s="629"/>
      <c r="O26" s="629"/>
      <c r="P26" s="629"/>
      <c r="Q26" s="630"/>
      <c r="R26" s="591">
        <v>2052653</v>
      </c>
      <c r="S26" s="592"/>
      <c r="T26" s="592"/>
      <c r="U26" s="592"/>
      <c r="V26" s="592"/>
      <c r="W26" s="592"/>
      <c r="X26" s="592"/>
      <c r="Y26" s="593"/>
      <c r="Z26" s="594">
        <v>9.6999999999999993</v>
      </c>
      <c r="AA26" s="594"/>
      <c r="AB26" s="594"/>
      <c r="AC26" s="594"/>
      <c r="AD26" s="595">
        <v>2052653</v>
      </c>
      <c r="AE26" s="595"/>
      <c r="AF26" s="595"/>
      <c r="AG26" s="595"/>
      <c r="AH26" s="595"/>
      <c r="AI26" s="595"/>
      <c r="AJ26" s="595"/>
      <c r="AK26" s="595"/>
      <c r="AL26" s="596">
        <v>17.5</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2313597</v>
      </c>
      <c r="CS26" s="592"/>
      <c r="CT26" s="592"/>
      <c r="CU26" s="592"/>
      <c r="CV26" s="592"/>
      <c r="CW26" s="592"/>
      <c r="CX26" s="592"/>
      <c r="CY26" s="593"/>
      <c r="CZ26" s="625">
        <v>11.2</v>
      </c>
      <c r="DA26" s="626"/>
      <c r="DB26" s="626"/>
      <c r="DC26" s="627"/>
      <c r="DD26" s="600">
        <v>2281455</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x14ac:dyDescent="0.15">
      <c r="B27" s="588" t="s">
        <v>278</v>
      </c>
      <c r="C27" s="589"/>
      <c r="D27" s="589"/>
      <c r="E27" s="589"/>
      <c r="F27" s="589"/>
      <c r="G27" s="589"/>
      <c r="H27" s="589"/>
      <c r="I27" s="589"/>
      <c r="J27" s="589"/>
      <c r="K27" s="589"/>
      <c r="L27" s="589"/>
      <c r="M27" s="589"/>
      <c r="N27" s="589"/>
      <c r="O27" s="589"/>
      <c r="P27" s="589"/>
      <c r="Q27" s="590"/>
      <c r="R27" s="591">
        <v>1793795</v>
      </c>
      <c r="S27" s="592"/>
      <c r="T27" s="592"/>
      <c r="U27" s="592"/>
      <c r="V27" s="592"/>
      <c r="W27" s="592"/>
      <c r="X27" s="592"/>
      <c r="Y27" s="593"/>
      <c r="Z27" s="594">
        <v>8.5</v>
      </c>
      <c r="AA27" s="594"/>
      <c r="AB27" s="594"/>
      <c r="AC27" s="594"/>
      <c r="AD27" s="595" t="s">
        <v>112</v>
      </c>
      <c r="AE27" s="595"/>
      <c r="AF27" s="595"/>
      <c r="AG27" s="595"/>
      <c r="AH27" s="595"/>
      <c r="AI27" s="595"/>
      <c r="AJ27" s="595"/>
      <c r="AK27" s="595"/>
      <c r="AL27" s="596" t="s">
        <v>112</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4334614</v>
      </c>
      <c r="BH27" s="592"/>
      <c r="BI27" s="592"/>
      <c r="BJ27" s="592"/>
      <c r="BK27" s="592"/>
      <c r="BL27" s="592"/>
      <c r="BM27" s="592"/>
      <c r="BN27" s="593"/>
      <c r="BO27" s="594">
        <v>100</v>
      </c>
      <c r="BP27" s="594"/>
      <c r="BQ27" s="594"/>
      <c r="BR27" s="594"/>
      <c r="BS27" s="600">
        <v>40420</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3946170</v>
      </c>
      <c r="CS27" s="623"/>
      <c r="CT27" s="623"/>
      <c r="CU27" s="623"/>
      <c r="CV27" s="623"/>
      <c r="CW27" s="623"/>
      <c r="CX27" s="623"/>
      <c r="CY27" s="624"/>
      <c r="CZ27" s="625">
        <v>19.2</v>
      </c>
      <c r="DA27" s="626"/>
      <c r="DB27" s="626"/>
      <c r="DC27" s="627"/>
      <c r="DD27" s="600">
        <v>1141958</v>
      </c>
      <c r="DE27" s="623"/>
      <c r="DF27" s="623"/>
      <c r="DG27" s="623"/>
      <c r="DH27" s="623"/>
      <c r="DI27" s="623"/>
      <c r="DJ27" s="623"/>
      <c r="DK27" s="624"/>
      <c r="DL27" s="600">
        <v>1141868</v>
      </c>
      <c r="DM27" s="623"/>
      <c r="DN27" s="623"/>
      <c r="DO27" s="623"/>
      <c r="DP27" s="623"/>
      <c r="DQ27" s="623"/>
      <c r="DR27" s="623"/>
      <c r="DS27" s="623"/>
      <c r="DT27" s="623"/>
      <c r="DU27" s="623"/>
      <c r="DV27" s="624"/>
      <c r="DW27" s="596">
        <v>9.1</v>
      </c>
      <c r="DX27" s="621"/>
      <c r="DY27" s="621"/>
      <c r="DZ27" s="621"/>
      <c r="EA27" s="621"/>
      <c r="EB27" s="621"/>
      <c r="EC27" s="622"/>
    </row>
    <row r="28" spans="2:133" ht="11.25" customHeight="1" x14ac:dyDescent="0.15">
      <c r="B28" s="588" t="s">
        <v>281</v>
      </c>
      <c r="C28" s="589"/>
      <c r="D28" s="589"/>
      <c r="E28" s="589"/>
      <c r="F28" s="589"/>
      <c r="G28" s="589"/>
      <c r="H28" s="589"/>
      <c r="I28" s="589"/>
      <c r="J28" s="589"/>
      <c r="K28" s="589"/>
      <c r="L28" s="589"/>
      <c r="M28" s="589"/>
      <c r="N28" s="589"/>
      <c r="O28" s="589"/>
      <c r="P28" s="589"/>
      <c r="Q28" s="590"/>
      <c r="R28" s="591">
        <v>46731</v>
      </c>
      <c r="S28" s="592"/>
      <c r="T28" s="592"/>
      <c r="U28" s="592"/>
      <c r="V28" s="592"/>
      <c r="W28" s="592"/>
      <c r="X28" s="592"/>
      <c r="Y28" s="593"/>
      <c r="Z28" s="594">
        <v>0.2</v>
      </c>
      <c r="AA28" s="594"/>
      <c r="AB28" s="594"/>
      <c r="AC28" s="594"/>
      <c r="AD28" s="595">
        <v>16414</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2129997</v>
      </c>
      <c r="CS28" s="592"/>
      <c r="CT28" s="592"/>
      <c r="CU28" s="592"/>
      <c r="CV28" s="592"/>
      <c r="CW28" s="592"/>
      <c r="CX28" s="592"/>
      <c r="CY28" s="593"/>
      <c r="CZ28" s="625">
        <v>10.3</v>
      </c>
      <c r="DA28" s="626"/>
      <c r="DB28" s="626"/>
      <c r="DC28" s="627"/>
      <c r="DD28" s="600">
        <v>2099535</v>
      </c>
      <c r="DE28" s="592"/>
      <c r="DF28" s="592"/>
      <c r="DG28" s="592"/>
      <c r="DH28" s="592"/>
      <c r="DI28" s="592"/>
      <c r="DJ28" s="592"/>
      <c r="DK28" s="593"/>
      <c r="DL28" s="600">
        <v>1803569</v>
      </c>
      <c r="DM28" s="592"/>
      <c r="DN28" s="592"/>
      <c r="DO28" s="592"/>
      <c r="DP28" s="592"/>
      <c r="DQ28" s="592"/>
      <c r="DR28" s="592"/>
      <c r="DS28" s="592"/>
      <c r="DT28" s="592"/>
      <c r="DU28" s="592"/>
      <c r="DV28" s="593"/>
      <c r="DW28" s="596">
        <v>14.4</v>
      </c>
      <c r="DX28" s="621"/>
      <c r="DY28" s="621"/>
      <c r="DZ28" s="621"/>
      <c r="EA28" s="621"/>
      <c r="EB28" s="621"/>
      <c r="EC28" s="622"/>
    </row>
    <row r="29" spans="2:133" ht="11.25" customHeight="1" x14ac:dyDescent="0.15">
      <c r="B29" s="588" t="s">
        <v>283</v>
      </c>
      <c r="C29" s="589"/>
      <c r="D29" s="589"/>
      <c r="E29" s="589"/>
      <c r="F29" s="589"/>
      <c r="G29" s="589"/>
      <c r="H29" s="589"/>
      <c r="I29" s="589"/>
      <c r="J29" s="589"/>
      <c r="K29" s="589"/>
      <c r="L29" s="589"/>
      <c r="M29" s="589"/>
      <c r="N29" s="589"/>
      <c r="O29" s="589"/>
      <c r="P29" s="589"/>
      <c r="Q29" s="590"/>
      <c r="R29" s="591">
        <v>2814</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2129986</v>
      </c>
      <c r="CS29" s="623"/>
      <c r="CT29" s="623"/>
      <c r="CU29" s="623"/>
      <c r="CV29" s="623"/>
      <c r="CW29" s="623"/>
      <c r="CX29" s="623"/>
      <c r="CY29" s="624"/>
      <c r="CZ29" s="625">
        <v>10.3</v>
      </c>
      <c r="DA29" s="626"/>
      <c r="DB29" s="626"/>
      <c r="DC29" s="627"/>
      <c r="DD29" s="600">
        <v>2099524</v>
      </c>
      <c r="DE29" s="623"/>
      <c r="DF29" s="623"/>
      <c r="DG29" s="623"/>
      <c r="DH29" s="623"/>
      <c r="DI29" s="623"/>
      <c r="DJ29" s="623"/>
      <c r="DK29" s="624"/>
      <c r="DL29" s="600">
        <v>1803558</v>
      </c>
      <c r="DM29" s="623"/>
      <c r="DN29" s="623"/>
      <c r="DO29" s="623"/>
      <c r="DP29" s="623"/>
      <c r="DQ29" s="623"/>
      <c r="DR29" s="623"/>
      <c r="DS29" s="623"/>
      <c r="DT29" s="623"/>
      <c r="DU29" s="623"/>
      <c r="DV29" s="624"/>
      <c r="DW29" s="596">
        <v>14.4</v>
      </c>
      <c r="DX29" s="621"/>
      <c r="DY29" s="621"/>
      <c r="DZ29" s="621"/>
      <c r="EA29" s="621"/>
      <c r="EB29" s="621"/>
      <c r="EC29" s="622"/>
    </row>
    <row r="30" spans="2:133" ht="11.25" customHeight="1" x14ac:dyDescent="0.15">
      <c r="B30" s="588" t="s">
        <v>288</v>
      </c>
      <c r="C30" s="589"/>
      <c r="D30" s="589"/>
      <c r="E30" s="589"/>
      <c r="F30" s="589"/>
      <c r="G30" s="589"/>
      <c r="H30" s="589"/>
      <c r="I30" s="589"/>
      <c r="J30" s="589"/>
      <c r="K30" s="589"/>
      <c r="L30" s="589"/>
      <c r="M30" s="589"/>
      <c r="N30" s="589"/>
      <c r="O30" s="589"/>
      <c r="P30" s="589"/>
      <c r="Q30" s="590"/>
      <c r="R30" s="591">
        <v>344387</v>
      </c>
      <c r="S30" s="592"/>
      <c r="T30" s="592"/>
      <c r="U30" s="592"/>
      <c r="V30" s="592"/>
      <c r="W30" s="592"/>
      <c r="X30" s="592"/>
      <c r="Y30" s="593"/>
      <c r="Z30" s="594">
        <v>1.6</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98.6</v>
      </c>
      <c r="BH30" s="650"/>
      <c r="BI30" s="650"/>
      <c r="BJ30" s="650"/>
      <c r="BK30" s="650"/>
      <c r="BL30" s="650"/>
      <c r="BM30" s="586">
        <v>93.9</v>
      </c>
      <c r="BN30" s="650"/>
      <c r="BO30" s="650"/>
      <c r="BP30" s="650"/>
      <c r="BQ30" s="651"/>
      <c r="BR30" s="649">
        <v>98.4</v>
      </c>
      <c r="BS30" s="650"/>
      <c r="BT30" s="650"/>
      <c r="BU30" s="650"/>
      <c r="BV30" s="650"/>
      <c r="BW30" s="650"/>
      <c r="BX30" s="586">
        <v>93.6</v>
      </c>
      <c r="BY30" s="650"/>
      <c r="BZ30" s="650"/>
      <c r="CA30" s="650"/>
      <c r="CB30" s="651"/>
      <c r="CD30" s="654"/>
      <c r="CE30" s="655"/>
      <c r="CF30" s="605" t="s">
        <v>291</v>
      </c>
      <c r="CG30" s="606"/>
      <c r="CH30" s="606"/>
      <c r="CI30" s="606"/>
      <c r="CJ30" s="606"/>
      <c r="CK30" s="606"/>
      <c r="CL30" s="606"/>
      <c r="CM30" s="606"/>
      <c r="CN30" s="606"/>
      <c r="CO30" s="606"/>
      <c r="CP30" s="606"/>
      <c r="CQ30" s="607"/>
      <c r="CR30" s="591">
        <v>1890700</v>
      </c>
      <c r="CS30" s="592"/>
      <c r="CT30" s="592"/>
      <c r="CU30" s="592"/>
      <c r="CV30" s="592"/>
      <c r="CW30" s="592"/>
      <c r="CX30" s="592"/>
      <c r="CY30" s="593"/>
      <c r="CZ30" s="625">
        <v>9.1999999999999993</v>
      </c>
      <c r="DA30" s="626"/>
      <c r="DB30" s="626"/>
      <c r="DC30" s="627"/>
      <c r="DD30" s="600">
        <v>1860238</v>
      </c>
      <c r="DE30" s="592"/>
      <c r="DF30" s="592"/>
      <c r="DG30" s="592"/>
      <c r="DH30" s="592"/>
      <c r="DI30" s="592"/>
      <c r="DJ30" s="592"/>
      <c r="DK30" s="593"/>
      <c r="DL30" s="600">
        <v>1564272</v>
      </c>
      <c r="DM30" s="592"/>
      <c r="DN30" s="592"/>
      <c r="DO30" s="592"/>
      <c r="DP30" s="592"/>
      <c r="DQ30" s="592"/>
      <c r="DR30" s="592"/>
      <c r="DS30" s="592"/>
      <c r="DT30" s="592"/>
      <c r="DU30" s="592"/>
      <c r="DV30" s="593"/>
      <c r="DW30" s="596">
        <v>12.5</v>
      </c>
      <c r="DX30" s="621"/>
      <c r="DY30" s="621"/>
      <c r="DZ30" s="621"/>
      <c r="EA30" s="621"/>
      <c r="EB30" s="621"/>
      <c r="EC30" s="622"/>
    </row>
    <row r="31" spans="2:133" ht="11.25" customHeight="1" x14ac:dyDescent="0.15">
      <c r="B31" s="588" t="s">
        <v>292</v>
      </c>
      <c r="C31" s="589"/>
      <c r="D31" s="589"/>
      <c r="E31" s="589"/>
      <c r="F31" s="589"/>
      <c r="G31" s="589"/>
      <c r="H31" s="589"/>
      <c r="I31" s="589"/>
      <c r="J31" s="589"/>
      <c r="K31" s="589"/>
      <c r="L31" s="589"/>
      <c r="M31" s="589"/>
      <c r="N31" s="589"/>
      <c r="O31" s="589"/>
      <c r="P31" s="589"/>
      <c r="Q31" s="590"/>
      <c r="R31" s="591">
        <v>281904</v>
      </c>
      <c r="S31" s="592"/>
      <c r="T31" s="592"/>
      <c r="U31" s="592"/>
      <c r="V31" s="592"/>
      <c r="W31" s="592"/>
      <c r="X31" s="592"/>
      <c r="Y31" s="593"/>
      <c r="Z31" s="594">
        <v>1.3</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98.5</v>
      </c>
      <c r="BH31" s="623"/>
      <c r="BI31" s="623"/>
      <c r="BJ31" s="623"/>
      <c r="BK31" s="623"/>
      <c r="BL31" s="623"/>
      <c r="BM31" s="597">
        <v>93.8</v>
      </c>
      <c r="BN31" s="647"/>
      <c r="BO31" s="647"/>
      <c r="BP31" s="647"/>
      <c r="BQ31" s="648"/>
      <c r="BR31" s="646">
        <v>98.4</v>
      </c>
      <c r="BS31" s="623"/>
      <c r="BT31" s="623"/>
      <c r="BU31" s="623"/>
      <c r="BV31" s="623"/>
      <c r="BW31" s="623"/>
      <c r="BX31" s="597">
        <v>94</v>
      </c>
      <c r="BY31" s="647"/>
      <c r="BZ31" s="647"/>
      <c r="CA31" s="647"/>
      <c r="CB31" s="648"/>
      <c r="CD31" s="654"/>
      <c r="CE31" s="655"/>
      <c r="CF31" s="605" t="s">
        <v>295</v>
      </c>
      <c r="CG31" s="606"/>
      <c r="CH31" s="606"/>
      <c r="CI31" s="606"/>
      <c r="CJ31" s="606"/>
      <c r="CK31" s="606"/>
      <c r="CL31" s="606"/>
      <c r="CM31" s="606"/>
      <c r="CN31" s="606"/>
      <c r="CO31" s="606"/>
      <c r="CP31" s="606"/>
      <c r="CQ31" s="607"/>
      <c r="CR31" s="591">
        <v>239286</v>
      </c>
      <c r="CS31" s="623"/>
      <c r="CT31" s="623"/>
      <c r="CU31" s="623"/>
      <c r="CV31" s="623"/>
      <c r="CW31" s="623"/>
      <c r="CX31" s="623"/>
      <c r="CY31" s="624"/>
      <c r="CZ31" s="625">
        <v>1.2</v>
      </c>
      <c r="DA31" s="626"/>
      <c r="DB31" s="626"/>
      <c r="DC31" s="627"/>
      <c r="DD31" s="600">
        <v>239286</v>
      </c>
      <c r="DE31" s="623"/>
      <c r="DF31" s="623"/>
      <c r="DG31" s="623"/>
      <c r="DH31" s="623"/>
      <c r="DI31" s="623"/>
      <c r="DJ31" s="623"/>
      <c r="DK31" s="624"/>
      <c r="DL31" s="600">
        <v>239286</v>
      </c>
      <c r="DM31" s="623"/>
      <c r="DN31" s="623"/>
      <c r="DO31" s="623"/>
      <c r="DP31" s="623"/>
      <c r="DQ31" s="623"/>
      <c r="DR31" s="623"/>
      <c r="DS31" s="623"/>
      <c r="DT31" s="623"/>
      <c r="DU31" s="623"/>
      <c r="DV31" s="624"/>
      <c r="DW31" s="596">
        <v>1.9</v>
      </c>
      <c r="DX31" s="621"/>
      <c r="DY31" s="621"/>
      <c r="DZ31" s="621"/>
      <c r="EA31" s="621"/>
      <c r="EB31" s="621"/>
      <c r="EC31" s="622"/>
    </row>
    <row r="32" spans="2:133" ht="11.25" customHeight="1" x14ac:dyDescent="0.15">
      <c r="B32" s="588" t="s">
        <v>296</v>
      </c>
      <c r="C32" s="589"/>
      <c r="D32" s="589"/>
      <c r="E32" s="589"/>
      <c r="F32" s="589"/>
      <c r="G32" s="589"/>
      <c r="H32" s="589"/>
      <c r="I32" s="589"/>
      <c r="J32" s="589"/>
      <c r="K32" s="589"/>
      <c r="L32" s="589"/>
      <c r="M32" s="589"/>
      <c r="N32" s="589"/>
      <c r="O32" s="589"/>
      <c r="P32" s="589"/>
      <c r="Q32" s="590"/>
      <c r="R32" s="591">
        <v>634237</v>
      </c>
      <c r="S32" s="592"/>
      <c r="T32" s="592"/>
      <c r="U32" s="592"/>
      <c r="V32" s="592"/>
      <c r="W32" s="592"/>
      <c r="X32" s="592"/>
      <c r="Y32" s="593"/>
      <c r="Z32" s="594">
        <v>3</v>
      </c>
      <c r="AA32" s="594"/>
      <c r="AB32" s="594"/>
      <c r="AC32" s="594"/>
      <c r="AD32" s="595">
        <v>15571</v>
      </c>
      <c r="AE32" s="595"/>
      <c r="AF32" s="595"/>
      <c r="AG32" s="595"/>
      <c r="AH32" s="595"/>
      <c r="AI32" s="595"/>
      <c r="AJ32" s="595"/>
      <c r="AK32" s="595"/>
      <c r="AL32" s="596">
        <v>0.1</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98.6</v>
      </c>
      <c r="BH32" s="659"/>
      <c r="BI32" s="659"/>
      <c r="BJ32" s="659"/>
      <c r="BK32" s="659"/>
      <c r="BL32" s="659"/>
      <c r="BM32" s="660">
        <v>92.7</v>
      </c>
      <c r="BN32" s="659"/>
      <c r="BO32" s="659"/>
      <c r="BP32" s="659"/>
      <c r="BQ32" s="661"/>
      <c r="BR32" s="658">
        <v>98.1</v>
      </c>
      <c r="BS32" s="659"/>
      <c r="BT32" s="659"/>
      <c r="BU32" s="659"/>
      <c r="BV32" s="659"/>
      <c r="BW32" s="659"/>
      <c r="BX32" s="660">
        <v>91.9</v>
      </c>
      <c r="BY32" s="659"/>
      <c r="BZ32" s="659"/>
      <c r="CA32" s="659"/>
      <c r="CB32" s="661"/>
      <c r="CD32" s="656"/>
      <c r="CE32" s="657"/>
      <c r="CF32" s="605" t="s">
        <v>298</v>
      </c>
      <c r="CG32" s="606"/>
      <c r="CH32" s="606"/>
      <c r="CI32" s="606"/>
      <c r="CJ32" s="606"/>
      <c r="CK32" s="606"/>
      <c r="CL32" s="606"/>
      <c r="CM32" s="606"/>
      <c r="CN32" s="606"/>
      <c r="CO32" s="606"/>
      <c r="CP32" s="606"/>
      <c r="CQ32" s="607"/>
      <c r="CR32" s="591">
        <v>11</v>
      </c>
      <c r="CS32" s="592"/>
      <c r="CT32" s="592"/>
      <c r="CU32" s="592"/>
      <c r="CV32" s="592"/>
      <c r="CW32" s="592"/>
      <c r="CX32" s="592"/>
      <c r="CY32" s="593"/>
      <c r="CZ32" s="625">
        <v>0</v>
      </c>
      <c r="DA32" s="626"/>
      <c r="DB32" s="626"/>
      <c r="DC32" s="627"/>
      <c r="DD32" s="600">
        <v>11</v>
      </c>
      <c r="DE32" s="592"/>
      <c r="DF32" s="592"/>
      <c r="DG32" s="592"/>
      <c r="DH32" s="592"/>
      <c r="DI32" s="592"/>
      <c r="DJ32" s="592"/>
      <c r="DK32" s="593"/>
      <c r="DL32" s="600">
        <v>11</v>
      </c>
      <c r="DM32" s="592"/>
      <c r="DN32" s="592"/>
      <c r="DO32" s="592"/>
      <c r="DP32" s="592"/>
      <c r="DQ32" s="592"/>
      <c r="DR32" s="592"/>
      <c r="DS32" s="592"/>
      <c r="DT32" s="592"/>
      <c r="DU32" s="592"/>
      <c r="DV32" s="593"/>
      <c r="DW32" s="596">
        <v>0</v>
      </c>
      <c r="DX32" s="621"/>
      <c r="DY32" s="621"/>
      <c r="DZ32" s="621"/>
      <c r="EA32" s="621"/>
      <c r="EB32" s="621"/>
      <c r="EC32" s="622"/>
    </row>
    <row r="33" spans="2:133" ht="11.25" customHeight="1" x14ac:dyDescent="0.15">
      <c r="B33" s="588" t="s">
        <v>299</v>
      </c>
      <c r="C33" s="589"/>
      <c r="D33" s="589"/>
      <c r="E33" s="589"/>
      <c r="F33" s="589"/>
      <c r="G33" s="589"/>
      <c r="H33" s="589"/>
      <c r="I33" s="589"/>
      <c r="J33" s="589"/>
      <c r="K33" s="589"/>
      <c r="L33" s="589"/>
      <c r="M33" s="589"/>
      <c r="N33" s="589"/>
      <c r="O33" s="589"/>
      <c r="P33" s="589"/>
      <c r="Q33" s="590"/>
      <c r="R33" s="591">
        <v>988200</v>
      </c>
      <c r="S33" s="592"/>
      <c r="T33" s="592"/>
      <c r="U33" s="592"/>
      <c r="V33" s="592"/>
      <c r="W33" s="592"/>
      <c r="X33" s="592"/>
      <c r="Y33" s="593"/>
      <c r="Z33" s="594">
        <v>4.7</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7379504</v>
      </c>
      <c r="CS33" s="623"/>
      <c r="CT33" s="623"/>
      <c r="CU33" s="623"/>
      <c r="CV33" s="623"/>
      <c r="CW33" s="623"/>
      <c r="CX33" s="623"/>
      <c r="CY33" s="624"/>
      <c r="CZ33" s="625">
        <v>35.799999999999997</v>
      </c>
      <c r="DA33" s="626"/>
      <c r="DB33" s="626"/>
      <c r="DC33" s="627"/>
      <c r="DD33" s="600">
        <v>5958384</v>
      </c>
      <c r="DE33" s="623"/>
      <c r="DF33" s="623"/>
      <c r="DG33" s="623"/>
      <c r="DH33" s="623"/>
      <c r="DI33" s="623"/>
      <c r="DJ33" s="623"/>
      <c r="DK33" s="624"/>
      <c r="DL33" s="600">
        <v>4931113</v>
      </c>
      <c r="DM33" s="623"/>
      <c r="DN33" s="623"/>
      <c r="DO33" s="623"/>
      <c r="DP33" s="623"/>
      <c r="DQ33" s="623"/>
      <c r="DR33" s="623"/>
      <c r="DS33" s="623"/>
      <c r="DT33" s="623"/>
      <c r="DU33" s="623"/>
      <c r="DV33" s="624"/>
      <c r="DW33" s="596">
        <v>39.4</v>
      </c>
      <c r="DX33" s="621"/>
      <c r="DY33" s="621"/>
      <c r="DZ33" s="621"/>
      <c r="EA33" s="621"/>
      <c r="EB33" s="621"/>
      <c r="EC33" s="622"/>
    </row>
    <row r="34" spans="2:133" ht="11.25" customHeight="1" x14ac:dyDescent="0.15">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3086682</v>
      </c>
      <c r="CS34" s="592"/>
      <c r="CT34" s="592"/>
      <c r="CU34" s="592"/>
      <c r="CV34" s="592"/>
      <c r="CW34" s="592"/>
      <c r="CX34" s="592"/>
      <c r="CY34" s="593"/>
      <c r="CZ34" s="625">
        <v>15</v>
      </c>
      <c r="DA34" s="626"/>
      <c r="DB34" s="626"/>
      <c r="DC34" s="627"/>
      <c r="DD34" s="600">
        <v>2430484</v>
      </c>
      <c r="DE34" s="592"/>
      <c r="DF34" s="592"/>
      <c r="DG34" s="592"/>
      <c r="DH34" s="592"/>
      <c r="DI34" s="592"/>
      <c r="DJ34" s="592"/>
      <c r="DK34" s="593"/>
      <c r="DL34" s="600">
        <v>2145176</v>
      </c>
      <c r="DM34" s="592"/>
      <c r="DN34" s="592"/>
      <c r="DO34" s="592"/>
      <c r="DP34" s="592"/>
      <c r="DQ34" s="592"/>
      <c r="DR34" s="592"/>
      <c r="DS34" s="592"/>
      <c r="DT34" s="592"/>
      <c r="DU34" s="592"/>
      <c r="DV34" s="593"/>
      <c r="DW34" s="596">
        <v>17.2</v>
      </c>
      <c r="DX34" s="621"/>
      <c r="DY34" s="621"/>
      <c r="DZ34" s="621"/>
      <c r="EA34" s="621"/>
      <c r="EB34" s="621"/>
      <c r="EC34" s="622"/>
    </row>
    <row r="35" spans="2:133" ht="11.25" customHeight="1" x14ac:dyDescent="0.15">
      <c r="B35" s="588" t="s">
        <v>305</v>
      </c>
      <c r="C35" s="589"/>
      <c r="D35" s="589"/>
      <c r="E35" s="589"/>
      <c r="F35" s="589"/>
      <c r="G35" s="589"/>
      <c r="H35" s="589"/>
      <c r="I35" s="589"/>
      <c r="J35" s="589"/>
      <c r="K35" s="589"/>
      <c r="L35" s="589"/>
      <c r="M35" s="589"/>
      <c r="N35" s="589"/>
      <c r="O35" s="589"/>
      <c r="P35" s="589"/>
      <c r="Q35" s="590"/>
      <c r="R35" s="591">
        <v>784100</v>
      </c>
      <c r="S35" s="592"/>
      <c r="T35" s="592"/>
      <c r="U35" s="592"/>
      <c r="V35" s="592"/>
      <c r="W35" s="592"/>
      <c r="X35" s="592"/>
      <c r="Y35" s="593"/>
      <c r="Z35" s="594">
        <v>3.7</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2389623</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-59473</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266091</v>
      </c>
      <c r="CS35" s="623"/>
      <c r="CT35" s="623"/>
      <c r="CU35" s="623"/>
      <c r="CV35" s="623"/>
      <c r="CW35" s="623"/>
      <c r="CX35" s="623"/>
      <c r="CY35" s="624"/>
      <c r="CZ35" s="625">
        <v>1.3</v>
      </c>
      <c r="DA35" s="626"/>
      <c r="DB35" s="626"/>
      <c r="DC35" s="627"/>
      <c r="DD35" s="600">
        <v>261659</v>
      </c>
      <c r="DE35" s="623"/>
      <c r="DF35" s="623"/>
      <c r="DG35" s="623"/>
      <c r="DH35" s="623"/>
      <c r="DI35" s="623"/>
      <c r="DJ35" s="623"/>
      <c r="DK35" s="624"/>
      <c r="DL35" s="600">
        <v>261659</v>
      </c>
      <c r="DM35" s="623"/>
      <c r="DN35" s="623"/>
      <c r="DO35" s="623"/>
      <c r="DP35" s="623"/>
      <c r="DQ35" s="623"/>
      <c r="DR35" s="623"/>
      <c r="DS35" s="623"/>
      <c r="DT35" s="623"/>
      <c r="DU35" s="623"/>
      <c r="DV35" s="624"/>
      <c r="DW35" s="596">
        <v>2.1</v>
      </c>
      <c r="DX35" s="621"/>
      <c r="DY35" s="621"/>
      <c r="DZ35" s="621"/>
      <c r="EA35" s="621"/>
      <c r="EB35" s="621"/>
      <c r="EC35" s="622"/>
    </row>
    <row r="36" spans="2:133" ht="11.25" customHeight="1" x14ac:dyDescent="0.15">
      <c r="B36" s="634" t="s">
        <v>309</v>
      </c>
      <c r="C36" s="635"/>
      <c r="D36" s="635"/>
      <c r="E36" s="635"/>
      <c r="F36" s="635"/>
      <c r="G36" s="635"/>
      <c r="H36" s="635"/>
      <c r="I36" s="635"/>
      <c r="J36" s="635"/>
      <c r="K36" s="635"/>
      <c r="L36" s="635"/>
      <c r="M36" s="635"/>
      <c r="N36" s="635"/>
      <c r="O36" s="635"/>
      <c r="P36" s="635"/>
      <c r="Q36" s="636"/>
      <c r="R36" s="663">
        <v>21168269</v>
      </c>
      <c r="S36" s="664"/>
      <c r="T36" s="664"/>
      <c r="U36" s="664"/>
      <c r="V36" s="664"/>
      <c r="W36" s="664"/>
      <c r="X36" s="664"/>
      <c r="Y36" s="665"/>
      <c r="Z36" s="666">
        <v>100</v>
      </c>
      <c r="AA36" s="666"/>
      <c r="AB36" s="666"/>
      <c r="AC36" s="666"/>
      <c r="AD36" s="667">
        <v>11716406</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723569</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-107426</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1426393</v>
      </c>
      <c r="CS36" s="592"/>
      <c r="CT36" s="592"/>
      <c r="CU36" s="592"/>
      <c r="CV36" s="592"/>
      <c r="CW36" s="592"/>
      <c r="CX36" s="592"/>
      <c r="CY36" s="593"/>
      <c r="CZ36" s="625">
        <v>6.9</v>
      </c>
      <c r="DA36" s="626"/>
      <c r="DB36" s="626"/>
      <c r="DC36" s="627"/>
      <c r="DD36" s="600">
        <v>1214243</v>
      </c>
      <c r="DE36" s="592"/>
      <c r="DF36" s="592"/>
      <c r="DG36" s="592"/>
      <c r="DH36" s="592"/>
      <c r="DI36" s="592"/>
      <c r="DJ36" s="592"/>
      <c r="DK36" s="593"/>
      <c r="DL36" s="600">
        <v>883900</v>
      </c>
      <c r="DM36" s="592"/>
      <c r="DN36" s="592"/>
      <c r="DO36" s="592"/>
      <c r="DP36" s="592"/>
      <c r="DQ36" s="592"/>
      <c r="DR36" s="592"/>
      <c r="DS36" s="592"/>
      <c r="DT36" s="592"/>
      <c r="DU36" s="592"/>
      <c r="DV36" s="593"/>
      <c r="DW36" s="596">
        <v>7.1</v>
      </c>
      <c r="DX36" s="621"/>
      <c r="DY36" s="621"/>
      <c r="DZ36" s="621"/>
      <c r="EA36" s="621"/>
      <c r="EB36" s="621"/>
      <c r="EC36" s="622"/>
    </row>
    <row r="37" spans="2:133" ht="11.25" customHeight="1" x14ac:dyDescent="0.15">
      <c r="AQ37" s="670" t="s">
        <v>313</v>
      </c>
      <c r="AR37" s="671"/>
      <c r="AS37" s="671"/>
      <c r="AT37" s="671"/>
      <c r="AU37" s="671"/>
      <c r="AV37" s="671"/>
      <c r="AW37" s="671"/>
      <c r="AX37" s="671"/>
      <c r="AY37" s="672"/>
      <c r="AZ37" s="591">
        <v>478224</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6603</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133422</v>
      </c>
      <c r="CS37" s="623"/>
      <c r="CT37" s="623"/>
      <c r="CU37" s="623"/>
      <c r="CV37" s="623"/>
      <c r="CW37" s="623"/>
      <c r="CX37" s="623"/>
      <c r="CY37" s="624"/>
      <c r="CZ37" s="625">
        <v>0.6</v>
      </c>
      <c r="DA37" s="626"/>
      <c r="DB37" s="626"/>
      <c r="DC37" s="627"/>
      <c r="DD37" s="600">
        <v>132585</v>
      </c>
      <c r="DE37" s="623"/>
      <c r="DF37" s="623"/>
      <c r="DG37" s="623"/>
      <c r="DH37" s="623"/>
      <c r="DI37" s="623"/>
      <c r="DJ37" s="623"/>
      <c r="DK37" s="624"/>
      <c r="DL37" s="600">
        <v>126186</v>
      </c>
      <c r="DM37" s="623"/>
      <c r="DN37" s="623"/>
      <c r="DO37" s="623"/>
      <c r="DP37" s="623"/>
      <c r="DQ37" s="623"/>
      <c r="DR37" s="623"/>
      <c r="DS37" s="623"/>
      <c r="DT37" s="623"/>
      <c r="DU37" s="623"/>
      <c r="DV37" s="624"/>
      <c r="DW37" s="596">
        <v>1</v>
      </c>
      <c r="DX37" s="621"/>
      <c r="DY37" s="621"/>
      <c r="DZ37" s="621"/>
      <c r="EA37" s="621"/>
      <c r="EB37" s="621"/>
      <c r="EC37" s="622"/>
    </row>
    <row r="38" spans="2:133" ht="11.25" customHeight="1" x14ac:dyDescent="0.15">
      <c r="AQ38" s="670" t="s">
        <v>316</v>
      </c>
      <c r="AR38" s="671"/>
      <c r="AS38" s="671"/>
      <c r="AT38" s="671"/>
      <c r="AU38" s="671"/>
      <c r="AV38" s="671"/>
      <c r="AW38" s="671"/>
      <c r="AX38" s="671"/>
      <c r="AY38" s="672"/>
      <c r="AZ38" s="591" t="s">
        <v>112</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11468</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1911399</v>
      </c>
      <c r="CS38" s="592"/>
      <c r="CT38" s="592"/>
      <c r="CU38" s="592"/>
      <c r="CV38" s="592"/>
      <c r="CW38" s="592"/>
      <c r="CX38" s="592"/>
      <c r="CY38" s="593"/>
      <c r="CZ38" s="625">
        <v>9.3000000000000007</v>
      </c>
      <c r="DA38" s="626"/>
      <c r="DB38" s="626"/>
      <c r="DC38" s="627"/>
      <c r="DD38" s="600">
        <v>1721212</v>
      </c>
      <c r="DE38" s="592"/>
      <c r="DF38" s="592"/>
      <c r="DG38" s="592"/>
      <c r="DH38" s="592"/>
      <c r="DI38" s="592"/>
      <c r="DJ38" s="592"/>
      <c r="DK38" s="593"/>
      <c r="DL38" s="600">
        <v>1524630</v>
      </c>
      <c r="DM38" s="592"/>
      <c r="DN38" s="592"/>
      <c r="DO38" s="592"/>
      <c r="DP38" s="592"/>
      <c r="DQ38" s="592"/>
      <c r="DR38" s="592"/>
      <c r="DS38" s="592"/>
      <c r="DT38" s="592"/>
      <c r="DU38" s="592"/>
      <c r="DV38" s="593"/>
      <c r="DW38" s="596">
        <v>12.2</v>
      </c>
      <c r="DX38" s="621"/>
      <c r="DY38" s="621"/>
      <c r="DZ38" s="621"/>
      <c r="EA38" s="621"/>
      <c r="EB38" s="621"/>
      <c r="EC38" s="622"/>
    </row>
    <row r="39" spans="2:133" ht="11.25" customHeight="1" x14ac:dyDescent="0.15">
      <c r="AQ39" s="670" t="s">
        <v>319</v>
      </c>
      <c r="AR39" s="671"/>
      <c r="AS39" s="671"/>
      <c r="AT39" s="671"/>
      <c r="AU39" s="671"/>
      <c r="AV39" s="671"/>
      <c r="AW39" s="671"/>
      <c r="AX39" s="671"/>
      <c r="AY39" s="672"/>
      <c r="AZ39" s="591" t="s">
        <v>112</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86</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354923</v>
      </c>
      <c r="CS39" s="623"/>
      <c r="CT39" s="623"/>
      <c r="CU39" s="623"/>
      <c r="CV39" s="623"/>
      <c r="CW39" s="623"/>
      <c r="CX39" s="623"/>
      <c r="CY39" s="624"/>
      <c r="CZ39" s="625">
        <v>1.7</v>
      </c>
      <c r="DA39" s="626"/>
      <c r="DB39" s="626"/>
      <c r="DC39" s="627"/>
      <c r="DD39" s="600">
        <v>209270</v>
      </c>
      <c r="DE39" s="623"/>
      <c r="DF39" s="623"/>
      <c r="DG39" s="623"/>
      <c r="DH39" s="623"/>
      <c r="DI39" s="623"/>
      <c r="DJ39" s="623"/>
      <c r="DK39" s="624"/>
      <c r="DL39" s="600" t="s">
        <v>112</v>
      </c>
      <c r="DM39" s="623"/>
      <c r="DN39" s="623"/>
      <c r="DO39" s="623"/>
      <c r="DP39" s="623"/>
      <c r="DQ39" s="623"/>
      <c r="DR39" s="623"/>
      <c r="DS39" s="623"/>
      <c r="DT39" s="623"/>
      <c r="DU39" s="623"/>
      <c r="DV39" s="624"/>
      <c r="DW39" s="596" t="s">
        <v>112</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316544</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101</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334016</v>
      </c>
      <c r="CS40" s="592"/>
      <c r="CT40" s="592"/>
      <c r="CU40" s="592"/>
      <c r="CV40" s="592"/>
      <c r="CW40" s="592"/>
      <c r="CX40" s="592"/>
      <c r="CY40" s="593"/>
      <c r="CZ40" s="625">
        <v>1.6</v>
      </c>
      <c r="DA40" s="626"/>
      <c r="DB40" s="626"/>
      <c r="DC40" s="627"/>
      <c r="DD40" s="600">
        <v>121516</v>
      </c>
      <c r="DE40" s="592"/>
      <c r="DF40" s="592"/>
      <c r="DG40" s="592"/>
      <c r="DH40" s="592"/>
      <c r="DI40" s="592"/>
      <c r="DJ40" s="592"/>
      <c r="DK40" s="593"/>
      <c r="DL40" s="600">
        <v>115748</v>
      </c>
      <c r="DM40" s="592"/>
      <c r="DN40" s="592"/>
      <c r="DO40" s="592"/>
      <c r="DP40" s="592"/>
      <c r="DQ40" s="592"/>
      <c r="DR40" s="592"/>
      <c r="DS40" s="592"/>
      <c r="DT40" s="592"/>
      <c r="DU40" s="592"/>
      <c r="DV40" s="593"/>
      <c r="DW40" s="596">
        <v>0.9</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871286</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233</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214</v>
      </c>
      <c r="CS41" s="623"/>
      <c r="CT41" s="623"/>
      <c r="CU41" s="623"/>
      <c r="CV41" s="623"/>
      <c r="CW41" s="623"/>
      <c r="CX41" s="623"/>
      <c r="CY41" s="624"/>
      <c r="CZ41" s="625" t="s">
        <v>214</v>
      </c>
      <c r="DA41" s="626"/>
      <c r="DB41" s="626"/>
      <c r="DC41" s="627"/>
      <c r="DD41" s="600" t="s">
        <v>214</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330</v>
      </c>
      <c r="CE42" s="589"/>
      <c r="CF42" s="589"/>
      <c r="CG42" s="589"/>
      <c r="CH42" s="589"/>
      <c r="CI42" s="589"/>
      <c r="CJ42" s="589"/>
      <c r="CK42" s="589"/>
      <c r="CL42" s="589"/>
      <c r="CM42" s="589"/>
      <c r="CN42" s="589"/>
      <c r="CO42" s="589"/>
      <c r="CP42" s="589"/>
      <c r="CQ42" s="590"/>
      <c r="CR42" s="591">
        <v>3648798</v>
      </c>
      <c r="CS42" s="592"/>
      <c r="CT42" s="592"/>
      <c r="CU42" s="592"/>
      <c r="CV42" s="592"/>
      <c r="CW42" s="592"/>
      <c r="CX42" s="592"/>
      <c r="CY42" s="593"/>
      <c r="CZ42" s="625">
        <v>17.7</v>
      </c>
      <c r="DA42" s="674"/>
      <c r="DB42" s="674"/>
      <c r="DC42" s="675"/>
      <c r="DD42" s="600">
        <v>1893778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332</v>
      </c>
      <c r="CE43" s="589"/>
      <c r="CF43" s="589"/>
      <c r="CG43" s="589"/>
      <c r="CH43" s="589"/>
      <c r="CI43" s="589"/>
      <c r="CJ43" s="589"/>
      <c r="CK43" s="589"/>
      <c r="CL43" s="589"/>
      <c r="CM43" s="589"/>
      <c r="CN43" s="589"/>
      <c r="CO43" s="589"/>
      <c r="CP43" s="589"/>
      <c r="CQ43" s="590"/>
      <c r="CR43" s="591">
        <v>63892</v>
      </c>
      <c r="CS43" s="623"/>
      <c r="CT43" s="623"/>
      <c r="CU43" s="623"/>
      <c r="CV43" s="623"/>
      <c r="CW43" s="623"/>
      <c r="CX43" s="623"/>
      <c r="CY43" s="624"/>
      <c r="CZ43" s="625">
        <v>0.3</v>
      </c>
      <c r="DA43" s="626"/>
      <c r="DB43" s="626"/>
      <c r="DC43" s="627"/>
      <c r="DD43" s="600">
        <v>58384</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333</v>
      </c>
      <c r="CD44" s="697" t="s">
        <v>286</v>
      </c>
      <c r="CE44" s="698"/>
      <c r="CF44" s="588" t="s">
        <v>334</v>
      </c>
      <c r="CG44" s="589"/>
      <c r="CH44" s="589"/>
      <c r="CI44" s="589"/>
      <c r="CJ44" s="589"/>
      <c r="CK44" s="589"/>
      <c r="CL44" s="589"/>
      <c r="CM44" s="589"/>
      <c r="CN44" s="589"/>
      <c r="CO44" s="589"/>
      <c r="CP44" s="589"/>
      <c r="CQ44" s="590"/>
      <c r="CR44" s="591">
        <v>3376250</v>
      </c>
      <c r="CS44" s="592"/>
      <c r="CT44" s="592"/>
      <c r="CU44" s="592"/>
      <c r="CV44" s="592"/>
      <c r="CW44" s="592"/>
      <c r="CX44" s="592"/>
      <c r="CY44" s="593"/>
      <c r="CZ44" s="625">
        <v>16.399999999999999</v>
      </c>
      <c r="DA44" s="674"/>
      <c r="DB44" s="674"/>
      <c r="DC44" s="675"/>
      <c r="DD44" s="600">
        <v>1861028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335</v>
      </c>
      <c r="CG45" s="589"/>
      <c r="CH45" s="589"/>
      <c r="CI45" s="589"/>
      <c r="CJ45" s="589"/>
      <c r="CK45" s="589"/>
      <c r="CL45" s="589"/>
      <c r="CM45" s="589"/>
      <c r="CN45" s="589"/>
      <c r="CO45" s="589"/>
      <c r="CP45" s="589"/>
      <c r="CQ45" s="590"/>
      <c r="CR45" s="591">
        <v>1575083</v>
      </c>
      <c r="CS45" s="623"/>
      <c r="CT45" s="623"/>
      <c r="CU45" s="623"/>
      <c r="CV45" s="623"/>
      <c r="CW45" s="623"/>
      <c r="CX45" s="623"/>
      <c r="CY45" s="624"/>
      <c r="CZ45" s="625">
        <v>7.6</v>
      </c>
      <c r="DA45" s="626"/>
      <c r="DB45" s="626"/>
      <c r="DC45" s="627"/>
      <c r="DD45" s="600">
        <v>275834</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336</v>
      </c>
      <c r="CG46" s="589"/>
      <c r="CH46" s="589"/>
      <c r="CI46" s="589"/>
      <c r="CJ46" s="589"/>
      <c r="CK46" s="589"/>
      <c r="CL46" s="589"/>
      <c r="CM46" s="589"/>
      <c r="CN46" s="589"/>
      <c r="CO46" s="589"/>
      <c r="CP46" s="589"/>
      <c r="CQ46" s="590"/>
      <c r="CR46" s="591">
        <v>1464220</v>
      </c>
      <c r="CS46" s="592"/>
      <c r="CT46" s="592"/>
      <c r="CU46" s="592"/>
      <c r="CV46" s="592"/>
      <c r="CW46" s="592"/>
      <c r="CX46" s="592"/>
      <c r="CY46" s="593"/>
      <c r="CZ46" s="625">
        <v>7.1</v>
      </c>
      <c r="DA46" s="674"/>
      <c r="DB46" s="674"/>
      <c r="DC46" s="675"/>
      <c r="DD46" s="600">
        <v>1409810</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337</v>
      </c>
      <c r="CG47" s="589"/>
      <c r="CH47" s="589"/>
      <c r="CI47" s="589"/>
      <c r="CJ47" s="589"/>
      <c r="CK47" s="589"/>
      <c r="CL47" s="589"/>
      <c r="CM47" s="589"/>
      <c r="CN47" s="589"/>
      <c r="CO47" s="589"/>
      <c r="CP47" s="589"/>
      <c r="CQ47" s="590"/>
      <c r="CR47" s="591">
        <v>272548</v>
      </c>
      <c r="CS47" s="623"/>
      <c r="CT47" s="623"/>
      <c r="CU47" s="623"/>
      <c r="CV47" s="623"/>
      <c r="CW47" s="623"/>
      <c r="CX47" s="623"/>
      <c r="CY47" s="624"/>
      <c r="CZ47" s="625">
        <v>1.3</v>
      </c>
      <c r="DA47" s="626"/>
      <c r="DB47" s="626"/>
      <c r="DC47" s="627"/>
      <c r="DD47" s="600">
        <v>32750</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338</v>
      </c>
      <c r="CG48" s="589"/>
      <c r="CH48" s="589"/>
      <c r="CI48" s="589"/>
      <c r="CJ48" s="589"/>
      <c r="CK48" s="589"/>
      <c r="CL48" s="589"/>
      <c r="CM48" s="589"/>
      <c r="CN48" s="589"/>
      <c r="CO48" s="589"/>
      <c r="CP48" s="589"/>
      <c r="CQ48" s="590"/>
      <c r="CR48" s="591" t="s">
        <v>339</v>
      </c>
      <c r="CS48" s="592"/>
      <c r="CT48" s="592"/>
      <c r="CU48" s="592"/>
      <c r="CV48" s="592"/>
      <c r="CW48" s="592"/>
      <c r="CX48" s="592"/>
      <c r="CY48" s="593"/>
      <c r="CZ48" s="625" t="s">
        <v>339</v>
      </c>
      <c r="DA48" s="674"/>
      <c r="DB48" s="674"/>
      <c r="DC48" s="675"/>
      <c r="DD48" s="600" t="s">
        <v>339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340</v>
      </c>
      <c r="CE49" s="635"/>
      <c r="CF49" s="635"/>
      <c r="CG49" s="635"/>
      <c r="CH49" s="635"/>
      <c r="CI49" s="635"/>
      <c r="CJ49" s="635"/>
      <c r="CK49" s="635"/>
      <c r="CL49" s="635"/>
      <c r="CM49" s="635"/>
      <c r="CN49" s="635"/>
      <c r="CO49" s="635"/>
      <c r="CP49" s="635"/>
      <c r="CQ49" s="636"/>
      <c r="CR49" s="663">
        <v>20600284</v>
      </c>
      <c r="CS49" s="659"/>
      <c r="CT49" s="659"/>
      <c r="CU49" s="659"/>
      <c r="CV49" s="659"/>
      <c r="CW49" s="659"/>
      <c r="CX49" s="659"/>
      <c r="CY49" s="686"/>
      <c r="CZ49" s="687">
        <v>100</v>
      </c>
      <c r="DA49" s="688"/>
      <c r="DB49" s="688"/>
      <c r="DC49" s="689"/>
      <c r="DD49" s="690">
        <v>14527347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363</v>
      </c>
      <c r="C7" s="718"/>
      <c r="D7" s="718"/>
      <c r="E7" s="718"/>
      <c r="F7" s="718"/>
      <c r="G7" s="718"/>
      <c r="H7" s="718"/>
      <c r="I7" s="718"/>
      <c r="J7" s="718"/>
      <c r="K7" s="718"/>
      <c r="L7" s="718"/>
      <c r="M7" s="718"/>
      <c r="N7" s="718"/>
      <c r="O7" s="718"/>
      <c r="P7" s="719"/>
      <c r="Q7" s="720">
        <v>21188</v>
      </c>
      <c r="R7" s="721"/>
      <c r="S7" s="721"/>
      <c r="T7" s="721"/>
      <c r="U7" s="721"/>
      <c r="V7" s="721">
        <v>20620</v>
      </c>
      <c r="W7" s="721"/>
      <c r="X7" s="721"/>
      <c r="Y7" s="721"/>
      <c r="Z7" s="721"/>
      <c r="AA7" s="721">
        <v>568</v>
      </c>
      <c r="AB7" s="721"/>
      <c r="AC7" s="721"/>
      <c r="AD7" s="721"/>
      <c r="AE7" s="722"/>
      <c r="AF7" s="723">
        <v>107</v>
      </c>
      <c r="AG7" s="724"/>
      <c r="AH7" s="724"/>
      <c r="AI7" s="724"/>
      <c r="AJ7" s="725"/>
      <c r="AK7" s="760">
        <v>313</v>
      </c>
      <c r="AL7" s="761"/>
      <c r="AM7" s="761"/>
      <c r="AN7" s="761"/>
      <c r="AO7" s="761"/>
      <c r="AP7" s="761">
        <v>15791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537</v>
      </c>
      <c r="BS7" s="764" t="s">
        <v>532</v>
      </c>
      <c r="BT7" s="765"/>
      <c r="BU7" s="765"/>
      <c r="BV7" s="765"/>
      <c r="BW7" s="765"/>
      <c r="BX7" s="765"/>
      <c r="BY7" s="765"/>
      <c r="BZ7" s="765"/>
      <c r="CA7" s="765"/>
      <c r="CB7" s="765"/>
      <c r="CC7" s="765"/>
      <c r="CD7" s="765"/>
      <c r="CE7" s="765"/>
      <c r="CF7" s="765"/>
      <c r="CG7" s="766"/>
      <c r="CH7" s="757">
        <v>2</v>
      </c>
      <c r="CI7" s="758"/>
      <c r="CJ7" s="758"/>
      <c r="CK7" s="758"/>
      <c r="CL7" s="759"/>
      <c r="CM7" s="757">
        <v>624</v>
      </c>
      <c r="CN7" s="758"/>
      <c r="CO7" s="758"/>
      <c r="CP7" s="758"/>
      <c r="CQ7" s="759"/>
      <c r="CR7" s="757">
        <v>5</v>
      </c>
      <c r="CS7" s="758"/>
      <c r="CT7" s="758"/>
      <c r="CU7" s="758"/>
      <c r="CV7" s="759"/>
      <c r="CW7" s="757">
        <v>0</v>
      </c>
      <c r="CX7" s="758"/>
      <c r="CY7" s="758"/>
      <c r="CZ7" s="758"/>
      <c r="DA7" s="759"/>
      <c r="DB7" s="757">
        <v>419</v>
      </c>
      <c r="DC7" s="758"/>
      <c r="DD7" s="758"/>
      <c r="DE7" s="758"/>
      <c r="DF7" s="759"/>
      <c r="DG7" s="757">
        <v>0</v>
      </c>
      <c r="DH7" s="758"/>
      <c r="DI7" s="758"/>
      <c r="DJ7" s="758"/>
      <c r="DK7" s="759"/>
      <c r="DL7" s="757">
        <v>0</v>
      </c>
      <c r="DM7" s="758"/>
      <c r="DN7" s="758"/>
      <c r="DO7" s="758"/>
      <c r="DP7" s="759"/>
      <c r="DQ7" s="757">
        <v>0</v>
      </c>
      <c r="DR7" s="758"/>
      <c r="DS7" s="758"/>
      <c r="DT7" s="758"/>
      <c r="DU7" s="759"/>
      <c r="DV7" s="738"/>
      <c r="DW7" s="739"/>
      <c r="DX7" s="739"/>
      <c r="DY7" s="739"/>
      <c r="DZ7" s="740"/>
      <c r="EA7" s="205"/>
    </row>
    <row r="8" spans="1:131" s="206" customFormat="1" ht="26.25" customHeight="1" x14ac:dyDescent="0.15">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533</v>
      </c>
      <c r="BT8" s="755"/>
      <c r="BU8" s="755"/>
      <c r="BV8" s="755"/>
      <c r="BW8" s="755"/>
      <c r="BX8" s="755"/>
      <c r="BY8" s="755"/>
      <c r="BZ8" s="755"/>
      <c r="CA8" s="755"/>
      <c r="CB8" s="755"/>
      <c r="CC8" s="755"/>
      <c r="CD8" s="755"/>
      <c r="CE8" s="755"/>
      <c r="CF8" s="755"/>
      <c r="CG8" s="756"/>
      <c r="CH8" s="767">
        <v>-2</v>
      </c>
      <c r="CI8" s="768"/>
      <c r="CJ8" s="768"/>
      <c r="CK8" s="768"/>
      <c r="CL8" s="769"/>
      <c r="CM8" s="767">
        <v>102</v>
      </c>
      <c r="CN8" s="768"/>
      <c r="CO8" s="768"/>
      <c r="CP8" s="768"/>
      <c r="CQ8" s="769"/>
      <c r="CR8" s="767">
        <v>10</v>
      </c>
      <c r="CS8" s="768"/>
      <c r="CT8" s="768"/>
      <c r="CU8" s="768"/>
      <c r="CV8" s="769"/>
      <c r="CW8" s="767">
        <v>0</v>
      </c>
      <c r="CX8" s="768"/>
      <c r="CY8" s="768"/>
      <c r="CZ8" s="768"/>
      <c r="DA8" s="769"/>
      <c r="DB8" s="767">
        <v>0</v>
      </c>
      <c r="DC8" s="768"/>
      <c r="DD8" s="768"/>
      <c r="DE8" s="768"/>
      <c r="DF8" s="769"/>
      <c r="DG8" s="767">
        <v>0</v>
      </c>
      <c r="DH8" s="768"/>
      <c r="DI8" s="768"/>
      <c r="DJ8" s="768"/>
      <c r="DK8" s="769"/>
      <c r="DL8" s="767">
        <v>0</v>
      </c>
      <c r="DM8" s="768"/>
      <c r="DN8" s="768"/>
      <c r="DO8" s="768"/>
      <c r="DP8" s="769"/>
      <c r="DQ8" s="767">
        <v>0</v>
      </c>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534</v>
      </c>
      <c r="BT9" s="755"/>
      <c r="BU9" s="755"/>
      <c r="BV9" s="755"/>
      <c r="BW9" s="755"/>
      <c r="BX9" s="755"/>
      <c r="BY9" s="755"/>
      <c r="BZ9" s="755"/>
      <c r="CA9" s="755"/>
      <c r="CB9" s="755"/>
      <c r="CC9" s="755"/>
      <c r="CD9" s="755"/>
      <c r="CE9" s="755"/>
      <c r="CF9" s="755"/>
      <c r="CG9" s="756"/>
      <c r="CH9" s="767">
        <v>-3</v>
      </c>
      <c r="CI9" s="768"/>
      <c r="CJ9" s="768"/>
      <c r="CK9" s="768"/>
      <c r="CL9" s="769"/>
      <c r="CM9" s="767">
        <v>118</v>
      </c>
      <c r="CN9" s="768"/>
      <c r="CO9" s="768"/>
      <c r="CP9" s="768"/>
      <c r="CQ9" s="769"/>
      <c r="CR9" s="767">
        <v>100</v>
      </c>
      <c r="CS9" s="768"/>
      <c r="CT9" s="768"/>
      <c r="CU9" s="768"/>
      <c r="CV9" s="769"/>
      <c r="CW9" s="767">
        <v>0</v>
      </c>
      <c r="CX9" s="768"/>
      <c r="CY9" s="768"/>
      <c r="CZ9" s="768"/>
      <c r="DA9" s="769"/>
      <c r="DB9" s="767">
        <v>0</v>
      </c>
      <c r="DC9" s="768"/>
      <c r="DD9" s="768"/>
      <c r="DE9" s="768"/>
      <c r="DF9" s="769"/>
      <c r="DG9" s="767">
        <v>0</v>
      </c>
      <c r="DH9" s="768"/>
      <c r="DI9" s="768"/>
      <c r="DJ9" s="768"/>
      <c r="DK9" s="769"/>
      <c r="DL9" s="767">
        <v>0</v>
      </c>
      <c r="DM9" s="768"/>
      <c r="DN9" s="768"/>
      <c r="DO9" s="768"/>
      <c r="DP9" s="769"/>
      <c r="DQ9" s="767">
        <v>0</v>
      </c>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535</v>
      </c>
      <c r="BT10" s="755"/>
      <c r="BU10" s="755"/>
      <c r="BV10" s="755"/>
      <c r="BW10" s="755"/>
      <c r="BX10" s="755"/>
      <c r="BY10" s="755"/>
      <c r="BZ10" s="755"/>
      <c r="CA10" s="755"/>
      <c r="CB10" s="755"/>
      <c r="CC10" s="755"/>
      <c r="CD10" s="755"/>
      <c r="CE10" s="755"/>
      <c r="CF10" s="755"/>
      <c r="CG10" s="756"/>
      <c r="CH10" s="767">
        <v>0</v>
      </c>
      <c r="CI10" s="768"/>
      <c r="CJ10" s="768"/>
      <c r="CK10" s="768"/>
      <c r="CL10" s="769"/>
      <c r="CM10" s="767">
        <v>11</v>
      </c>
      <c r="CN10" s="768"/>
      <c r="CO10" s="768"/>
      <c r="CP10" s="768"/>
      <c r="CQ10" s="769"/>
      <c r="CR10" s="767">
        <v>10</v>
      </c>
      <c r="CS10" s="768"/>
      <c r="CT10" s="768"/>
      <c r="CU10" s="768"/>
      <c r="CV10" s="769"/>
      <c r="CW10" s="767">
        <v>0</v>
      </c>
      <c r="CX10" s="768"/>
      <c r="CY10" s="768"/>
      <c r="CZ10" s="768"/>
      <c r="DA10" s="769"/>
      <c r="DB10" s="767">
        <v>0</v>
      </c>
      <c r="DC10" s="768"/>
      <c r="DD10" s="768"/>
      <c r="DE10" s="768"/>
      <c r="DF10" s="769"/>
      <c r="DG10" s="767">
        <v>0</v>
      </c>
      <c r="DH10" s="768"/>
      <c r="DI10" s="768"/>
      <c r="DJ10" s="768"/>
      <c r="DK10" s="769"/>
      <c r="DL10" s="767">
        <v>0</v>
      </c>
      <c r="DM10" s="768"/>
      <c r="DN10" s="768"/>
      <c r="DO10" s="768"/>
      <c r="DP10" s="769"/>
      <c r="DQ10" s="767">
        <v>0</v>
      </c>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536</v>
      </c>
      <c r="BT11" s="755"/>
      <c r="BU11" s="755"/>
      <c r="BV11" s="755"/>
      <c r="BW11" s="755"/>
      <c r="BX11" s="755"/>
      <c r="BY11" s="755"/>
      <c r="BZ11" s="755"/>
      <c r="CA11" s="755"/>
      <c r="CB11" s="755"/>
      <c r="CC11" s="755"/>
      <c r="CD11" s="755"/>
      <c r="CE11" s="755"/>
      <c r="CF11" s="755"/>
      <c r="CG11" s="756"/>
      <c r="CH11" s="767">
        <v>-14</v>
      </c>
      <c r="CI11" s="768"/>
      <c r="CJ11" s="768"/>
      <c r="CK11" s="768"/>
      <c r="CL11" s="769"/>
      <c r="CM11" s="767">
        <v>200</v>
      </c>
      <c r="CN11" s="768"/>
      <c r="CO11" s="768"/>
      <c r="CP11" s="768"/>
      <c r="CQ11" s="769"/>
      <c r="CR11" s="767">
        <v>65</v>
      </c>
      <c r="CS11" s="768"/>
      <c r="CT11" s="768"/>
      <c r="CU11" s="768"/>
      <c r="CV11" s="769"/>
      <c r="CW11" s="767">
        <v>0</v>
      </c>
      <c r="CX11" s="768"/>
      <c r="CY11" s="768"/>
      <c r="CZ11" s="768"/>
      <c r="DA11" s="769"/>
      <c r="DB11" s="767">
        <v>30</v>
      </c>
      <c r="DC11" s="768"/>
      <c r="DD11" s="768"/>
      <c r="DE11" s="768"/>
      <c r="DF11" s="769"/>
      <c r="DG11" s="767">
        <v>0</v>
      </c>
      <c r="DH11" s="768"/>
      <c r="DI11" s="768"/>
      <c r="DJ11" s="768"/>
      <c r="DK11" s="769"/>
      <c r="DL11" s="767">
        <v>0</v>
      </c>
      <c r="DM11" s="768"/>
      <c r="DN11" s="768"/>
      <c r="DO11" s="768"/>
      <c r="DP11" s="769"/>
      <c r="DQ11" s="767">
        <v>0</v>
      </c>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365</v>
      </c>
      <c r="B23" s="776" t="s">
        <v>366</v>
      </c>
      <c r="C23" s="777"/>
      <c r="D23" s="777"/>
      <c r="E23" s="777"/>
      <c r="F23" s="777"/>
      <c r="G23" s="777"/>
      <c r="H23" s="777"/>
      <c r="I23" s="777"/>
      <c r="J23" s="777"/>
      <c r="K23" s="777"/>
      <c r="L23" s="777"/>
      <c r="M23" s="777"/>
      <c r="N23" s="777"/>
      <c r="O23" s="777"/>
      <c r="P23" s="778"/>
      <c r="Q23" s="779">
        <v>21188</v>
      </c>
      <c r="R23" s="780"/>
      <c r="S23" s="780"/>
      <c r="T23" s="780"/>
      <c r="U23" s="780"/>
      <c r="V23" s="780">
        <v>20620</v>
      </c>
      <c r="W23" s="780"/>
      <c r="X23" s="780"/>
      <c r="Y23" s="780"/>
      <c r="Z23" s="780"/>
      <c r="AA23" s="780">
        <v>568</v>
      </c>
      <c r="AB23" s="780"/>
      <c r="AC23" s="780"/>
      <c r="AD23" s="780"/>
      <c r="AE23" s="781"/>
      <c r="AF23" s="782">
        <v>107</v>
      </c>
      <c r="AG23" s="780"/>
      <c r="AH23" s="780"/>
      <c r="AI23" s="780"/>
      <c r="AJ23" s="783"/>
      <c r="AK23" s="784"/>
      <c r="AL23" s="785"/>
      <c r="AM23" s="785"/>
      <c r="AN23" s="785"/>
      <c r="AO23" s="785"/>
      <c r="AP23" s="780">
        <v>15791</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346</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377</v>
      </c>
      <c r="C28" s="718"/>
      <c r="D28" s="718"/>
      <c r="E28" s="718"/>
      <c r="F28" s="718"/>
      <c r="G28" s="718"/>
      <c r="H28" s="718"/>
      <c r="I28" s="718"/>
      <c r="J28" s="718"/>
      <c r="K28" s="718"/>
      <c r="L28" s="718"/>
      <c r="M28" s="718"/>
      <c r="N28" s="718"/>
      <c r="O28" s="718"/>
      <c r="P28" s="719"/>
      <c r="Q28" s="808">
        <v>4246</v>
      </c>
      <c r="R28" s="809"/>
      <c r="S28" s="809"/>
      <c r="T28" s="809"/>
      <c r="U28" s="809"/>
      <c r="V28" s="809">
        <v>4305</v>
      </c>
      <c r="W28" s="809"/>
      <c r="X28" s="809"/>
      <c r="Y28" s="809"/>
      <c r="Z28" s="809"/>
      <c r="AA28" s="809">
        <v>-59</v>
      </c>
      <c r="AB28" s="809"/>
      <c r="AC28" s="809"/>
      <c r="AD28" s="809"/>
      <c r="AE28" s="810"/>
      <c r="AF28" s="811">
        <v>-59</v>
      </c>
      <c r="AG28" s="809"/>
      <c r="AH28" s="809"/>
      <c r="AI28" s="809"/>
      <c r="AJ28" s="812"/>
      <c r="AK28" s="813">
        <v>531</v>
      </c>
      <c r="AL28" s="804"/>
      <c r="AM28" s="804"/>
      <c r="AN28" s="804"/>
      <c r="AO28" s="804"/>
      <c r="AP28" s="804">
        <v>0</v>
      </c>
      <c r="AQ28" s="804"/>
      <c r="AR28" s="804"/>
      <c r="AS28" s="804"/>
      <c r="AT28" s="804"/>
      <c r="AU28" s="804">
        <v>0</v>
      </c>
      <c r="AV28" s="804"/>
      <c r="AW28" s="804"/>
      <c r="AX28" s="804"/>
      <c r="AY28" s="804"/>
      <c r="AZ28" s="805" t="s">
        <v>476</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378</v>
      </c>
      <c r="C29" s="742"/>
      <c r="D29" s="742"/>
      <c r="E29" s="742"/>
      <c r="F29" s="742"/>
      <c r="G29" s="742"/>
      <c r="H29" s="742"/>
      <c r="I29" s="742"/>
      <c r="J29" s="742"/>
      <c r="K29" s="742"/>
      <c r="L29" s="742"/>
      <c r="M29" s="742"/>
      <c r="N29" s="742"/>
      <c r="O29" s="742"/>
      <c r="P29" s="743"/>
      <c r="Q29" s="744">
        <v>3472</v>
      </c>
      <c r="R29" s="745"/>
      <c r="S29" s="745"/>
      <c r="T29" s="745"/>
      <c r="U29" s="745"/>
      <c r="V29" s="745">
        <v>3335</v>
      </c>
      <c r="W29" s="745"/>
      <c r="X29" s="745"/>
      <c r="Y29" s="745"/>
      <c r="Z29" s="745"/>
      <c r="AA29" s="745">
        <v>138</v>
      </c>
      <c r="AB29" s="745"/>
      <c r="AC29" s="745"/>
      <c r="AD29" s="745"/>
      <c r="AE29" s="746"/>
      <c r="AF29" s="747">
        <v>138</v>
      </c>
      <c r="AG29" s="748"/>
      <c r="AH29" s="748"/>
      <c r="AI29" s="748"/>
      <c r="AJ29" s="749"/>
      <c r="AK29" s="816">
        <v>607</v>
      </c>
      <c r="AL29" s="817"/>
      <c r="AM29" s="817"/>
      <c r="AN29" s="817"/>
      <c r="AO29" s="817"/>
      <c r="AP29" s="817">
        <v>0</v>
      </c>
      <c r="AQ29" s="817"/>
      <c r="AR29" s="817"/>
      <c r="AS29" s="817"/>
      <c r="AT29" s="817"/>
      <c r="AU29" s="817">
        <v>0</v>
      </c>
      <c r="AV29" s="817"/>
      <c r="AW29" s="817"/>
      <c r="AX29" s="817"/>
      <c r="AY29" s="817"/>
      <c r="AZ29" s="818" t="s">
        <v>476</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379</v>
      </c>
      <c r="C30" s="742"/>
      <c r="D30" s="742"/>
      <c r="E30" s="742"/>
      <c r="F30" s="742"/>
      <c r="G30" s="742"/>
      <c r="H30" s="742"/>
      <c r="I30" s="742"/>
      <c r="J30" s="742"/>
      <c r="K30" s="742"/>
      <c r="L30" s="742"/>
      <c r="M30" s="742"/>
      <c r="N30" s="742"/>
      <c r="O30" s="742"/>
      <c r="P30" s="743"/>
      <c r="Q30" s="744">
        <v>353</v>
      </c>
      <c r="R30" s="745"/>
      <c r="S30" s="745"/>
      <c r="T30" s="745"/>
      <c r="U30" s="745"/>
      <c r="V30" s="745">
        <v>347</v>
      </c>
      <c r="W30" s="745"/>
      <c r="X30" s="745"/>
      <c r="Y30" s="745"/>
      <c r="Z30" s="745"/>
      <c r="AA30" s="745">
        <v>6</v>
      </c>
      <c r="AB30" s="745"/>
      <c r="AC30" s="745"/>
      <c r="AD30" s="745"/>
      <c r="AE30" s="746"/>
      <c r="AF30" s="747">
        <v>6</v>
      </c>
      <c r="AG30" s="748"/>
      <c r="AH30" s="748"/>
      <c r="AI30" s="748"/>
      <c r="AJ30" s="749"/>
      <c r="AK30" s="816">
        <v>105</v>
      </c>
      <c r="AL30" s="817"/>
      <c r="AM30" s="817"/>
      <c r="AN30" s="817"/>
      <c r="AO30" s="817"/>
      <c r="AP30" s="817">
        <v>0</v>
      </c>
      <c r="AQ30" s="817"/>
      <c r="AR30" s="817"/>
      <c r="AS30" s="817"/>
      <c r="AT30" s="817"/>
      <c r="AU30" s="817">
        <v>0</v>
      </c>
      <c r="AV30" s="817"/>
      <c r="AW30" s="817"/>
      <c r="AX30" s="817"/>
      <c r="AY30" s="817"/>
      <c r="AZ30" s="818" t="s">
        <v>476</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380</v>
      </c>
      <c r="C31" s="742"/>
      <c r="D31" s="742"/>
      <c r="E31" s="742"/>
      <c r="F31" s="742"/>
      <c r="G31" s="742"/>
      <c r="H31" s="742"/>
      <c r="I31" s="742"/>
      <c r="J31" s="742"/>
      <c r="K31" s="742"/>
      <c r="L31" s="742"/>
      <c r="M31" s="742"/>
      <c r="N31" s="742"/>
      <c r="O31" s="742"/>
      <c r="P31" s="743"/>
      <c r="Q31" s="744">
        <v>616</v>
      </c>
      <c r="R31" s="745"/>
      <c r="S31" s="745"/>
      <c r="T31" s="745"/>
      <c r="U31" s="745"/>
      <c r="V31" s="745">
        <v>562</v>
      </c>
      <c r="W31" s="745"/>
      <c r="X31" s="745"/>
      <c r="Y31" s="745"/>
      <c r="Z31" s="745"/>
      <c r="AA31" s="745">
        <v>54</v>
      </c>
      <c r="AB31" s="745"/>
      <c r="AC31" s="745"/>
      <c r="AD31" s="745"/>
      <c r="AE31" s="746"/>
      <c r="AF31" s="747">
        <v>620</v>
      </c>
      <c r="AG31" s="748"/>
      <c r="AH31" s="748"/>
      <c r="AI31" s="748"/>
      <c r="AJ31" s="749"/>
      <c r="AK31" s="816">
        <v>0</v>
      </c>
      <c r="AL31" s="817"/>
      <c r="AM31" s="817"/>
      <c r="AN31" s="817"/>
      <c r="AO31" s="817"/>
      <c r="AP31" s="817">
        <v>2182</v>
      </c>
      <c r="AQ31" s="817"/>
      <c r="AR31" s="817"/>
      <c r="AS31" s="817"/>
      <c r="AT31" s="817"/>
      <c r="AU31" s="817">
        <v>0</v>
      </c>
      <c r="AV31" s="817"/>
      <c r="AW31" s="817"/>
      <c r="AX31" s="817"/>
      <c r="AY31" s="817"/>
      <c r="AZ31" s="818" t="s">
        <v>476</v>
      </c>
      <c r="BA31" s="818"/>
      <c r="BB31" s="818"/>
      <c r="BC31" s="818"/>
      <c r="BD31" s="818"/>
      <c r="BE31" s="814" t="s">
        <v>381</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382</v>
      </c>
      <c r="C32" s="742"/>
      <c r="D32" s="742"/>
      <c r="E32" s="742"/>
      <c r="F32" s="742"/>
      <c r="G32" s="742"/>
      <c r="H32" s="742"/>
      <c r="I32" s="742"/>
      <c r="J32" s="742"/>
      <c r="K32" s="742"/>
      <c r="L32" s="742"/>
      <c r="M32" s="742"/>
      <c r="N32" s="742"/>
      <c r="O32" s="742"/>
      <c r="P32" s="743"/>
      <c r="Q32" s="744">
        <v>4812</v>
      </c>
      <c r="R32" s="745"/>
      <c r="S32" s="745"/>
      <c r="T32" s="745"/>
      <c r="U32" s="745"/>
      <c r="V32" s="745">
        <v>5088</v>
      </c>
      <c r="W32" s="745"/>
      <c r="X32" s="745"/>
      <c r="Y32" s="745"/>
      <c r="Z32" s="745"/>
      <c r="AA32" s="745">
        <v>-276</v>
      </c>
      <c r="AB32" s="745"/>
      <c r="AC32" s="745"/>
      <c r="AD32" s="745"/>
      <c r="AE32" s="746"/>
      <c r="AF32" s="747">
        <v>674</v>
      </c>
      <c r="AG32" s="748"/>
      <c r="AH32" s="748"/>
      <c r="AI32" s="748"/>
      <c r="AJ32" s="749"/>
      <c r="AK32" s="816">
        <v>478</v>
      </c>
      <c r="AL32" s="817"/>
      <c r="AM32" s="817"/>
      <c r="AN32" s="817"/>
      <c r="AO32" s="817"/>
      <c r="AP32" s="817">
        <v>5325</v>
      </c>
      <c r="AQ32" s="817"/>
      <c r="AR32" s="817"/>
      <c r="AS32" s="817"/>
      <c r="AT32" s="817"/>
      <c r="AU32" s="817">
        <v>3072</v>
      </c>
      <c r="AV32" s="817"/>
      <c r="AW32" s="817"/>
      <c r="AX32" s="817"/>
      <c r="AY32" s="817"/>
      <c r="AZ32" s="818" t="s">
        <v>476</v>
      </c>
      <c r="BA32" s="818"/>
      <c r="BB32" s="818"/>
      <c r="BC32" s="818"/>
      <c r="BD32" s="818"/>
      <c r="BE32" s="814" t="s">
        <v>381</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383</v>
      </c>
      <c r="C33" s="742"/>
      <c r="D33" s="742"/>
      <c r="E33" s="742"/>
      <c r="F33" s="742"/>
      <c r="G33" s="742"/>
      <c r="H33" s="742"/>
      <c r="I33" s="742"/>
      <c r="J33" s="742"/>
      <c r="K33" s="742"/>
      <c r="L33" s="742"/>
      <c r="M33" s="742"/>
      <c r="N33" s="742"/>
      <c r="O33" s="742"/>
      <c r="P33" s="743"/>
      <c r="Q33" s="744">
        <v>2488</v>
      </c>
      <c r="R33" s="745"/>
      <c r="S33" s="745"/>
      <c r="T33" s="745"/>
      <c r="U33" s="745"/>
      <c r="V33" s="745">
        <v>2407</v>
      </c>
      <c r="W33" s="745"/>
      <c r="X33" s="745"/>
      <c r="Y33" s="745"/>
      <c r="Z33" s="745"/>
      <c r="AA33" s="745">
        <v>81</v>
      </c>
      <c r="AB33" s="745"/>
      <c r="AC33" s="745"/>
      <c r="AD33" s="745"/>
      <c r="AE33" s="746"/>
      <c r="AF33" s="747">
        <v>81</v>
      </c>
      <c r="AG33" s="748"/>
      <c r="AH33" s="748"/>
      <c r="AI33" s="748"/>
      <c r="AJ33" s="749"/>
      <c r="AK33" s="816">
        <v>83</v>
      </c>
      <c r="AL33" s="817"/>
      <c r="AM33" s="817"/>
      <c r="AN33" s="817"/>
      <c r="AO33" s="817"/>
      <c r="AP33" s="817">
        <v>2599</v>
      </c>
      <c r="AQ33" s="817"/>
      <c r="AR33" s="817"/>
      <c r="AS33" s="817"/>
      <c r="AT33" s="817"/>
      <c r="AU33" s="817">
        <v>0</v>
      </c>
      <c r="AV33" s="817"/>
      <c r="AW33" s="817"/>
      <c r="AX33" s="817"/>
      <c r="AY33" s="817"/>
      <c r="AZ33" s="818" t="s">
        <v>476</v>
      </c>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385</v>
      </c>
      <c r="C34" s="742"/>
      <c r="D34" s="742"/>
      <c r="E34" s="742"/>
      <c r="F34" s="742"/>
      <c r="G34" s="742"/>
      <c r="H34" s="742"/>
      <c r="I34" s="742"/>
      <c r="J34" s="742"/>
      <c r="K34" s="742"/>
      <c r="L34" s="742"/>
      <c r="M34" s="742"/>
      <c r="N34" s="742"/>
      <c r="O34" s="742"/>
      <c r="P34" s="743"/>
      <c r="Q34" s="744">
        <v>215</v>
      </c>
      <c r="R34" s="745"/>
      <c r="S34" s="745"/>
      <c r="T34" s="745"/>
      <c r="U34" s="745"/>
      <c r="V34" s="745">
        <v>206</v>
      </c>
      <c r="W34" s="745"/>
      <c r="X34" s="745"/>
      <c r="Y34" s="745"/>
      <c r="Z34" s="745"/>
      <c r="AA34" s="745">
        <v>9</v>
      </c>
      <c r="AB34" s="745"/>
      <c r="AC34" s="745"/>
      <c r="AD34" s="745"/>
      <c r="AE34" s="746"/>
      <c r="AF34" s="747">
        <v>9</v>
      </c>
      <c r="AG34" s="748"/>
      <c r="AH34" s="748"/>
      <c r="AI34" s="748"/>
      <c r="AJ34" s="749"/>
      <c r="AK34" s="816">
        <v>176</v>
      </c>
      <c r="AL34" s="817"/>
      <c r="AM34" s="817"/>
      <c r="AN34" s="817"/>
      <c r="AO34" s="817"/>
      <c r="AP34" s="817">
        <v>2640</v>
      </c>
      <c r="AQ34" s="817"/>
      <c r="AR34" s="817"/>
      <c r="AS34" s="817"/>
      <c r="AT34" s="817"/>
      <c r="AU34" s="817">
        <v>2613</v>
      </c>
      <c r="AV34" s="817"/>
      <c r="AW34" s="817"/>
      <c r="AX34" s="817"/>
      <c r="AY34" s="817"/>
      <c r="AZ34" s="818" t="s">
        <v>476</v>
      </c>
      <c r="BA34" s="818"/>
      <c r="BB34" s="818"/>
      <c r="BC34" s="818"/>
      <c r="BD34" s="818"/>
      <c r="BE34" s="814" t="s">
        <v>384</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386</v>
      </c>
      <c r="C35" s="742"/>
      <c r="D35" s="742"/>
      <c r="E35" s="742"/>
      <c r="F35" s="742"/>
      <c r="G35" s="742"/>
      <c r="H35" s="742"/>
      <c r="I35" s="742"/>
      <c r="J35" s="742"/>
      <c r="K35" s="742"/>
      <c r="L35" s="742"/>
      <c r="M35" s="742"/>
      <c r="N35" s="742"/>
      <c r="O35" s="742"/>
      <c r="P35" s="743"/>
      <c r="Q35" s="744">
        <v>2274</v>
      </c>
      <c r="R35" s="745"/>
      <c r="S35" s="745"/>
      <c r="T35" s="745"/>
      <c r="U35" s="745"/>
      <c r="V35" s="745">
        <v>2230</v>
      </c>
      <c r="W35" s="745"/>
      <c r="X35" s="745"/>
      <c r="Y35" s="745"/>
      <c r="Z35" s="745"/>
      <c r="AA35" s="745">
        <v>44</v>
      </c>
      <c r="AB35" s="745"/>
      <c r="AC35" s="745"/>
      <c r="AD35" s="745"/>
      <c r="AE35" s="746"/>
      <c r="AF35" s="747">
        <v>44</v>
      </c>
      <c r="AG35" s="748"/>
      <c r="AH35" s="748"/>
      <c r="AI35" s="748"/>
      <c r="AJ35" s="749"/>
      <c r="AK35" s="816">
        <v>549</v>
      </c>
      <c r="AL35" s="817"/>
      <c r="AM35" s="817"/>
      <c r="AN35" s="817"/>
      <c r="AO35" s="817"/>
      <c r="AP35" s="817">
        <v>11432</v>
      </c>
      <c r="AQ35" s="817"/>
      <c r="AR35" s="817"/>
      <c r="AS35" s="817"/>
      <c r="AT35" s="817"/>
      <c r="AU35" s="817">
        <v>7831</v>
      </c>
      <c r="AV35" s="817"/>
      <c r="AW35" s="817"/>
      <c r="AX35" s="817"/>
      <c r="AY35" s="817"/>
      <c r="AZ35" s="818" t="s">
        <v>476</v>
      </c>
      <c r="BA35" s="818"/>
      <c r="BB35" s="818"/>
      <c r="BC35" s="818"/>
      <c r="BD35" s="818"/>
      <c r="BE35" s="814" t="s">
        <v>384</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365</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1512</v>
      </c>
      <c r="AG63" s="828"/>
      <c r="AH63" s="828"/>
      <c r="AI63" s="828"/>
      <c r="AJ63" s="829"/>
      <c r="AK63" s="830"/>
      <c r="AL63" s="825"/>
      <c r="AM63" s="825"/>
      <c r="AN63" s="825"/>
      <c r="AO63" s="825"/>
      <c r="AP63" s="828">
        <v>24178</v>
      </c>
      <c r="AQ63" s="828"/>
      <c r="AR63" s="828"/>
      <c r="AS63" s="828"/>
      <c r="AT63" s="828"/>
      <c r="AU63" s="828">
        <v>13516</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390</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391</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538</v>
      </c>
      <c r="C68" s="856"/>
      <c r="D68" s="856"/>
      <c r="E68" s="856"/>
      <c r="F68" s="856"/>
      <c r="G68" s="856"/>
      <c r="H68" s="856"/>
      <c r="I68" s="856"/>
      <c r="J68" s="856"/>
      <c r="K68" s="856"/>
      <c r="L68" s="856"/>
      <c r="M68" s="856"/>
      <c r="N68" s="856"/>
      <c r="O68" s="856"/>
      <c r="P68" s="857"/>
      <c r="Q68" s="858">
        <v>365</v>
      </c>
      <c r="R68" s="852"/>
      <c r="S68" s="852"/>
      <c r="T68" s="852"/>
      <c r="U68" s="852"/>
      <c r="V68" s="852">
        <v>351</v>
      </c>
      <c r="W68" s="852"/>
      <c r="X68" s="852"/>
      <c r="Y68" s="852"/>
      <c r="Z68" s="852"/>
      <c r="AA68" s="852">
        <v>14</v>
      </c>
      <c r="AB68" s="852"/>
      <c r="AC68" s="852"/>
      <c r="AD68" s="852"/>
      <c r="AE68" s="852"/>
      <c r="AF68" s="852">
        <v>14</v>
      </c>
      <c r="AG68" s="852"/>
      <c r="AH68" s="852"/>
      <c r="AI68" s="852"/>
      <c r="AJ68" s="852"/>
      <c r="AK68" s="852">
        <v>24</v>
      </c>
      <c r="AL68" s="852"/>
      <c r="AM68" s="852"/>
      <c r="AN68" s="852"/>
      <c r="AO68" s="852"/>
      <c r="AP68" s="852"/>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539</v>
      </c>
      <c r="C69" s="860"/>
      <c r="D69" s="860"/>
      <c r="E69" s="860"/>
      <c r="F69" s="860"/>
      <c r="G69" s="860"/>
      <c r="H69" s="860"/>
      <c r="I69" s="860"/>
      <c r="J69" s="860"/>
      <c r="K69" s="860"/>
      <c r="L69" s="860"/>
      <c r="M69" s="860"/>
      <c r="N69" s="860"/>
      <c r="O69" s="860"/>
      <c r="P69" s="861"/>
      <c r="Q69" s="862">
        <v>1026</v>
      </c>
      <c r="R69" s="817"/>
      <c r="S69" s="817"/>
      <c r="T69" s="817"/>
      <c r="U69" s="817"/>
      <c r="V69" s="817">
        <v>1002</v>
      </c>
      <c r="W69" s="817"/>
      <c r="X69" s="817"/>
      <c r="Y69" s="817"/>
      <c r="Z69" s="817"/>
      <c r="AA69" s="817">
        <v>24</v>
      </c>
      <c r="AB69" s="817"/>
      <c r="AC69" s="817"/>
      <c r="AD69" s="817"/>
      <c r="AE69" s="817"/>
      <c r="AF69" s="817">
        <v>24</v>
      </c>
      <c r="AG69" s="817"/>
      <c r="AH69" s="817"/>
      <c r="AI69" s="817"/>
      <c r="AJ69" s="817"/>
      <c r="AK69" s="817">
        <v>114</v>
      </c>
      <c r="AL69" s="817"/>
      <c r="AM69" s="817"/>
      <c r="AN69" s="817"/>
      <c r="AO69" s="817"/>
      <c r="AP69" s="817">
        <v>5</v>
      </c>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540</v>
      </c>
      <c r="C70" s="860"/>
      <c r="D70" s="860"/>
      <c r="E70" s="860"/>
      <c r="F70" s="860"/>
      <c r="G70" s="860"/>
      <c r="H70" s="860"/>
      <c r="I70" s="860"/>
      <c r="J70" s="860"/>
      <c r="K70" s="860"/>
      <c r="L70" s="860"/>
      <c r="M70" s="860"/>
      <c r="N70" s="860"/>
      <c r="O70" s="860"/>
      <c r="P70" s="861"/>
      <c r="Q70" s="862">
        <v>483</v>
      </c>
      <c r="R70" s="817"/>
      <c r="S70" s="817"/>
      <c r="T70" s="817"/>
      <c r="U70" s="817"/>
      <c r="V70" s="817">
        <v>453</v>
      </c>
      <c r="W70" s="817"/>
      <c r="X70" s="817"/>
      <c r="Y70" s="817"/>
      <c r="Z70" s="817"/>
      <c r="AA70" s="817">
        <v>30</v>
      </c>
      <c r="AB70" s="817"/>
      <c r="AC70" s="817"/>
      <c r="AD70" s="817"/>
      <c r="AE70" s="817"/>
      <c r="AF70" s="817">
        <v>30</v>
      </c>
      <c r="AG70" s="817"/>
      <c r="AH70" s="817"/>
      <c r="AI70" s="817"/>
      <c r="AJ70" s="817"/>
      <c r="AK70" s="817">
        <v>11</v>
      </c>
      <c r="AL70" s="817"/>
      <c r="AM70" s="817"/>
      <c r="AN70" s="817"/>
      <c r="AO70" s="817"/>
      <c r="AP70" s="817"/>
      <c r="AQ70" s="817"/>
      <c r="AR70" s="817"/>
      <c r="AS70" s="817"/>
      <c r="AT70" s="817"/>
      <c r="AU70" s="817"/>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541</v>
      </c>
      <c r="C71" s="860"/>
      <c r="D71" s="860"/>
      <c r="E71" s="860"/>
      <c r="F71" s="860"/>
      <c r="G71" s="860"/>
      <c r="H71" s="860"/>
      <c r="I71" s="860"/>
      <c r="J71" s="860"/>
      <c r="K71" s="860"/>
      <c r="L71" s="860"/>
      <c r="M71" s="860"/>
      <c r="N71" s="860"/>
      <c r="O71" s="860"/>
      <c r="P71" s="861"/>
      <c r="Q71" s="862">
        <v>154969</v>
      </c>
      <c r="R71" s="817"/>
      <c r="S71" s="817"/>
      <c r="T71" s="817"/>
      <c r="U71" s="817"/>
      <c r="V71" s="817">
        <v>149805</v>
      </c>
      <c r="W71" s="817"/>
      <c r="X71" s="817"/>
      <c r="Y71" s="817"/>
      <c r="Z71" s="817"/>
      <c r="AA71" s="817">
        <v>5164</v>
      </c>
      <c r="AB71" s="817"/>
      <c r="AC71" s="817"/>
      <c r="AD71" s="817"/>
      <c r="AE71" s="817"/>
      <c r="AF71" s="817">
        <v>5163</v>
      </c>
      <c r="AG71" s="817"/>
      <c r="AH71" s="817"/>
      <c r="AI71" s="817"/>
      <c r="AJ71" s="817"/>
      <c r="AK71" s="817">
        <v>2726</v>
      </c>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542</v>
      </c>
      <c r="C72" s="860"/>
      <c r="D72" s="860"/>
      <c r="E72" s="860"/>
      <c r="F72" s="860"/>
      <c r="G72" s="860"/>
      <c r="H72" s="860"/>
      <c r="I72" s="860"/>
      <c r="J72" s="860"/>
      <c r="K72" s="860"/>
      <c r="L72" s="860"/>
      <c r="M72" s="860"/>
      <c r="N72" s="860"/>
      <c r="O72" s="860"/>
      <c r="P72" s="861"/>
      <c r="Q72" s="862">
        <v>202</v>
      </c>
      <c r="R72" s="817"/>
      <c r="S72" s="817"/>
      <c r="T72" s="817"/>
      <c r="U72" s="817"/>
      <c r="V72" s="817">
        <v>193</v>
      </c>
      <c r="W72" s="817"/>
      <c r="X72" s="817"/>
      <c r="Y72" s="817"/>
      <c r="Z72" s="817"/>
      <c r="AA72" s="817">
        <v>9</v>
      </c>
      <c r="AB72" s="817"/>
      <c r="AC72" s="817"/>
      <c r="AD72" s="817"/>
      <c r="AE72" s="817"/>
      <c r="AF72" s="817">
        <v>9</v>
      </c>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543</v>
      </c>
      <c r="C73" s="860"/>
      <c r="D73" s="860"/>
      <c r="E73" s="860"/>
      <c r="F73" s="860"/>
      <c r="G73" s="860"/>
      <c r="H73" s="860"/>
      <c r="I73" s="860"/>
      <c r="J73" s="860"/>
      <c r="K73" s="860"/>
      <c r="L73" s="860"/>
      <c r="M73" s="860"/>
      <c r="N73" s="860"/>
      <c r="O73" s="860"/>
      <c r="P73" s="861"/>
      <c r="Q73" s="862">
        <v>13392</v>
      </c>
      <c r="R73" s="817"/>
      <c r="S73" s="817"/>
      <c r="T73" s="817"/>
      <c r="U73" s="817"/>
      <c r="V73" s="817">
        <v>13374</v>
      </c>
      <c r="W73" s="817"/>
      <c r="X73" s="817"/>
      <c r="Y73" s="817"/>
      <c r="Z73" s="817"/>
      <c r="AA73" s="817">
        <v>18</v>
      </c>
      <c r="AB73" s="817"/>
      <c r="AC73" s="817"/>
      <c r="AD73" s="817"/>
      <c r="AE73" s="817"/>
      <c r="AF73" s="817">
        <v>18</v>
      </c>
      <c r="AG73" s="817"/>
      <c r="AH73" s="817"/>
      <c r="AI73" s="817"/>
      <c r="AJ73" s="817"/>
      <c r="AK73" s="817">
        <v>520</v>
      </c>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t="s">
        <v>544</v>
      </c>
      <c r="C74" s="860"/>
      <c r="D74" s="860"/>
      <c r="E74" s="860"/>
      <c r="F74" s="860"/>
      <c r="G74" s="860"/>
      <c r="H74" s="860"/>
      <c r="I74" s="860"/>
      <c r="J74" s="860"/>
      <c r="K74" s="860"/>
      <c r="L74" s="860"/>
      <c r="M74" s="860"/>
      <c r="N74" s="860"/>
      <c r="O74" s="860"/>
      <c r="P74" s="861"/>
      <c r="Q74" s="862">
        <v>784</v>
      </c>
      <c r="R74" s="817"/>
      <c r="S74" s="817"/>
      <c r="T74" s="817"/>
      <c r="U74" s="817"/>
      <c r="V74" s="817">
        <v>766</v>
      </c>
      <c r="W74" s="817"/>
      <c r="X74" s="817"/>
      <c r="Y74" s="817"/>
      <c r="Z74" s="817"/>
      <c r="AA74" s="817">
        <v>18</v>
      </c>
      <c r="AB74" s="817"/>
      <c r="AC74" s="817"/>
      <c r="AD74" s="817"/>
      <c r="AE74" s="817"/>
      <c r="AF74" s="817">
        <v>18</v>
      </c>
      <c r="AG74" s="817"/>
      <c r="AH74" s="817"/>
      <c r="AI74" s="817"/>
      <c r="AJ74" s="817"/>
      <c r="AK74" s="817">
        <v>8</v>
      </c>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t="s">
        <v>545</v>
      </c>
      <c r="C75" s="860"/>
      <c r="D75" s="860"/>
      <c r="E75" s="860"/>
      <c r="F75" s="860"/>
      <c r="G75" s="860"/>
      <c r="H75" s="860"/>
      <c r="I75" s="860"/>
      <c r="J75" s="860"/>
      <c r="K75" s="860"/>
      <c r="L75" s="860"/>
      <c r="M75" s="860"/>
      <c r="N75" s="860"/>
      <c r="O75" s="860"/>
      <c r="P75" s="861"/>
      <c r="Q75" s="865">
        <v>7</v>
      </c>
      <c r="R75" s="866"/>
      <c r="S75" s="866"/>
      <c r="T75" s="866"/>
      <c r="U75" s="816"/>
      <c r="V75" s="867">
        <v>5</v>
      </c>
      <c r="W75" s="866"/>
      <c r="X75" s="866"/>
      <c r="Y75" s="866"/>
      <c r="Z75" s="816"/>
      <c r="AA75" s="867">
        <v>2</v>
      </c>
      <c r="AB75" s="866"/>
      <c r="AC75" s="866"/>
      <c r="AD75" s="866"/>
      <c r="AE75" s="816"/>
      <c r="AF75" s="867">
        <v>2</v>
      </c>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365</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5278</v>
      </c>
      <c r="AG88" s="828"/>
      <c r="AH88" s="828"/>
      <c r="AI88" s="828"/>
      <c r="AJ88" s="828"/>
      <c r="AK88" s="825"/>
      <c r="AL88" s="825"/>
      <c r="AM88" s="825"/>
      <c r="AN88" s="825"/>
      <c r="AO88" s="825"/>
      <c r="AP88" s="828">
        <v>5</v>
      </c>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190</v>
      </c>
      <c r="CS102" s="836"/>
      <c r="CT102" s="836"/>
      <c r="CU102" s="836"/>
      <c r="CV102" s="879"/>
      <c r="CW102" s="878">
        <v>0</v>
      </c>
      <c r="CX102" s="836"/>
      <c r="CY102" s="836"/>
      <c r="CZ102" s="836"/>
      <c r="DA102" s="879"/>
      <c r="DB102" s="878">
        <v>449</v>
      </c>
      <c r="DC102" s="836"/>
      <c r="DD102" s="836"/>
      <c r="DE102" s="836"/>
      <c r="DF102" s="879"/>
      <c r="DG102" s="878">
        <v>0</v>
      </c>
      <c r="DH102" s="836"/>
      <c r="DI102" s="836"/>
      <c r="DJ102" s="836"/>
      <c r="DK102" s="879"/>
      <c r="DL102" s="878">
        <v>0</v>
      </c>
      <c r="DM102" s="836"/>
      <c r="DN102" s="836"/>
      <c r="DO102" s="836"/>
      <c r="DP102" s="879"/>
      <c r="DQ102" s="878">
        <v>0</v>
      </c>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285</v>
      </c>
      <c r="AG109" s="881"/>
      <c r="AH109" s="881"/>
      <c r="AI109" s="881"/>
      <c r="AJ109" s="882"/>
      <c r="AK109" s="880" t="s">
        <v>284</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285</v>
      </c>
      <c r="BW109" s="881"/>
      <c r="BX109" s="881"/>
      <c r="BY109" s="881"/>
      <c r="BZ109" s="882"/>
      <c r="CA109" s="880" t="s">
        <v>284</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285</v>
      </c>
      <c r="DM109" s="881"/>
      <c r="DN109" s="881"/>
      <c r="DO109" s="881"/>
      <c r="DP109" s="882"/>
      <c r="DQ109" s="880" t="s">
        <v>284</v>
      </c>
      <c r="DR109" s="881"/>
      <c r="DS109" s="881"/>
      <c r="DT109" s="881"/>
      <c r="DU109" s="882"/>
      <c r="DV109" s="880" t="s">
        <v>402</v>
      </c>
      <c r="DW109" s="881"/>
      <c r="DX109" s="881"/>
      <c r="DY109" s="881"/>
      <c r="DZ109" s="883"/>
    </row>
    <row r="110" spans="1:131" s="197" customFormat="1" ht="26.25" customHeight="1" x14ac:dyDescent="0.15">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1903145</v>
      </c>
      <c r="AB110" s="888"/>
      <c r="AC110" s="888"/>
      <c r="AD110" s="888"/>
      <c r="AE110" s="889"/>
      <c r="AF110" s="890">
        <v>1889099</v>
      </c>
      <c r="AG110" s="888"/>
      <c r="AH110" s="888"/>
      <c r="AI110" s="888"/>
      <c r="AJ110" s="889"/>
      <c r="AK110" s="890">
        <v>1834020</v>
      </c>
      <c r="AL110" s="888"/>
      <c r="AM110" s="888"/>
      <c r="AN110" s="888"/>
      <c r="AO110" s="889"/>
      <c r="AP110" s="891">
        <v>20.2</v>
      </c>
      <c r="AQ110" s="892"/>
      <c r="AR110" s="892"/>
      <c r="AS110" s="892"/>
      <c r="AT110" s="893"/>
      <c r="AU110" s="894" t="s">
        <v>61</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17442521</v>
      </c>
      <c r="BR110" s="925"/>
      <c r="BS110" s="925"/>
      <c r="BT110" s="925"/>
      <c r="BU110" s="925"/>
      <c r="BV110" s="925">
        <v>16693029</v>
      </c>
      <c r="BW110" s="925"/>
      <c r="BX110" s="925"/>
      <c r="BY110" s="925"/>
      <c r="BZ110" s="925"/>
      <c r="CA110" s="925">
        <v>15790529</v>
      </c>
      <c r="CB110" s="925"/>
      <c r="CC110" s="925"/>
      <c r="CD110" s="925"/>
      <c r="CE110" s="925"/>
      <c r="CF110" s="939">
        <v>173.6</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x14ac:dyDescent="0.15">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v>45456</v>
      </c>
      <c r="BR111" s="918"/>
      <c r="BS111" s="918"/>
      <c r="BT111" s="918"/>
      <c r="BU111" s="918"/>
      <c r="BV111" s="918">
        <v>38038</v>
      </c>
      <c r="BW111" s="918"/>
      <c r="BX111" s="918"/>
      <c r="BY111" s="918"/>
      <c r="BZ111" s="918"/>
      <c r="CA111" s="918">
        <v>30789</v>
      </c>
      <c r="CB111" s="918"/>
      <c r="CC111" s="918"/>
      <c r="CD111" s="918"/>
      <c r="CE111" s="918"/>
      <c r="CF111" s="912">
        <v>0.3</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x14ac:dyDescent="0.15">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13827858</v>
      </c>
      <c r="BR112" s="918"/>
      <c r="BS112" s="918"/>
      <c r="BT112" s="918"/>
      <c r="BU112" s="918"/>
      <c r="BV112" s="918">
        <v>13717187</v>
      </c>
      <c r="BW112" s="918"/>
      <c r="BX112" s="918"/>
      <c r="BY112" s="918"/>
      <c r="BZ112" s="918"/>
      <c r="CA112" s="918">
        <v>13516626</v>
      </c>
      <c r="CB112" s="918"/>
      <c r="CC112" s="918"/>
      <c r="CD112" s="918"/>
      <c r="CE112" s="918"/>
      <c r="CF112" s="912">
        <v>148.6</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x14ac:dyDescent="0.15">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850112</v>
      </c>
      <c r="AB113" s="932"/>
      <c r="AC113" s="932"/>
      <c r="AD113" s="932"/>
      <c r="AE113" s="933"/>
      <c r="AF113" s="934">
        <v>763996</v>
      </c>
      <c r="AG113" s="932"/>
      <c r="AH113" s="932"/>
      <c r="AI113" s="932"/>
      <c r="AJ113" s="933"/>
      <c r="AK113" s="934">
        <v>748692</v>
      </c>
      <c r="AL113" s="932"/>
      <c r="AM113" s="932"/>
      <c r="AN113" s="932"/>
      <c r="AO113" s="933"/>
      <c r="AP113" s="935">
        <v>8.1999999999999993</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v>116</v>
      </c>
      <c r="BR113" s="918"/>
      <c r="BS113" s="918"/>
      <c r="BT113" s="918"/>
      <c r="BU113" s="918"/>
      <c r="BV113" s="918" t="s">
        <v>112</v>
      </c>
      <c r="BW113" s="918"/>
      <c r="BX113" s="918"/>
      <c r="BY113" s="918"/>
      <c r="BZ113" s="918"/>
      <c r="CA113" s="918" t="s">
        <v>112</v>
      </c>
      <c r="CB113" s="918"/>
      <c r="CC113" s="918"/>
      <c r="CD113" s="918"/>
      <c r="CE113" s="918"/>
      <c r="CF113" s="912" t="s">
        <v>112</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x14ac:dyDescent="0.15">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120</v>
      </c>
      <c r="AB114" s="957"/>
      <c r="AC114" s="957"/>
      <c r="AD114" s="957"/>
      <c r="AE114" s="958"/>
      <c r="AF114" s="959">
        <v>120</v>
      </c>
      <c r="AG114" s="957"/>
      <c r="AH114" s="957"/>
      <c r="AI114" s="957"/>
      <c r="AJ114" s="958"/>
      <c r="AK114" s="959" t="s">
        <v>112</v>
      </c>
      <c r="AL114" s="957"/>
      <c r="AM114" s="957"/>
      <c r="AN114" s="957"/>
      <c r="AO114" s="958"/>
      <c r="AP114" s="960" t="s">
        <v>112</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v>3206740</v>
      </c>
      <c r="BR114" s="918"/>
      <c r="BS114" s="918"/>
      <c r="BT114" s="918"/>
      <c r="BU114" s="918"/>
      <c r="BV114" s="918">
        <v>2961417</v>
      </c>
      <c r="BW114" s="918"/>
      <c r="BX114" s="918"/>
      <c r="BY114" s="918"/>
      <c r="BZ114" s="918"/>
      <c r="CA114" s="918">
        <v>2759068</v>
      </c>
      <c r="CB114" s="918"/>
      <c r="CC114" s="918"/>
      <c r="CD114" s="918"/>
      <c r="CE114" s="918"/>
      <c r="CF114" s="912">
        <v>30.3</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x14ac:dyDescent="0.15">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9470</v>
      </c>
      <c r="AB115" s="932"/>
      <c r="AC115" s="932"/>
      <c r="AD115" s="932"/>
      <c r="AE115" s="933"/>
      <c r="AF115" s="934">
        <v>9216</v>
      </c>
      <c r="AG115" s="932"/>
      <c r="AH115" s="932"/>
      <c r="AI115" s="932"/>
      <c r="AJ115" s="933"/>
      <c r="AK115" s="934">
        <v>8773</v>
      </c>
      <c r="AL115" s="932"/>
      <c r="AM115" s="932"/>
      <c r="AN115" s="932"/>
      <c r="AO115" s="933"/>
      <c r="AP115" s="935">
        <v>0.1</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v>44660</v>
      </c>
      <c r="BR115" s="918"/>
      <c r="BS115" s="918"/>
      <c r="BT115" s="918"/>
      <c r="BU115" s="918"/>
      <c r="BV115" s="918">
        <v>6767</v>
      </c>
      <c r="BW115" s="918"/>
      <c r="BX115" s="918"/>
      <c r="BY115" s="918"/>
      <c r="BZ115" s="918"/>
      <c r="CA115" s="918" t="s">
        <v>112</v>
      </c>
      <c r="CB115" s="918"/>
      <c r="CC115" s="918"/>
      <c r="CD115" s="918"/>
      <c r="CE115" s="918"/>
      <c r="CF115" s="912" t="s">
        <v>112</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x14ac:dyDescent="0.15">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v>2</v>
      </c>
      <c r="AG116" s="957"/>
      <c r="AH116" s="957"/>
      <c r="AI116" s="957"/>
      <c r="AJ116" s="958"/>
      <c r="AK116" s="959">
        <v>11</v>
      </c>
      <c r="AL116" s="957"/>
      <c r="AM116" s="957"/>
      <c r="AN116" s="957"/>
      <c r="AO116" s="958"/>
      <c r="AP116" s="960">
        <v>0</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x14ac:dyDescent="0.15">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2762847</v>
      </c>
      <c r="AB117" s="964"/>
      <c r="AC117" s="964"/>
      <c r="AD117" s="964"/>
      <c r="AE117" s="965"/>
      <c r="AF117" s="963">
        <v>2662433</v>
      </c>
      <c r="AG117" s="964"/>
      <c r="AH117" s="964"/>
      <c r="AI117" s="964"/>
      <c r="AJ117" s="965"/>
      <c r="AK117" s="963">
        <v>2591496</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x14ac:dyDescent="0.15">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285</v>
      </c>
      <c r="AG118" s="881"/>
      <c r="AH118" s="881"/>
      <c r="AI118" s="881"/>
      <c r="AJ118" s="882"/>
      <c r="AK118" s="880" t="s">
        <v>284</v>
      </c>
      <c r="AL118" s="881"/>
      <c r="AM118" s="881"/>
      <c r="AN118" s="881"/>
      <c r="AO118" s="882"/>
      <c r="AP118" s="988" t="s">
        <v>402</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430</v>
      </c>
      <c r="BP118" s="992"/>
      <c r="BQ118" s="983">
        <v>34567351</v>
      </c>
      <c r="BR118" s="984"/>
      <c r="BS118" s="984"/>
      <c r="BT118" s="984"/>
      <c r="BU118" s="984"/>
      <c r="BV118" s="984">
        <v>33416438</v>
      </c>
      <c r="BW118" s="984"/>
      <c r="BX118" s="984"/>
      <c r="BY118" s="984"/>
      <c r="BZ118" s="984"/>
      <c r="CA118" s="984">
        <v>32097012</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x14ac:dyDescent="0.15">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4596863</v>
      </c>
      <c r="BR119" s="925"/>
      <c r="BS119" s="925"/>
      <c r="BT119" s="925"/>
      <c r="BU119" s="925"/>
      <c r="BV119" s="925">
        <v>4905122</v>
      </c>
      <c r="BW119" s="925"/>
      <c r="BX119" s="925"/>
      <c r="BY119" s="925"/>
      <c r="BZ119" s="925"/>
      <c r="CA119" s="925">
        <v>5245340</v>
      </c>
      <c r="CB119" s="925"/>
      <c r="CC119" s="925"/>
      <c r="CD119" s="925"/>
      <c r="CE119" s="925"/>
      <c r="CF119" s="939">
        <v>57.7</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45456</v>
      </c>
      <c r="DH119" s="996"/>
      <c r="DI119" s="996"/>
      <c r="DJ119" s="996"/>
      <c r="DK119" s="997"/>
      <c r="DL119" s="998">
        <v>38038</v>
      </c>
      <c r="DM119" s="996"/>
      <c r="DN119" s="996"/>
      <c r="DO119" s="996"/>
      <c r="DP119" s="997"/>
      <c r="DQ119" s="998">
        <v>30789</v>
      </c>
      <c r="DR119" s="996"/>
      <c r="DS119" s="996"/>
      <c r="DT119" s="996"/>
      <c r="DU119" s="997"/>
      <c r="DV119" s="999">
        <v>0.3</v>
      </c>
      <c r="DW119" s="1000"/>
      <c r="DX119" s="1000"/>
      <c r="DY119" s="1000"/>
      <c r="DZ119" s="1001"/>
    </row>
    <row r="120" spans="1:130" s="197" customFormat="1" ht="26.25" customHeight="1" x14ac:dyDescent="0.15">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v>168853</v>
      </c>
      <c r="BR120" s="918"/>
      <c r="BS120" s="918"/>
      <c r="BT120" s="918"/>
      <c r="BU120" s="918"/>
      <c r="BV120" s="918">
        <v>124852</v>
      </c>
      <c r="BW120" s="918"/>
      <c r="BX120" s="918"/>
      <c r="BY120" s="918"/>
      <c r="BZ120" s="918"/>
      <c r="CA120" s="918">
        <v>75264</v>
      </c>
      <c r="CB120" s="918"/>
      <c r="CC120" s="918"/>
      <c r="CD120" s="918"/>
      <c r="CE120" s="918"/>
      <c r="CF120" s="912">
        <v>0.8</v>
      </c>
      <c r="CG120" s="913"/>
      <c r="CH120" s="913"/>
      <c r="CI120" s="913"/>
      <c r="CJ120" s="913"/>
      <c r="CK120" s="1011" t="s">
        <v>436</v>
      </c>
      <c r="CL120" s="1012"/>
      <c r="CM120" s="1012"/>
      <c r="CN120" s="1012"/>
      <c r="CO120" s="1013"/>
      <c r="CP120" s="1019" t="s">
        <v>386</v>
      </c>
      <c r="CQ120" s="1020"/>
      <c r="CR120" s="1020"/>
      <c r="CS120" s="1020"/>
      <c r="CT120" s="1020"/>
      <c r="CU120" s="1020"/>
      <c r="CV120" s="1020"/>
      <c r="CW120" s="1020"/>
      <c r="CX120" s="1020"/>
      <c r="CY120" s="1020"/>
      <c r="CZ120" s="1020"/>
      <c r="DA120" s="1020"/>
      <c r="DB120" s="1020"/>
      <c r="DC120" s="1020"/>
      <c r="DD120" s="1020"/>
      <c r="DE120" s="1020"/>
      <c r="DF120" s="1021"/>
      <c r="DG120" s="924">
        <v>8019204</v>
      </c>
      <c r="DH120" s="925"/>
      <c r="DI120" s="925"/>
      <c r="DJ120" s="925"/>
      <c r="DK120" s="925"/>
      <c r="DL120" s="925">
        <v>7975327</v>
      </c>
      <c r="DM120" s="925"/>
      <c r="DN120" s="925"/>
      <c r="DO120" s="925"/>
      <c r="DP120" s="925"/>
      <c r="DQ120" s="925">
        <v>7830798</v>
      </c>
      <c r="DR120" s="925"/>
      <c r="DS120" s="925"/>
      <c r="DT120" s="925"/>
      <c r="DU120" s="925"/>
      <c r="DV120" s="926">
        <v>86.1</v>
      </c>
      <c r="DW120" s="926"/>
      <c r="DX120" s="926"/>
      <c r="DY120" s="926"/>
      <c r="DZ120" s="927"/>
    </row>
    <row r="121" spans="1:130" s="197" customFormat="1" ht="26.25" customHeight="1" x14ac:dyDescent="0.15">
      <c r="A121" s="973"/>
      <c r="B121" s="944"/>
      <c r="C121" s="1008" t="s">
        <v>437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438</v>
      </c>
      <c r="BA121" s="969"/>
      <c r="BB121" s="969"/>
      <c r="BC121" s="969"/>
      <c r="BD121" s="969"/>
      <c r="BE121" s="969"/>
      <c r="BF121" s="969"/>
      <c r="BG121" s="969"/>
      <c r="BH121" s="969"/>
      <c r="BI121" s="969"/>
      <c r="BJ121" s="969"/>
      <c r="BK121" s="969"/>
      <c r="BL121" s="969"/>
      <c r="BM121" s="969"/>
      <c r="BN121" s="969"/>
      <c r="BO121" s="969"/>
      <c r="BP121" s="970"/>
      <c r="BQ121" s="983">
        <v>18357825</v>
      </c>
      <c r="BR121" s="984"/>
      <c r="BS121" s="984"/>
      <c r="BT121" s="984"/>
      <c r="BU121" s="984"/>
      <c r="BV121" s="984">
        <v>18303064</v>
      </c>
      <c r="BW121" s="984"/>
      <c r="BX121" s="984"/>
      <c r="BY121" s="984"/>
      <c r="BZ121" s="984"/>
      <c r="CA121" s="984">
        <v>17950589</v>
      </c>
      <c r="CB121" s="984"/>
      <c r="CC121" s="984"/>
      <c r="CD121" s="984"/>
      <c r="CE121" s="984"/>
      <c r="CF121" s="1022">
        <v>197.4</v>
      </c>
      <c r="CG121" s="1023"/>
      <c r="CH121" s="1023"/>
      <c r="CI121" s="1023"/>
      <c r="CJ121" s="1023"/>
      <c r="CK121" s="1014"/>
      <c r="CL121" s="1015"/>
      <c r="CM121" s="1015"/>
      <c r="CN121" s="1015"/>
      <c r="CO121" s="1016"/>
      <c r="CP121" s="1005" t="s">
        <v>382</v>
      </c>
      <c r="CQ121" s="1006"/>
      <c r="CR121" s="1006"/>
      <c r="CS121" s="1006"/>
      <c r="CT121" s="1006"/>
      <c r="CU121" s="1006"/>
      <c r="CV121" s="1006"/>
      <c r="CW121" s="1006"/>
      <c r="CX121" s="1006"/>
      <c r="CY121" s="1006"/>
      <c r="CZ121" s="1006"/>
      <c r="DA121" s="1006"/>
      <c r="DB121" s="1006"/>
      <c r="DC121" s="1006"/>
      <c r="DD121" s="1006"/>
      <c r="DE121" s="1006"/>
      <c r="DF121" s="1007"/>
      <c r="DG121" s="917">
        <v>3428236</v>
      </c>
      <c r="DH121" s="918"/>
      <c r="DI121" s="918"/>
      <c r="DJ121" s="918"/>
      <c r="DK121" s="918"/>
      <c r="DL121" s="918">
        <v>3202233</v>
      </c>
      <c r="DM121" s="918"/>
      <c r="DN121" s="918"/>
      <c r="DO121" s="918"/>
      <c r="DP121" s="918"/>
      <c r="DQ121" s="918">
        <v>3072418</v>
      </c>
      <c r="DR121" s="918"/>
      <c r="DS121" s="918"/>
      <c r="DT121" s="918"/>
      <c r="DU121" s="918"/>
      <c r="DV121" s="919">
        <v>33.799999999999997</v>
      </c>
      <c r="DW121" s="919"/>
      <c r="DX121" s="919"/>
      <c r="DY121" s="919"/>
      <c r="DZ121" s="920"/>
    </row>
    <row r="122" spans="1:130" s="197" customFormat="1" ht="26.25" customHeight="1" x14ac:dyDescent="0.15">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439</v>
      </c>
      <c r="BP122" s="992"/>
      <c r="BQ122" s="1032">
        <v>23123541</v>
      </c>
      <c r="BR122" s="1033"/>
      <c r="BS122" s="1033"/>
      <c r="BT122" s="1033"/>
      <c r="BU122" s="1033"/>
      <c r="BV122" s="1033">
        <v>23333038</v>
      </c>
      <c r="BW122" s="1033"/>
      <c r="BX122" s="1033"/>
      <c r="BY122" s="1033"/>
      <c r="BZ122" s="1033"/>
      <c r="CA122" s="1033">
        <v>23271193</v>
      </c>
      <c r="CB122" s="1033"/>
      <c r="CC122" s="1033"/>
      <c r="CD122" s="1033"/>
      <c r="CE122" s="1033"/>
      <c r="CF122" s="985"/>
      <c r="CG122" s="986"/>
      <c r="CH122" s="986"/>
      <c r="CI122" s="986"/>
      <c r="CJ122" s="987"/>
      <c r="CK122" s="1014"/>
      <c r="CL122" s="1015"/>
      <c r="CM122" s="1015"/>
      <c r="CN122" s="1015"/>
      <c r="CO122" s="1016"/>
      <c r="CP122" s="1005" t="s">
        <v>385</v>
      </c>
      <c r="CQ122" s="1006"/>
      <c r="CR122" s="1006"/>
      <c r="CS122" s="1006"/>
      <c r="CT122" s="1006"/>
      <c r="CU122" s="1006"/>
      <c r="CV122" s="1006"/>
      <c r="CW122" s="1006"/>
      <c r="CX122" s="1006"/>
      <c r="CY122" s="1006"/>
      <c r="CZ122" s="1006"/>
      <c r="DA122" s="1006"/>
      <c r="DB122" s="1006"/>
      <c r="DC122" s="1006"/>
      <c r="DD122" s="1006"/>
      <c r="DE122" s="1006"/>
      <c r="DF122" s="1007"/>
      <c r="DG122" s="917">
        <v>2380418</v>
      </c>
      <c r="DH122" s="918"/>
      <c r="DI122" s="918"/>
      <c r="DJ122" s="918"/>
      <c r="DK122" s="918"/>
      <c r="DL122" s="918">
        <v>2539627</v>
      </c>
      <c r="DM122" s="918"/>
      <c r="DN122" s="918"/>
      <c r="DO122" s="918"/>
      <c r="DP122" s="918"/>
      <c r="DQ122" s="918">
        <v>2613410</v>
      </c>
      <c r="DR122" s="918"/>
      <c r="DS122" s="918"/>
      <c r="DT122" s="918"/>
      <c r="DU122" s="918"/>
      <c r="DV122" s="919">
        <v>28.7</v>
      </c>
      <c r="DW122" s="919"/>
      <c r="DX122" s="919"/>
      <c r="DY122" s="919"/>
      <c r="DZ122" s="920"/>
    </row>
    <row r="123" spans="1:130" s="197" customFormat="1" ht="26.25" customHeight="1" thickBot="1" x14ac:dyDescent="0.2">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125.9</v>
      </c>
      <c r="BR123" s="1025"/>
      <c r="BS123" s="1025"/>
      <c r="BT123" s="1025"/>
      <c r="BU123" s="1025"/>
      <c r="BV123" s="1025">
        <v>111.3</v>
      </c>
      <c r="BW123" s="1025"/>
      <c r="BX123" s="1025"/>
      <c r="BY123" s="1025"/>
      <c r="BZ123" s="1025"/>
      <c r="CA123" s="1025">
        <v>97</v>
      </c>
      <c r="CB123" s="1025"/>
      <c r="CC123" s="1025"/>
      <c r="CD123" s="1025"/>
      <c r="CE123" s="1025"/>
      <c r="CF123" s="1026"/>
      <c r="CG123" s="1027"/>
      <c r="CH123" s="1027"/>
      <c r="CI123" s="1027"/>
      <c r="CJ123" s="1028"/>
      <c r="CK123" s="1014"/>
      <c r="CL123" s="1015"/>
      <c r="CM123" s="1015"/>
      <c r="CN123" s="1015"/>
      <c r="CO123" s="1016"/>
      <c r="CP123" s="1005" t="s">
        <v>383</v>
      </c>
      <c r="CQ123" s="1006"/>
      <c r="CR123" s="1006"/>
      <c r="CS123" s="1006"/>
      <c r="CT123" s="1006"/>
      <c r="CU123" s="1006"/>
      <c r="CV123" s="1006"/>
      <c r="CW123" s="1006"/>
      <c r="CX123" s="1006"/>
      <c r="CY123" s="1006"/>
      <c r="CZ123" s="1006"/>
      <c r="DA123" s="1006"/>
      <c r="DB123" s="1006"/>
      <c r="DC123" s="1006"/>
      <c r="DD123" s="1006"/>
      <c r="DE123" s="1006"/>
      <c r="DF123" s="1007"/>
      <c r="DG123" s="956" t="s">
        <v>112</v>
      </c>
      <c r="DH123" s="957"/>
      <c r="DI123" s="957"/>
      <c r="DJ123" s="957"/>
      <c r="DK123" s="958"/>
      <c r="DL123" s="959" t="s">
        <v>112</v>
      </c>
      <c r="DM123" s="957"/>
      <c r="DN123" s="957"/>
      <c r="DO123" s="957"/>
      <c r="DP123" s="958"/>
      <c r="DQ123" s="959" t="s">
        <v>112</v>
      </c>
      <c r="DR123" s="957"/>
      <c r="DS123" s="957"/>
      <c r="DT123" s="957"/>
      <c r="DU123" s="958"/>
      <c r="DV123" s="960" t="s">
        <v>112</v>
      </c>
      <c r="DW123" s="961"/>
      <c r="DX123" s="961"/>
      <c r="DY123" s="961"/>
      <c r="DZ123" s="962"/>
    </row>
    <row r="124" spans="1:130" s="197" customFormat="1" ht="26.25" customHeight="1" x14ac:dyDescent="0.15">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x14ac:dyDescent="0.2">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x14ac:dyDescent="0.15">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9470</v>
      </c>
      <c r="AB126" s="957"/>
      <c r="AC126" s="957"/>
      <c r="AD126" s="957"/>
      <c r="AE126" s="958"/>
      <c r="AF126" s="959">
        <v>8993</v>
      </c>
      <c r="AG126" s="957"/>
      <c r="AH126" s="957"/>
      <c r="AI126" s="957"/>
      <c r="AJ126" s="958"/>
      <c r="AK126" s="959">
        <v>8561</v>
      </c>
      <c r="AL126" s="957"/>
      <c r="AM126" s="957"/>
      <c r="AN126" s="957"/>
      <c r="AO126" s="958"/>
      <c r="AP126" s="960">
        <v>0.1</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v>44660</v>
      </c>
      <c r="DH126" s="918"/>
      <c r="DI126" s="918"/>
      <c r="DJ126" s="918"/>
      <c r="DK126" s="918"/>
      <c r="DL126" s="918">
        <v>6767</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x14ac:dyDescent="0.2">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v>223</v>
      </c>
      <c r="AG127" s="957"/>
      <c r="AH127" s="957"/>
      <c r="AI127" s="957"/>
      <c r="AJ127" s="958"/>
      <c r="AK127" s="959">
        <v>212</v>
      </c>
      <c r="AL127" s="957"/>
      <c r="AM127" s="957"/>
      <c r="AN127" s="957"/>
      <c r="AO127" s="958"/>
      <c r="AP127" s="960">
        <v>0</v>
      </c>
      <c r="AQ127" s="961"/>
      <c r="AR127" s="961"/>
      <c r="AS127" s="961"/>
      <c r="AT127" s="962"/>
      <c r="AU127" s="233"/>
      <c r="AV127" s="233"/>
      <c r="AW127" s="233"/>
      <c r="AX127" s="884" t="s">
        <v>450</v>
      </c>
      <c r="AY127" s="885"/>
      <c r="AZ127" s="885"/>
      <c r="BA127" s="885"/>
      <c r="BB127" s="885"/>
      <c r="BC127" s="885"/>
      <c r="BD127" s="885"/>
      <c r="BE127" s="886"/>
      <c r="BF127" s="1039" t="s">
        <v>112</v>
      </c>
      <c r="BG127" s="1040"/>
      <c r="BH127" s="1040"/>
      <c r="BI127" s="1040"/>
      <c r="BJ127" s="1040"/>
      <c r="BK127" s="1040"/>
      <c r="BL127" s="1049"/>
      <c r="BM127" s="1039">
        <v>13.25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x14ac:dyDescent="0.15">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40015</v>
      </c>
      <c r="AB128" s="1088"/>
      <c r="AC128" s="1088"/>
      <c r="AD128" s="1088"/>
      <c r="AE128" s="1089"/>
      <c r="AF128" s="1090">
        <v>29424</v>
      </c>
      <c r="AG128" s="1088"/>
      <c r="AH128" s="1088"/>
      <c r="AI128" s="1088"/>
      <c r="AJ128" s="1089"/>
      <c r="AK128" s="1090">
        <v>30462</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112</v>
      </c>
      <c r="BG128" s="1065"/>
      <c r="BH128" s="1065"/>
      <c r="BI128" s="1065"/>
      <c r="BJ128" s="1065"/>
      <c r="BK128" s="1065"/>
      <c r="BL128" s="1066"/>
      <c r="BM128" s="1064">
        <v>18.25</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10456242</v>
      </c>
      <c r="AB129" s="957"/>
      <c r="AC129" s="957"/>
      <c r="AD129" s="957"/>
      <c r="AE129" s="958"/>
      <c r="AF129" s="959">
        <v>10456404</v>
      </c>
      <c r="AG129" s="957"/>
      <c r="AH129" s="957"/>
      <c r="AI129" s="957"/>
      <c r="AJ129" s="958"/>
      <c r="AK129" s="959">
        <v>10526025</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13.6</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1367871</v>
      </c>
      <c r="AB130" s="957"/>
      <c r="AC130" s="957"/>
      <c r="AD130" s="957"/>
      <c r="AE130" s="958"/>
      <c r="AF130" s="959">
        <v>1398452</v>
      </c>
      <c r="AG130" s="957"/>
      <c r="AH130" s="957"/>
      <c r="AI130" s="957"/>
      <c r="AJ130" s="958"/>
      <c r="AK130" s="959">
        <v>1430312</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v>97</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9088371</v>
      </c>
      <c r="AB131" s="996"/>
      <c r="AC131" s="996"/>
      <c r="AD131" s="996"/>
      <c r="AE131" s="997"/>
      <c r="AF131" s="998">
        <v>9057952</v>
      </c>
      <c r="AG131" s="996"/>
      <c r="AH131" s="996"/>
      <c r="AI131" s="996"/>
      <c r="AJ131" s="997"/>
      <c r="AK131" s="998">
        <v>9095713</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14.90873337</v>
      </c>
      <c r="AB132" s="1102"/>
      <c r="AC132" s="1102"/>
      <c r="AD132" s="1102"/>
      <c r="AE132" s="1103"/>
      <c r="AF132" s="1104">
        <v>13.62953789</v>
      </c>
      <c r="AG132" s="1102"/>
      <c r="AH132" s="1102"/>
      <c r="AI132" s="1102"/>
      <c r="AJ132" s="1103"/>
      <c r="AK132" s="1104">
        <v>12.43137289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15.2</v>
      </c>
      <c r="AB133" s="1109"/>
      <c r="AC133" s="1109"/>
      <c r="AD133" s="1109"/>
      <c r="AE133" s="1110"/>
      <c r="AF133" s="1108">
        <v>14.3</v>
      </c>
      <c r="AG133" s="1109"/>
      <c r="AH133" s="1109"/>
      <c r="AI133" s="1109"/>
      <c r="AJ133" s="1110"/>
      <c r="AK133" s="1108">
        <v>13.6</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106" zoomScaleSheetLayoutView="106"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5" t="s">
        <v>466</v>
      </c>
      <c r="L7" s="254"/>
      <c r="M7" s="255" t="s">
        <v>467</v>
      </c>
      <c r="N7" s="256"/>
    </row>
    <row r="8" spans="1:16" x14ac:dyDescent="0.15">
      <c r="A8" s="248"/>
      <c r="B8" s="244"/>
      <c r="C8" s="244"/>
      <c r="D8" s="244"/>
      <c r="E8" s="244"/>
      <c r="F8" s="244"/>
      <c r="G8" s="257"/>
      <c r="H8" s="258"/>
      <c r="I8" s="258"/>
      <c r="J8" s="259"/>
      <c r="K8" s="1116"/>
      <c r="L8" s="260" t="s">
        <v>468</v>
      </c>
      <c r="M8" s="261" t="s">
        <v>469</v>
      </c>
      <c r="N8" s="262" t="s">
        <v>470</v>
      </c>
    </row>
    <row r="9" spans="1:16" x14ac:dyDescent="0.15">
      <c r="A9" s="248"/>
      <c r="B9" s="244"/>
      <c r="C9" s="244"/>
      <c r="D9" s="244"/>
      <c r="E9" s="244"/>
      <c r="F9" s="244"/>
      <c r="G9" s="1117" t="s">
        <v>471</v>
      </c>
      <c r="H9" s="1118"/>
      <c r="I9" s="1118"/>
      <c r="J9" s="1119"/>
      <c r="K9" s="263">
        <v>3495815</v>
      </c>
      <c r="L9" s="264">
        <v>83371</v>
      </c>
      <c r="M9" s="265">
        <v>83170</v>
      </c>
      <c r="N9" s="266">
        <v>0.2</v>
      </c>
    </row>
    <row r="10" spans="1:16" x14ac:dyDescent="0.15">
      <c r="A10" s="248"/>
      <c r="B10" s="244"/>
      <c r="C10" s="244"/>
      <c r="D10" s="244"/>
      <c r="E10" s="244"/>
      <c r="F10" s="244"/>
      <c r="G10" s="1117" t="s">
        <v>472</v>
      </c>
      <c r="H10" s="1118"/>
      <c r="I10" s="1118"/>
      <c r="J10" s="1119"/>
      <c r="K10" s="267">
        <v>170589</v>
      </c>
      <c r="L10" s="268">
        <v>4068</v>
      </c>
      <c r="M10" s="269">
        <v>7053</v>
      </c>
      <c r="N10" s="270">
        <v>-42.3</v>
      </c>
    </row>
    <row r="11" spans="1:16" ht="13.5" customHeight="1" x14ac:dyDescent="0.15">
      <c r="A11" s="248"/>
      <c r="B11" s="244"/>
      <c r="C11" s="244"/>
      <c r="D11" s="244"/>
      <c r="E11" s="244"/>
      <c r="F11" s="244"/>
      <c r="G11" s="1117" t="s">
        <v>473</v>
      </c>
      <c r="H11" s="1118"/>
      <c r="I11" s="1118"/>
      <c r="J11" s="1119"/>
      <c r="K11" s="267">
        <v>34283</v>
      </c>
      <c r="L11" s="268">
        <v>818</v>
      </c>
      <c r="M11" s="269">
        <v>8860</v>
      </c>
      <c r="N11" s="270">
        <v>-90.8</v>
      </c>
    </row>
    <row r="12" spans="1:16" ht="13.5" customHeight="1" x14ac:dyDescent="0.15">
      <c r="A12" s="248"/>
      <c r="B12" s="244"/>
      <c r="C12" s="244"/>
      <c r="D12" s="244"/>
      <c r="E12" s="244"/>
      <c r="F12" s="244"/>
      <c r="G12" s="1117" t="s">
        <v>474</v>
      </c>
      <c r="H12" s="1118"/>
      <c r="I12" s="1118"/>
      <c r="J12" s="1119"/>
      <c r="K12" s="267">
        <v>78110</v>
      </c>
      <c r="L12" s="268">
        <v>1863</v>
      </c>
      <c r="M12" s="269">
        <v>837</v>
      </c>
      <c r="N12" s="270">
        <v>122.6</v>
      </c>
    </row>
    <row r="13" spans="1:16" ht="13.5" customHeight="1" x14ac:dyDescent="0.15">
      <c r="A13" s="248"/>
      <c r="B13" s="244"/>
      <c r="C13" s="244"/>
      <c r="D13" s="244"/>
      <c r="E13" s="244"/>
      <c r="F13" s="244"/>
      <c r="G13" s="1117" t="s">
        <v>475</v>
      </c>
      <c r="H13" s="1118"/>
      <c r="I13" s="1118"/>
      <c r="J13" s="1119"/>
      <c r="K13" s="267" t="s">
        <v>476</v>
      </c>
      <c r="L13" s="268" t="s">
        <v>476</v>
      </c>
      <c r="M13" s="269">
        <v>4</v>
      </c>
      <c r="N13" s="270" t="s">
        <v>476</v>
      </c>
    </row>
    <row r="14" spans="1:16" ht="13.5" customHeight="1" x14ac:dyDescent="0.15">
      <c r="A14" s="248"/>
      <c r="B14" s="244"/>
      <c r="C14" s="244"/>
      <c r="D14" s="244"/>
      <c r="E14" s="244"/>
      <c r="F14" s="244"/>
      <c r="G14" s="1117" t="s">
        <v>477</v>
      </c>
      <c r="H14" s="1118"/>
      <c r="I14" s="1118"/>
      <c r="J14" s="1119"/>
      <c r="K14" s="267">
        <v>160734</v>
      </c>
      <c r="L14" s="268">
        <v>3833</v>
      </c>
      <c r="M14" s="269">
        <v>3453</v>
      </c>
      <c r="N14" s="270">
        <v>11</v>
      </c>
    </row>
    <row r="15" spans="1:16" ht="13.5" customHeight="1" x14ac:dyDescent="0.15">
      <c r="A15" s="248"/>
      <c r="B15" s="244"/>
      <c r="C15" s="244"/>
      <c r="D15" s="244"/>
      <c r="E15" s="244"/>
      <c r="F15" s="244"/>
      <c r="G15" s="1117" t="s">
        <v>478</v>
      </c>
      <c r="H15" s="1118"/>
      <c r="I15" s="1118"/>
      <c r="J15" s="1119"/>
      <c r="K15" s="267">
        <v>63892</v>
      </c>
      <c r="L15" s="268">
        <v>1524</v>
      </c>
      <c r="M15" s="269">
        <v>1923</v>
      </c>
      <c r="N15" s="270">
        <v>-20.7</v>
      </c>
    </row>
    <row r="16" spans="1:16" x14ac:dyDescent="0.15">
      <c r="A16" s="248"/>
      <c r="B16" s="244"/>
      <c r="C16" s="244"/>
      <c r="D16" s="244"/>
      <c r="E16" s="244"/>
      <c r="F16" s="244"/>
      <c r="G16" s="1120" t="s">
        <v>479</v>
      </c>
      <c r="H16" s="1121"/>
      <c r="I16" s="1121"/>
      <c r="J16" s="1122"/>
      <c r="K16" s="268">
        <v>-425970</v>
      </c>
      <c r="L16" s="268">
        <v>-10159</v>
      </c>
      <c r="M16" s="269">
        <v>-10272</v>
      </c>
      <c r="N16" s="270">
        <v>-1.1000000000000001</v>
      </c>
    </row>
    <row r="17" spans="1:16" x14ac:dyDescent="0.15">
      <c r="A17" s="248"/>
      <c r="B17" s="244"/>
      <c r="C17" s="244"/>
      <c r="D17" s="244"/>
      <c r="E17" s="244"/>
      <c r="F17" s="244"/>
      <c r="G17" s="1120" t="s">
        <v>169</v>
      </c>
      <c r="H17" s="1121"/>
      <c r="I17" s="1121"/>
      <c r="J17" s="1122"/>
      <c r="K17" s="268">
        <v>3577453</v>
      </c>
      <c r="L17" s="268">
        <v>85318</v>
      </c>
      <c r="M17" s="269">
        <v>95028</v>
      </c>
      <c r="N17" s="270">
        <v>-10.199999999999999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12" t="s">
        <v>484</v>
      </c>
      <c r="H21" s="1113"/>
      <c r="I21" s="1113"/>
      <c r="J21" s="1114"/>
      <c r="K21" s="280">
        <v>9.9</v>
      </c>
      <c r="L21" s="281">
        <v>9.36</v>
      </c>
      <c r="M21" s="282">
        <v>0.54</v>
      </c>
      <c r="N21" s="249"/>
      <c r="O21" s="283"/>
      <c r="P21" s="279"/>
    </row>
    <row r="22" spans="1:16" s="284" customFormat="1" x14ac:dyDescent="0.15">
      <c r="A22" s="279"/>
      <c r="B22" s="249"/>
      <c r="C22" s="249"/>
      <c r="D22" s="249"/>
      <c r="E22" s="249"/>
      <c r="F22" s="249"/>
      <c r="G22" s="1112" t="s">
        <v>485</v>
      </c>
      <c r="H22" s="1113"/>
      <c r="I22" s="1113"/>
      <c r="J22" s="1114"/>
      <c r="K22" s="285">
        <v>93.1</v>
      </c>
      <c r="L22" s="286">
        <v>96.8</v>
      </c>
      <c r="M22" s="287">
        <v>-3.7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5" t="s">
        <v>466</v>
      </c>
      <c r="L30" s="254"/>
      <c r="M30" s="255" t="s">
        <v>467</v>
      </c>
      <c r="N30" s="256"/>
    </row>
    <row r="31" spans="1:16" x14ac:dyDescent="0.15">
      <c r="A31" s="248"/>
      <c r="B31" s="244"/>
      <c r="C31" s="244"/>
      <c r="D31" s="244"/>
      <c r="E31" s="244"/>
      <c r="F31" s="244"/>
      <c r="G31" s="257"/>
      <c r="H31" s="258"/>
      <c r="I31" s="258"/>
      <c r="J31" s="259"/>
      <c r="K31" s="1116"/>
      <c r="L31" s="260" t="s">
        <v>468</v>
      </c>
      <c r="M31" s="261" t="s">
        <v>469</v>
      </c>
      <c r="N31" s="262" t="s">
        <v>470</v>
      </c>
    </row>
    <row r="32" spans="1:16" ht="27" customHeight="1" x14ac:dyDescent="0.15">
      <c r="A32" s="248"/>
      <c r="B32" s="244"/>
      <c r="C32" s="244"/>
      <c r="D32" s="244"/>
      <c r="E32" s="244"/>
      <c r="F32" s="244"/>
      <c r="G32" s="1128" t="s">
        <v>489</v>
      </c>
      <c r="H32" s="1129"/>
      <c r="I32" s="1129"/>
      <c r="J32" s="1130"/>
      <c r="K32" s="294">
        <v>1834020</v>
      </c>
      <c r="L32" s="294">
        <v>43739</v>
      </c>
      <c r="M32" s="295">
        <v>65071</v>
      </c>
      <c r="N32" s="296">
        <v>-32.799999999999997</v>
      </c>
    </row>
    <row r="33" spans="1:16" ht="13.5" customHeight="1" x14ac:dyDescent="0.15">
      <c r="A33" s="248"/>
      <c r="B33" s="244"/>
      <c r="C33" s="244"/>
      <c r="D33" s="244"/>
      <c r="E33" s="244"/>
      <c r="F33" s="244"/>
      <c r="G33" s="1128" t="s">
        <v>490</v>
      </c>
      <c r="H33" s="1129"/>
      <c r="I33" s="1129"/>
      <c r="J33" s="1130"/>
      <c r="K33" s="294" t="s">
        <v>476</v>
      </c>
      <c r="L33" s="294" t="s">
        <v>476</v>
      </c>
      <c r="M33" s="295" t="s">
        <v>476</v>
      </c>
      <c r="N33" s="296" t="s">
        <v>476</v>
      </c>
    </row>
    <row r="34" spans="1:16" ht="27" customHeight="1" x14ac:dyDescent="0.15">
      <c r="A34" s="248"/>
      <c r="B34" s="244"/>
      <c r="C34" s="244"/>
      <c r="D34" s="244"/>
      <c r="E34" s="244"/>
      <c r="F34" s="244"/>
      <c r="G34" s="1128" t="s">
        <v>491</v>
      </c>
      <c r="H34" s="1129"/>
      <c r="I34" s="1129"/>
      <c r="J34" s="1130"/>
      <c r="K34" s="294" t="s">
        <v>476</v>
      </c>
      <c r="L34" s="294" t="s">
        <v>476</v>
      </c>
      <c r="M34" s="295">
        <v>23</v>
      </c>
      <c r="N34" s="296" t="s">
        <v>476</v>
      </c>
    </row>
    <row r="35" spans="1:16" ht="27" customHeight="1" x14ac:dyDescent="0.15">
      <c r="A35" s="248"/>
      <c r="B35" s="244"/>
      <c r="C35" s="244"/>
      <c r="D35" s="244"/>
      <c r="E35" s="244"/>
      <c r="F35" s="244"/>
      <c r="G35" s="1128" t="s">
        <v>492</v>
      </c>
      <c r="H35" s="1129"/>
      <c r="I35" s="1129"/>
      <c r="J35" s="1130"/>
      <c r="K35" s="294">
        <v>748692</v>
      </c>
      <c r="L35" s="294">
        <v>17855</v>
      </c>
      <c r="M35" s="295">
        <v>17560</v>
      </c>
      <c r="N35" s="296">
        <v>1.7</v>
      </c>
    </row>
    <row r="36" spans="1:16" ht="27" customHeight="1" x14ac:dyDescent="0.15">
      <c r="A36" s="248"/>
      <c r="B36" s="244"/>
      <c r="C36" s="244"/>
      <c r="D36" s="244"/>
      <c r="E36" s="244"/>
      <c r="F36" s="244"/>
      <c r="G36" s="1128" t="s">
        <v>493</v>
      </c>
      <c r="H36" s="1129"/>
      <c r="I36" s="1129"/>
      <c r="J36" s="1130"/>
      <c r="K36" s="294" t="s">
        <v>476</v>
      </c>
      <c r="L36" s="294" t="s">
        <v>476</v>
      </c>
      <c r="M36" s="295">
        <v>3274</v>
      </c>
      <c r="N36" s="296" t="s">
        <v>476</v>
      </c>
    </row>
    <row r="37" spans="1:16" ht="13.5" customHeight="1" x14ac:dyDescent="0.15">
      <c r="A37" s="248"/>
      <c r="B37" s="244"/>
      <c r="C37" s="244"/>
      <c r="D37" s="244"/>
      <c r="E37" s="244"/>
      <c r="F37" s="244"/>
      <c r="G37" s="1128" t="s">
        <v>494</v>
      </c>
      <c r="H37" s="1129"/>
      <c r="I37" s="1129"/>
      <c r="J37" s="1130"/>
      <c r="K37" s="294">
        <v>8773</v>
      </c>
      <c r="L37" s="294">
        <v>209</v>
      </c>
      <c r="M37" s="295">
        <v>1387</v>
      </c>
      <c r="N37" s="296">
        <v>-84.9</v>
      </c>
    </row>
    <row r="38" spans="1:16" ht="27" customHeight="1" x14ac:dyDescent="0.15">
      <c r="A38" s="248"/>
      <c r="B38" s="244"/>
      <c r="C38" s="244"/>
      <c r="D38" s="244"/>
      <c r="E38" s="244"/>
      <c r="F38" s="244"/>
      <c r="G38" s="1131" t="s">
        <v>495</v>
      </c>
      <c r="H38" s="1132"/>
      <c r="I38" s="1132"/>
      <c r="J38" s="1133"/>
      <c r="K38" s="297">
        <v>11</v>
      </c>
      <c r="L38" s="297">
        <v>0</v>
      </c>
      <c r="M38" s="298">
        <v>7</v>
      </c>
      <c r="N38" s="299">
        <v>-100</v>
      </c>
      <c r="O38" s="293"/>
    </row>
    <row r="39" spans="1:16" x14ac:dyDescent="0.15">
      <c r="A39" s="248"/>
      <c r="B39" s="244"/>
      <c r="C39" s="244"/>
      <c r="D39" s="244"/>
      <c r="E39" s="244"/>
      <c r="F39" s="244"/>
      <c r="G39" s="1131" t="s">
        <v>496</v>
      </c>
      <c r="H39" s="1132"/>
      <c r="I39" s="1132"/>
      <c r="J39" s="1133"/>
      <c r="K39" s="300">
        <v>-30462</v>
      </c>
      <c r="L39" s="300">
        <v>-726</v>
      </c>
      <c r="M39" s="301">
        <v>-4282</v>
      </c>
      <c r="N39" s="302">
        <v>-83</v>
      </c>
      <c r="O39" s="293"/>
    </row>
    <row r="40" spans="1:16" ht="27" customHeight="1" x14ac:dyDescent="0.15">
      <c r="A40" s="248"/>
      <c r="B40" s="244"/>
      <c r="C40" s="244"/>
      <c r="D40" s="244"/>
      <c r="E40" s="244"/>
      <c r="F40" s="244"/>
      <c r="G40" s="1128" t="s">
        <v>497</v>
      </c>
      <c r="H40" s="1129"/>
      <c r="I40" s="1129"/>
      <c r="J40" s="1130"/>
      <c r="K40" s="300">
        <v>-1430312</v>
      </c>
      <c r="L40" s="300">
        <v>-34111</v>
      </c>
      <c r="M40" s="301">
        <v>-54179</v>
      </c>
      <c r="N40" s="302">
        <v>-37</v>
      </c>
      <c r="O40" s="293"/>
    </row>
    <row r="41" spans="1:16" x14ac:dyDescent="0.15">
      <c r="A41" s="248"/>
      <c r="B41" s="244"/>
      <c r="C41" s="244"/>
      <c r="D41" s="244"/>
      <c r="E41" s="244"/>
      <c r="F41" s="244"/>
      <c r="G41" s="1134" t="s">
        <v>279</v>
      </c>
      <c r="H41" s="1135"/>
      <c r="I41" s="1135"/>
      <c r="J41" s="1136"/>
      <c r="K41" s="294">
        <v>1130722</v>
      </c>
      <c r="L41" s="300">
        <v>26966</v>
      </c>
      <c r="M41" s="301">
        <v>28861</v>
      </c>
      <c r="N41" s="302">
        <v>-6.6</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23" t="s">
        <v>466</v>
      </c>
      <c r="J49" s="1125" t="s">
        <v>501</v>
      </c>
      <c r="K49" s="1126"/>
      <c r="L49" s="1126"/>
      <c r="M49" s="1126"/>
      <c r="N49" s="1127"/>
    </row>
    <row r="50" spans="1:14" x14ac:dyDescent="0.15">
      <c r="A50" s="248"/>
      <c r="B50" s="244"/>
      <c r="C50" s="244"/>
      <c r="D50" s="244"/>
      <c r="E50" s="244"/>
      <c r="F50" s="244"/>
      <c r="G50" s="312"/>
      <c r="H50" s="313"/>
      <c r="I50" s="1124"/>
      <c r="J50" s="314" t="s">
        <v>502</v>
      </c>
      <c r="K50" s="315" t="s">
        <v>503</v>
      </c>
      <c r="L50" s="316" t="s">
        <v>504</v>
      </c>
      <c r="M50" s="317" t="s">
        <v>505</v>
      </c>
      <c r="N50" s="318" t="s">
        <v>506</v>
      </c>
    </row>
    <row r="51" spans="1:14" x14ac:dyDescent="0.15">
      <c r="A51" s="248"/>
      <c r="B51" s="244"/>
      <c r="C51" s="244"/>
      <c r="D51" s="244"/>
      <c r="E51" s="244"/>
      <c r="F51" s="244"/>
      <c r="G51" s="310" t="s">
        <v>507</v>
      </c>
      <c r="H51" s="311"/>
      <c r="I51" s="319">
        <v>3257449</v>
      </c>
      <c r="J51" s="320">
        <v>77143</v>
      </c>
      <c r="K51" s="321">
        <v>-32.200000000000003</v>
      </c>
      <c r="L51" s="322">
        <v>76282</v>
      </c>
      <c r="M51" s="323">
        <v>25</v>
      </c>
      <c r="N51" s="324">
        <v>-57.2</v>
      </c>
    </row>
    <row r="52" spans="1:14" x14ac:dyDescent="0.15">
      <c r="A52" s="248"/>
      <c r="B52" s="244"/>
      <c r="C52" s="244"/>
      <c r="D52" s="244"/>
      <c r="E52" s="244"/>
      <c r="F52" s="244"/>
      <c r="G52" s="325"/>
      <c r="H52" s="326" t="s">
        <v>508</v>
      </c>
      <c r="I52" s="327">
        <v>1379908</v>
      </c>
      <c r="J52" s="328">
        <v>32679</v>
      </c>
      <c r="K52" s="329">
        <v>-19.8</v>
      </c>
      <c r="L52" s="330">
        <v>41092</v>
      </c>
      <c r="M52" s="331">
        <v>31.8</v>
      </c>
      <c r="N52" s="332">
        <v>-51.6</v>
      </c>
    </row>
    <row r="53" spans="1:14" x14ac:dyDescent="0.15">
      <c r="A53" s="248"/>
      <c r="B53" s="244"/>
      <c r="C53" s="244"/>
      <c r="D53" s="244"/>
      <c r="E53" s="244"/>
      <c r="F53" s="244"/>
      <c r="G53" s="310" t="s">
        <v>509</v>
      </c>
      <c r="H53" s="311"/>
      <c r="I53" s="319">
        <v>2652975</v>
      </c>
      <c r="J53" s="320">
        <v>62858</v>
      </c>
      <c r="K53" s="321">
        <v>-18.5</v>
      </c>
      <c r="L53" s="322">
        <v>78670</v>
      </c>
      <c r="M53" s="323">
        <v>3.1</v>
      </c>
      <c r="N53" s="324">
        <v>-21.6</v>
      </c>
    </row>
    <row r="54" spans="1:14" x14ac:dyDescent="0.15">
      <c r="A54" s="248"/>
      <c r="B54" s="244"/>
      <c r="C54" s="244"/>
      <c r="D54" s="244"/>
      <c r="E54" s="244"/>
      <c r="F54" s="244"/>
      <c r="G54" s="325"/>
      <c r="H54" s="326" t="s">
        <v>508</v>
      </c>
      <c r="I54" s="327">
        <v>1292245</v>
      </c>
      <c r="J54" s="328">
        <v>30618</v>
      </c>
      <c r="K54" s="329">
        <v>-6.3</v>
      </c>
      <c r="L54" s="330">
        <v>38094</v>
      </c>
      <c r="M54" s="331">
        <v>-7.3</v>
      </c>
      <c r="N54" s="332">
        <v>1</v>
      </c>
    </row>
    <row r="55" spans="1:14" x14ac:dyDescent="0.15">
      <c r="A55" s="248"/>
      <c r="B55" s="244"/>
      <c r="C55" s="244"/>
      <c r="D55" s="244"/>
      <c r="E55" s="244"/>
      <c r="F55" s="244"/>
      <c r="G55" s="310" t="s">
        <v>510</v>
      </c>
      <c r="H55" s="311"/>
      <c r="I55" s="319">
        <v>4302563</v>
      </c>
      <c r="J55" s="320">
        <v>102706</v>
      </c>
      <c r="K55" s="321">
        <v>63.4</v>
      </c>
      <c r="L55" s="322">
        <v>67201</v>
      </c>
      <c r="M55" s="323">
        <v>-14.6</v>
      </c>
      <c r="N55" s="324">
        <v>78</v>
      </c>
    </row>
    <row r="56" spans="1:14" x14ac:dyDescent="0.15">
      <c r="A56" s="248"/>
      <c r="B56" s="244"/>
      <c r="C56" s="244"/>
      <c r="D56" s="244"/>
      <c r="E56" s="244"/>
      <c r="F56" s="244"/>
      <c r="G56" s="325"/>
      <c r="H56" s="326" t="s">
        <v>508</v>
      </c>
      <c r="I56" s="327">
        <v>2247470</v>
      </c>
      <c r="J56" s="328">
        <v>53649</v>
      </c>
      <c r="K56" s="329">
        <v>75.2</v>
      </c>
      <c r="L56" s="330">
        <v>35210</v>
      </c>
      <c r="M56" s="331">
        <v>-7.6</v>
      </c>
      <c r="N56" s="332">
        <v>82.8</v>
      </c>
    </row>
    <row r="57" spans="1:14" x14ac:dyDescent="0.15">
      <c r="A57" s="248"/>
      <c r="B57" s="244"/>
      <c r="C57" s="244"/>
      <c r="D57" s="244"/>
      <c r="E57" s="244"/>
      <c r="F57" s="244"/>
      <c r="G57" s="310" t="s">
        <v>511</v>
      </c>
      <c r="H57" s="311"/>
      <c r="I57" s="319">
        <v>5789988</v>
      </c>
      <c r="J57" s="320">
        <v>138404</v>
      </c>
      <c r="K57" s="321">
        <v>34.799999999999997</v>
      </c>
      <c r="L57" s="322">
        <v>75709</v>
      </c>
      <c r="M57" s="323">
        <v>12.7</v>
      </c>
      <c r="N57" s="324">
        <v>22.1</v>
      </c>
    </row>
    <row r="58" spans="1:14" x14ac:dyDescent="0.15">
      <c r="A58" s="248"/>
      <c r="B58" s="244"/>
      <c r="C58" s="244"/>
      <c r="D58" s="244"/>
      <c r="E58" s="244"/>
      <c r="F58" s="244"/>
      <c r="G58" s="325"/>
      <c r="H58" s="326" t="s">
        <v>508</v>
      </c>
      <c r="I58" s="327">
        <v>2378204</v>
      </c>
      <c r="J58" s="328">
        <v>56849</v>
      </c>
      <c r="K58" s="329">
        <v>6</v>
      </c>
      <c r="L58" s="330">
        <v>35212</v>
      </c>
      <c r="M58" s="331">
        <v>0</v>
      </c>
      <c r="N58" s="332">
        <v>6</v>
      </c>
    </row>
    <row r="59" spans="1:14" x14ac:dyDescent="0.15">
      <c r="A59" s="248"/>
      <c r="B59" s="244"/>
      <c r="C59" s="244"/>
      <c r="D59" s="244"/>
      <c r="E59" s="244"/>
      <c r="F59" s="244"/>
      <c r="G59" s="310" t="s">
        <v>512</v>
      </c>
      <c r="H59" s="311"/>
      <c r="I59" s="319">
        <v>3376250</v>
      </c>
      <c r="J59" s="320">
        <v>80519</v>
      </c>
      <c r="K59" s="321">
        <v>-41.8</v>
      </c>
      <c r="L59" s="322">
        <v>90961</v>
      </c>
      <c r="M59" s="323">
        <v>20.100000000000001</v>
      </c>
      <c r="N59" s="324">
        <v>-61.9</v>
      </c>
    </row>
    <row r="60" spans="1:14" x14ac:dyDescent="0.15">
      <c r="A60" s="248"/>
      <c r="B60" s="244"/>
      <c r="C60" s="244"/>
      <c r="D60" s="244"/>
      <c r="E60" s="244"/>
      <c r="F60" s="244"/>
      <c r="G60" s="325"/>
      <c r="H60" s="326" t="s">
        <v>508</v>
      </c>
      <c r="I60" s="333">
        <v>1464220</v>
      </c>
      <c r="J60" s="328">
        <v>34920</v>
      </c>
      <c r="K60" s="329">
        <v>-38.6</v>
      </c>
      <c r="L60" s="330">
        <v>37720</v>
      </c>
      <c r="M60" s="331">
        <v>7.1</v>
      </c>
      <c r="N60" s="332">
        <v>-45.7</v>
      </c>
    </row>
    <row r="61" spans="1:14" x14ac:dyDescent="0.15">
      <c r="A61" s="248"/>
      <c r="B61" s="244"/>
      <c r="C61" s="244"/>
      <c r="D61" s="244"/>
      <c r="E61" s="244"/>
      <c r="F61" s="244"/>
      <c r="G61" s="310" t="s">
        <v>513</v>
      </c>
      <c r="H61" s="334"/>
      <c r="I61" s="335">
        <v>3875845</v>
      </c>
      <c r="J61" s="336">
        <v>92326</v>
      </c>
      <c r="K61" s="337">
        <v>1.1000000000000001</v>
      </c>
      <c r="L61" s="338">
        <v>77765</v>
      </c>
      <c r="M61" s="339">
        <v>9.3000000000000007</v>
      </c>
      <c r="N61" s="324">
        <v>-8.1999999999999993</v>
      </c>
    </row>
    <row r="62" spans="1:14" x14ac:dyDescent="0.15">
      <c r="A62" s="248"/>
      <c r="B62" s="244"/>
      <c r="C62" s="244"/>
      <c r="D62" s="244"/>
      <c r="E62" s="244"/>
      <c r="F62" s="244"/>
      <c r="G62" s="325"/>
      <c r="H62" s="326" t="s">
        <v>508</v>
      </c>
      <c r="I62" s="327">
        <v>1752409</v>
      </c>
      <c r="J62" s="328">
        <v>41743</v>
      </c>
      <c r="K62" s="329">
        <v>3.3</v>
      </c>
      <c r="L62" s="330">
        <v>37466</v>
      </c>
      <c r="M62" s="331">
        <v>4.8</v>
      </c>
      <c r="N62" s="332">
        <v>-1.5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7" t="s">
        <v>3</v>
      </c>
      <c r="D47" s="1137"/>
      <c r="E47" s="1138"/>
      <c r="F47" s="11">
        <v>11.2</v>
      </c>
      <c r="G47" s="12">
        <v>14</v>
      </c>
      <c r="H47" s="12">
        <v>14.92</v>
      </c>
      <c r="I47" s="12">
        <v>18.170000000000002</v>
      </c>
      <c r="J47" s="13">
        <v>20.239999999999998</v>
      </c>
    </row>
    <row r="48" spans="2:10" ht="57.75" customHeight="1" x14ac:dyDescent="0.15">
      <c r="B48" s="14"/>
      <c r="C48" s="1139" t="s">
        <v>4</v>
      </c>
      <c r="D48" s="1139"/>
      <c r="E48" s="1140"/>
      <c r="F48" s="15">
        <v>5.7</v>
      </c>
      <c r="G48" s="16">
        <v>3.08</v>
      </c>
      <c r="H48" s="16">
        <v>4.3099999999999996</v>
      </c>
      <c r="I48" s="16">
        <v>4.38</v>
      </c>
      <c r="J48" s="17">
        <v>1.02</v>
      </c>
    </row>
    <row r="49" spans="2:10" ht="57.75" customHeight="1" thickBot="1" x14ac:dyDescent="0.2">
      <c r="B49" s="18"/>
      <c r="C49" s="1141" t="s">
        <v>5</v>
      </c>
      <c r="D49" s="1141"/>
      <c r="E49" s="1142"/>
      <c r="F49" s="19">
        <v>6.15</v>
      </c>
      <c r="G49" s="20">
        <v>3.2</v>
      </c>
      <c r="H49" s="20">
        <v>1.66</v>
      </c>
      <c r="I49" s="20">
        <v>2.61</v>
      </c>
      <c r="J49" s="21" t="s">
        <v>520</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49" t="s">
        <v>521</v>
      </c>
      <c r="D34" s="1149"/>
      <c r="E34" s="1150"/>
      <c r="F34" s="32">
        <v>2.94</v>
      </c>
      <c r="G34" s="33">
        <v>1.87</v>
      </c>
      <c r="H34" s="33">
        <v>3.1</v>
      </c>
      <c r="I34" s="33">
        <v>2.48</v>
      </c>
      <c r="J34" s="34" t="s">
        <v>522</v>
      </c>
      <c r="K34" s="22"/>
      <c r="L34" s="22"/>
      <c r="M34" s="22"/>
      <c r="N34" s="22"/>
      <c r="O34" s="22"/>
      <c r="P34" s="22"/>
    </row>
    <row r="35" spans="1:16" ht="39" customHeight="1" x14ac:dyDescent="0.15">
      <c r="A35" s="22"/>
      <c r="B35" s="35"/>
      <c r="C35" s="1143" t="s">
        <v>523</v>
      </c>
      <c r="D35" s="1144"/>
      <c r="E35" s="1145"/>
      <c r="F35" s="36">
        <v>6.21</v>
      </c>
      <c r="G35" s="37">
        <v>6.79</v>
      </c>
      <c r="H35" s="37">
        <v>8.48</v>
      </c>
      <c r="I35" s="37">
        <v>7.05</v>
      </c>
      <c r="J35" s="38">
        <v>6.4</v>
      </c>
      <c r="K35" s="22"/>
      <c r="L35" s="22"/>
      <c r="M35" s="22"/>
      <c r="N35" s="22"/>
      <c r="O35" s="22"/>
      <c r="P35" s="22"/>
    </row>
    <row r="36" spans="1:16" ht="39" customHeight="1" x14ac:dyDescent="0.15">
      <c r="A36" s="22"/>
      <c r="B36" s="35"/>
      <c r="C36" s="1143" t="s">
        <v>524</v>
      </c>
      <c r="D36" s="1144"/>
      <c r="E36" s="1145"/>
      <c r="F36" s="36">
        <v>7.33</v>
      </c>
      <c r="G36" s="37">
        <v>6.92</v>
      </c>
      <c r="H36" s="37">
        <v>6.77</v>
      </c>
      <c r="I36" s="37">
        <v>5.99</v>
      </c>
      <c r="J36" s="38">
        <v>5.89</v>
      </c>
      <c r="K36" s="22"/>
      <c r="L36" s="22"/>
      <c r="M36" s="22"/>
      <c r="N36" s="22"/>
      <c r="O36" s="22"/>
      <c r="P36" s="22"/>
    </row>
    <row r="37" spans="1:16" ht="39" customHeight="1" x14ac:dyDescent="0.15">
      <c r="A37" s="22"/>
      <c r="B37" s="35"/>
      <c r="C37" s="1143" t="s">
        <v>525</v>
      </c>
      <c r="D37" s="1144"/>
      <c r="E37" s="1145"/>
      <c r="F37" s="36">
        <v>0.65</v>
      </c>
      <c r="G37" s="37">
        <v>1.26</v>
      </c>
      <c r="H37" s="37">
        <v>0.36</v>
      </c>
      <c r="I37" s="37">
        <v>1.1000000000000001</v>
      </c>
      <c r="J37" s="38">
        <v>1.31</v>
      </c>
      <c r="K37" s="22"/>
      <c r="L37" s="22"/>
      <c r="M37" s="22"/>
      <c r="N37" s="22"/>
      <c r="O37" s="22"/>
      <c r="P37" s="22"/>
    </row>
    <row r="38" spans="1:16" ht="39" customHeight="1" x14ac:dyDescent="0.15">
      <c r="A38" s="22"/>
      <c r="B38" s="35"/>
      <c r="C38" s="1143" t="s">
        <v>526</v>
      </c>
      <c r="D38" s="1144"/>
      <c r="E38" s="1145"/>
      <c r="F38" s="36">
        <v>5.3</v>
      </c>
      <c r="G38" s="37">
        <v>3.02</v>
      </c>
      <c r="H38" s="37">
        <v>4.3099999999999996</v>
      </c>
      <c r="I38" s="37">
        <v>4.38</v>
      </c>
      <c r="J38" s="38">
        <v>1.02</v>
      </c>
      <c r="K38" s="22"/>
      <c r="L38" s="22"/>
      <c r="M38" s="22"/>
      <c r="N38" s="22"/>
      <c r="O38" s="22"/>
      <c r="P38" s="22"/>
    </row>
    <row r="39" spans="1:16" ht="39" customHeight="1" x14ac:dyDescent="0.15">
      <c r="A39" s="22"/>
      <c r="B39" s="35"/>
      <c r="C39" s="1143" t="s">
        <v>527</v>
      </c>
      <c r="D39" s="1144"/>
      <c r="E39" s="1145"/>
      <c r="F39" s="36">
        <v>0.4</v>
      </c>
      <c r="G39" s="37">
        <v>0.41</v>
      </c>
      <c r="H39" s="37">
        <v>0.24</v>
      </c>
      <c r="I39" s="37">
        <v>0.51</v>
      </c>
      <c r="J39" s="38">
        <v>0.77</v>
      </c>
      <c r="K39" s="22"/>
      <c r="L39" s="22"/>
      <c r="M39" s="22"/>
      <c r="N39" s="22"/>
      <c r="O39" s="22"/>
      <c r="P39" s="22"/>
    </row>
    <row r="40" spans="1:16" ht="39" customHeight="1" x14ac:dyDescent="0.15">
      <c r="A40" s="22"/>
      <c r="B40" s="35"/>
      <c r="C40" s="1143" t="s">
        <v>528</v>
      </c>
      <c r="D40" s="1144"/>
      <c r="E40" s="1145"/>
      <c r="F40" s="36">
        <v>0.51</v>
      </c>
      <c r="G40" s="37">
        <v>0.32</v>
      </c>
      <c r="H40" s="37">
        <v>0.33</v>
      </c>
      <c r="I40" s="37">
        <v>0.35</v>
      </c>
      <c r="J40" s="38">
        <v>0.42</v>
      </c>
      <c r="K40" s="22"/>
      <c r="L40" s="22"/>
      <c r="M40" s="22"/>
      <c r="N40" s="22"/>
      <c r="O40" s="22"/>
      <c r="P40" s="22"/>
    </row>
    <row r="41" spans="1:16" ht="39" customHeight="1" x14ac:dyDescent="0.15">
      <c r="A41" s="22"/>
      <c r="B41" s="35"/>
      <c r="C41" s="1143" t="s">
        <v>529</v>
      </c>
      <c r="D41" s="1144"/>
      <c r="E41" s="1145"/>
      <c r="F41" s="36">
        <v>0.1</v>
      </c>
      <c r="G41" s="37">
        <v>0.01</v>
      </c>
      <c r="H41" s="37">
        <v>0.01</v>
      </c>
      <c r="I41" s="37">
        <v>0</v>
      </c>
      <c r="J41" s="38">
        <v>0.09</v>
      </c>
      <c r="K41" s="22"/>
      <c r="L41" s="22"/>
      <c r="M41" s="22"/>
      <c r="N41" s="22"/>
      <c r="O41" s="22"/>
      <c r="P41" s="22"/>
    </row>
    <row r="42" spans="1:16" ht="39" customHeight="1" x14ac:dyDescent="0.15">
      <c r="A42" s="22"/>
      <c r="B42" s="39"/>
      <c r="C42" s="1143" t="s">
        <v>530</v>
      </c>
      <c r="D42" s="1144"/>
      <c r="E42" s="1145"/>
      <c r="F42" s="36" t="s">
        <v>476</v>
      </c>
      <c r="G42" s="37" t="s">
        <v>476</v>
      </c>
      <c r="H42" s="37" t="s">
        <v>476</v>
      </c>
      <c r="I42" s="37" t="s">
        <v>476</v>
      </c>
      <c r="J42" s="38" t="s">
        <v>476</v>
      </c>
      <c r="K42" s="22"/>
      <c r="L42" s="22"/>
      <c r="M42" s="22"/>
      <c r="N42" s="22"/>
      <c r="O42" s="22"/>
      <c r="P42" s="22"/>
    </row>
    <row r="43" spans="1:16" ht="39" customHeight="1" thickBot="1" x14ac:dyDescent="0.2">
      <c r="A43" s="22"/>
      <c r="B43" s="40"/>
      <c r="C43" s="1146" t="s">
        <v>531</v>
      </c>
      <c r="D43" s="1147"/>
      <c r="E43" s="1148"/>
      <c r="F43" s="41">
        <v>0.53</v>
      </c>
      <c r="G43" s="42">
        <v>0.11</v>
      </c>
      <c r="H43" s="42">
        <v>0.1</v>
      </c>
      <c r="I43" s="42">
        <v>0.01</v>
      </c>
      <c r="J43" s="43">
        <v>0.05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2192</v>
      </c>
      <c r="L45" s="60">
        <v>1998</v>
      </c>
      <c r="M45" s="60">
        <v>1903</v>
      </c>
      <c r="N45" s="60">
        <v>1889</v>
      </c>
      <c r="O45" s="61">
        <v>1834</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x14ac:dyDescent="0.15">
      <c r="A48" s="48"/>
      <c r="B48" s="1161"/>
      <c r="C48" s="1162"/>
      <c r="D48" s="62"/>
      <c r="E48" s="1153" t="s">
        <v>15</v>
      </c>
      <c r="F48" s="1153"/>
      <c r="G48" s="1153"/>
      <c r="H48" s="1153"/>
      <c r="I48" s="1153"/>
      <c r="J48" s="1154"/>
      <c r="K48" s="63">
        <v>671</v>
      </c>
      <c r="L48" s="64">
        <v>686</v>
      </c>
      <c r="M48" s="64">
        <v>850</v>
      </c>
      <c r="N48" s="64">
        <v>764</v>
      </c>
      <c r="O48" s="65">
        <v>749</v>
      </c>
      <c r="P48" s="48"/>
      <c r="Q48" s="48"/>
      <c r="R48" s="48"/>
      <c r="S48" s="48"/>
      <c r="T48" s="48"/>
      <c r="U48" s="48"/>
    </row>
    <row r="49" spans="1:21" ht="30.75" customHeight="1" x14ac:dyDescent="0.15">
      <c r="A49" s="48"/>
      <c r="B49" s="1161"/>
      <c r="C49" s="1162"/>
      <c r="D49" s="62"/>
      <c r="E49" s="1153" t="s">
        <v>16</v>
      </c>
      <c r="F49" s="1153"/>
      <c r="G49" s="1153"/>
      <c r="H49" s="1153"/>
      <c r="I49" s="1153"/>
      <c r="J49" s="1154"/>
      <c r="K49" s="63">
        <v>0</v>
      </c>
      <c r="L49" s="64">
        <v>0</v>
      </c>
      <c r="M49" s="64">
        <v>0</v>
      </c>
      <c r="N49" s="64">
        <v>0</v>
      </c>
      <c r="O49" s="65" t="s">
        <v>476</v>
      </c>
      <c r="P49" s="48"/>
      <c r="Q49" s="48"/>
      <c r="R49" s="48"/>
      <c r="S49" s="48"/>
      <c r="T49" s="48"/>
      <c r="U49" s="48"/>
    </row>
    <row r="50" spans="1:21" ht="30.75" customHeight="1" x14ac:dyDescent="0.15">
      <c r="A50" s="48"/>
      <c r="B50" s="1161"/>
      <c r="C50" s="1162"/>
      <c r="D50" s="62"/>
      <c r="E50" s="1153" t="s">
        <v>17</v>
      </c>
      <c r="F50" s="1153"/>
      <c r="G50" s="1153"/>
      <c r="H50" s="1153"/>
      <c r="I50" s="1153"/>
      <c r="J50" s="1154"/>
      <c r="K50" s="63">
        <v>28</v>
      </c>
      <c r="L50" s="64">
        <v>10</v>
      </c>
      <c r="M50" s="64">
        <v>9</v>
      </c>
      <c r="N50" s="64">
        <v>9</v>
      </c>
      <c r="O50" s="65">
        <v>9</v>
      </c>
      <c r="P50" s="48"/>
      <c r="Q50" s="48"/>
      <c r="R50" s="48"/>
      <c r="S50" s="48"/>
      <c r="T50" s="48"/>
      <c r="U50" s="48"/>
    </row>
    <row r="51" spans="1:21" ht="30.75" customHeight="1" x14ac:dyDescent="0.15">
      <c r="A51" s="48"/>
      <c r="B51" s="1163"/>
      <c r="C51" s="1164"/>
      <c r="D51" s="66"/>
      <c r="E51" s="1153" t="s">
        <v>18</v>
      </c>
      <c r="F51" s="1153"/>
      <c r="G51" s="1153"/>
      <c r="H51" s="1153"/>
      <c r="I51" s="1153"/>
      <c r="J51" s="1154"/>
      <c r="K51" s="63">
        <v>0</v>
      </c>
      <c r="L51" s="64">
        <v>0</v>
      </c>
      <c r="M51" s="64" t="s">
        <v>476</v>
      </c>
      <c r="N51" s="64">
        <v>0</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1464</v>
      </c>
      <c r="L52" s="64">
        <v>1384</v>
      </c>
      <c r="M52" s="64">
        <v>1407</v>
      </c>
      <c r="N52" s="64">
        <v>1427</v>
      </c>
      <c r="O52" s="65">
        <v>1460</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1427</v>
      </c>
      <c r="L53" s="69">
        <v>1310</v>
      </c>
      <c r="M53" s="69">
        <v>1355</v>
      </c>
      <c r="N53" s="69">
        <v>1235</v>
      </c>
      <c r="O53" s="70">
        <v>1132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201op</cp:lastModifiedBy>
  <cp:lastPrinted>2015-04-16T07:08:12Z</cp:lastPrinted>
  <dcterms:created xsi:type="dcterms:W3CDTF">2015-02-17T05:56:11Z</dcterms:created>
  <dcterms:modified xsi:type="dcterms:W3CDTF">2015-05-08T04:39:44Z</dcterms:modified>
  <cp:category/>
</cp:coreProperties>
</file>