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19200" windowHeight="10455"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9" i="12" l="1"/>
  <c r="AA78" i="12"/>
  <c r="AA77" i="12"/>
  <c r="AA76" i="12" l="1"/>
  <c r="AA75" i="12"/>
  <c r="AA74" i="12"/>
  <c r="AA72" i="12" l="1"/>
  <c r="AA69" i="12" l="1"/>
  <c r="AA70" i="12"/>
  <c r="AA68" i="12"/>
  <c r="AA34" i="12"/>
  <c r="AA32" i="12"/>
  <c r="AA31" i="12"/>
  <c r="AA30" i="12"/>
  <c r="AA28" i="12"/>
  <c r="AA23" i="12"/>
  <c r="AA8" i="12"/>
  <c r="AA7" i="12"/>
  <c r="AA35" i="12" l="1"/>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BE34" i="10"/>
  <c r="C34" i="10"/>
  <c r="C35" i="10" s="1"/>
  <c r="U34" i="10" s="1"/>
  <c r="U35" i="10" s="1"/>
  <c r="U36" i="10" s="1"/>
  <c r="U37" i="10" s="1"/>
  <c r="U38" i="10" s="1"/>
  <c r="AM34" i="10" l="1"/>
  <c r="AM35" i="10" s="1"/>
  <c r="AM36"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<sst xmlns="http://schemas.openxmlformats.org/spreadsheetml/2006/main" count="1109" uniqueCount="633">
  <si>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</si>
  <si>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</si>
  <si>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</si>
  <si>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</si>
  <si>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</si>
  <si>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</si>
  <si>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</si>
  <si>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</si>
  <si>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</si>
  <si>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</si>
  <si>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</si>
  <si>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</si>
  <si>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</si>
  <si>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</si>
  <si>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</si>
  <si>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</si>
  <si>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</si>
  <si>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</si>
  <si>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</si>
  <si>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</si>
  <si>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</si>
  <si>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</si>
  <si>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</si>
  <si>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</si>
  <si>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</si>
  <si>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</si>
  <si>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</si>
  <si>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</si>
  <si>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</si>
  <si>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</si>
  <si>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</si>
  <si>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</si>
  <si>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</si>
  <si>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</si>
  <si>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</si>
  <si>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</si>
  <si>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</si>
  <si>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</si>
  <si>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</si>
  <si>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</si>
  <si>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</si>
  <si>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</si>
  <si>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</si>
  <si>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</si>
  <si>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</si>
  <si>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</si>
  <si>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</si>
  <si>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</si>
  <si>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</si>
  <si>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</si>
  <si>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</si>
  <si>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</si>
  <si>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</si>
  <si>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</si>
  <si>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</si>
  <si>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</si>
  <si>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</si>
  <si>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</si>
  <si>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</si>
  <si>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</si>
  <si>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</si>
  <si>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</si>
  <si>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</si>
  <si>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</si>
  <si>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</si>
  <si>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</si>
  <si>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</si>
  <si>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</si>
  <si>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</si>
  <si>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</si>
  <si>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</si>
  <si>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</si>
  <si>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</si>
  <si>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</si>
  <si>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</si>
  <si>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</si>
  <si>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</si>
  <si>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</si>
  <si>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</si>
  <si>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</si>
  <si>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</si>
  <si>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</si>
  <si>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</si>
  <si>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</si>
  <si>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</si>
  <si>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</si>
  <si>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</si>
  <si>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</si>
  <si>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</si>
  <si>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</si>
  <si>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</si>
  <si>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</si>
  <si>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</si>
  <si>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</si>
  <si>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</si>
  <si>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</si>
  <si>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</si>
  <si>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</si>
  <si>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</si>
  <si>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</si>
  <si>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</si>
  <si>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</si>
  <si>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</si>
  <si>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</si>
  <si>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</si>
  <si>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</si>
  <si>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</si>
  <si>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</si>
  <si>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</si>
  <si>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</si>
  <si>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</si>
  <si>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</si>
  <si>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</si>
  <si>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</si>
  <si>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</si>
  <si>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</si>
  <si>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</si>
  <si>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</si>
  <si>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</si>
  <si>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</si>
  <si>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</si>
  <si>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</si>
  <si>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</si>
  <si>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</si>
  <si>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</si>
  <si>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</si>
  <si>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</si>
  <si>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</si>
  <si>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</si>
  <si>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</si>
  <si>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</si>
  <si>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</si>
  <si>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</si>
  <si>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</si>
  <si>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</si>
  <si>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</si>
  <si>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</si>
  <si>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</si>
  <si>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</si>
  <si>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</si>
  <si>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</si>
  <si>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</si>
  <si>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</si>
  <si>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</si>
  <si>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</si>
  <si>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</si>
  <si>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</si>
  <si>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</si>
  <si>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</si>
  <si>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</si>
  <si>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</si>
  <si>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</si>
  <si>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</si>
  <si>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</si>
  <si>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</si>
  <si>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</si>
  <si>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</si>
  <si>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</si>
  <si>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</si>
  <si>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</si>
  <si>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</si>
  <si>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</si>
  <si>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</si>
  <si>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</si>
  <si>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</si>
  <si>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</si>
  <si>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</si>
  <si>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</si>
  <si>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</si>
  <si>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</si>
  <si>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</si>
  <si>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</si>
  <si>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</si>
  <si>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</si>
  <si>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</si>
  <si>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</si>
  <si>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</si>
  <si>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</si>
  <si>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</si>
  <si>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</si>
  <si>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</si>
  <si>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</si>
  <si>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</si>
  <si>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</si>
  <si>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</si>
  <si>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</si>
  <si>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</si>
  <si>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</si>
  <si>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</si>
  <si>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</si>
  <si>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</si>
  <si>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</si>
  <si>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</si>
  <si>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</si>
  <si>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</si>
  <si>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</si>
  <si>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</si>
  <si>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</si>
  <si>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</si>
  <si>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</si>
  <si>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</si>
  <si>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</si>
  <si>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</si>
  <si>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</si>
  <si>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</si>
  <si>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</si>
  <si>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</si>
  <si>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</si>
  <si>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青森県五所川原市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</si>
  <si>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</si>
  <si>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</si>
  <si>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</si>
  <si>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</si>
  <si>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</si>
  <si>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</si>
  <si>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</si>
  <si>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</si>
  <si>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</si>
  <si>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</si>
  <si>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</si>
  <si>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</si>
  <si>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</si>
  <si>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</si>
  <si>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</si>
  <si>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</si>
  <si>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</si>
  <si>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</si>
  <si>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</si>
  <si>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</si>
  <si>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</si>
  <si>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</si>
  <si>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</si>
  <si>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</si>
  <si>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</si>
  <si>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</si>
  <si>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</si>
  <si>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</si>
  <si>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</si>
  <si>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</si>
  <si>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</si>
  <si>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</si>
  <si>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</si>
  <si>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</si>
  <si>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</si>
  <si>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</si>
  <si>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</si>
  <si>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</si>
  <si>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</si>
  <si>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</si>
  <si>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</si>
  <si>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</si>
  <si>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</si>
  <si>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</si>
  <si>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</si>
  <si>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</si>
  <si>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</si>
  <si>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</si>
  <si>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</si>
  <si>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</si>
  <si>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</si>
  <si>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</si>
  <si>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</si>
  <si>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</si>
  <si>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</si>
  <si>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</si>
  <si>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</si>
  <si>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</si>
  <si>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</si>
  <si>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</si>
  <si>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</si>
  <si>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</si>
  <si>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</si>
  <si>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</si>
  <si>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</si>
  <si>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</si>
  <si>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</si>
  <si>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</si>
  <si>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</si>
  <si>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</si>
  <si>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</si>
  <si>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</si>
  <si>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</si>
  <si>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</si>
  <si>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</si>
  <si>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</si>
  <si>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</si>
  <si>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</si>
  <si>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</si>
  <si>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</si>
  <si>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</si>
  <si>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</si>
  <si>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</si>
  <si>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</si>
  <si>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</si>
  <si>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</si>
  <si>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</si>
  <si>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</si>
  <si>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</si>
  <si>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</si>
  <si>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</si>
  <si>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</si>
  <si>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</si>
  <si>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</si>
  <si>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</si>
  <si>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</si>
  <si>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</si>
  <si>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</si>
  <si>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</si>
  <si>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</si>
  <si>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</si>
  <si>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</si>
  <si>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</si>
  <si>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</si>
  <si>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</si>
  <si>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</si>
  <si>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</si>
  <si>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</si>
  <si>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</si>
  <si>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</si>
  <si>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</si>
  <si>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</si>
  <si>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</si>
  <si>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</si>
  <si>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</si>
  <si>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</si>
  <si>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</si>
  <si>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</si>
  <si>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</si>
  <si>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</si>
  <si>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</si>
  <si>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</si>
  <si>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</si>
  <si>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</si>
  <si>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</si>
  <si>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</si>
  <si>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</si>
  <si>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</si>
  <si>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</si>
  <si>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</si>
  <si>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</si>
  <si>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</si>
  <si>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</si>
  <si>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</si>
  <si>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</si>
  <si>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</si>
  <si>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</si>
  <si>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</si>
  <si>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</si>
  <si>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</si>
  <si>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</si>
  <si>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</si>
  <si>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</si>
  <si>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</si>
  <si>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</si>
  <si>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</si>
  <si>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</si>
  <si>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</si>
  <si>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</si>
  <si>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</si>
  <si>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</si>
  <si>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</si>
  <si>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</si>
  <si>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</si>
  <si>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</si>
  <si>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青森県五所川原市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</si>
  <si>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</si>
  <si>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</si>
  <si>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</si>
  <si>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</si>
  <si>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</si>
  <si>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</si>
  <si>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</si>
  <si>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</si>
  <si>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</si>
  <si>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</si>
  <si>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</si>
  <si>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</si>
  <si>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</si>
  <si>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</si>
  <si>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</si>
  <si>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</si>
  <si>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</si>
  <si>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</si>
  <si>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</si>
  <si>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</si>
  <si>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</si>
  <si>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</si>
  <si>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</si>
  <si>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</si>
  <si>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</si>
  <si>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</si>
  <si>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</si>
  <si>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</si>
  <si>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</si>
  <si>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</si>
  <si>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</si>
  <si>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</si>
  <si>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</si>
  <si>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</si>
  <si>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</si>
  <si>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</si>
  <si>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</si>
  <si>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</si>
  <si>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</si>
  <si>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</si>
  <si>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</si>
  <si>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</si>
  <si>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</si>
  <si>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</si>
  <si>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</si>
  <si>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</si>
  <si>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</si>
  <si>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</si>
  <si>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</si>
  <si>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</si>
  <si>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</si>
  <si>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</si>
  <si>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</si>
  <si>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</si>
  <si>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</si>
  <si>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</si>
  <si>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</si>
  <si>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</si>
  <si>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</si>
  <si>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</si>
  <si>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</si>
  <si>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</si>
  <si>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</si>
  <si>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</si>
  <si>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</si>
  <si>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</si>
  <si>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</si>
  <si>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</si>
  <si>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</si>
  <si>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</si>
  <si>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</si>
  <si>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</si>
  <si>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</si>
  <si>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</si>
  <si>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</si>
  <si>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</si>
  <si>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</si>
  <si>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</si>
  <si>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</si>
  <si>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</si>
  <si>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</si>
  <si>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</si>
  <si>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</si>
  <si>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</si>
  <si>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</si>
  <si>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</si>
  <si>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</si>
  <si>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</si>
  <si>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</si>
  <si>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</si>
  <si>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</si>
  <si>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</si>
  <si>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</si>
  <si>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</si>
  <si>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</si>
  <si>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</si>
  <si>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</si>
  <si>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</si>
  <si>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</si>
  <si>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</si>
  <si>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</si>
  <si>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</si>
  <si>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</si>
  <si>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</si>
  <si>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</si>
  <si>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</si>
  <si>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</si>
  <si>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</si>
  <si>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</si>
  <si>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</si>
  <si>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</si>
  <si>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</si>
  <si>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</si>
  <si>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</si>
  <si>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</si>
  <si>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</si>
  <si>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t>
    <phoneticPr fontId="5"/>
  </si>
  <si>
    <t>-</t>
    <phoneticPr fontId="5"/>
  </si>
  <si>
    <t>(Ｆ)</t>
    <phoneticPr fontId="5"/>
  </si>
  <si>
    <t>工業用水道事業会計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</si>
  <si>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</si>
  <si>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</si>
  <si>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</si>
  <si>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</si>
  <si>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</si>
  <si>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</si>
  <si>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</si>
  <si>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</si>
  <si>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</si>
  <si>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</si>
  <si>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</si>
  <si>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</si>
  <si>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</si>
  <si>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</si>
  <si>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</si>
  <si>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</si>
  <si>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</si>
  <si>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</si>
  <si>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</si>
  <si>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</si>
  <si>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</si>
  <si>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</si>
  <si>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</si>
  <si>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</si>
  <si>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</si>
  <si>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</si>
  <si>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</si>
  <si>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</si>
  <si>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</si>
  <si>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</si>
  <si>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</si>
  <si>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</si>
  <si>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</si>
  <si>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</si>
  <si>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</si>
  <si>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</si>
  <si>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</si>
  <si>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</si>
  <si>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</si>
  <si>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</si>
  <si>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</si>
  <si>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</si>
  <si>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</si>
  <si>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</si>
  <si>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</si>
  <si>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</si>
  <si>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</si>
  <si>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</si>
  <si>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</si>
  <si>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</si>
  <si>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</si>
  <si>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</si>
  <si>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</si>
  <si>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</si>
  <si>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</si>
  <si>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</si>
  <si>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</si>
  <si>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</si>
  <si>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</si>
  <si>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</si>
  <si>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</si>
  <si>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</si>
  <si>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</si>
  <si>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</si>
  <si>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</si>
  <si>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</si>
  <si>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</si>
  <si>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</si>
  <si>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</si>
  <si>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</si>
  <si>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</si>
  <si>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</si>
  <si>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</si>
  <si>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</si>
  <si>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</si>
  <si>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</si>
  <si>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</si>
  <si>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</si>
  <si>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</si>
  <si>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</si>
  <si>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</si>
  <si>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</si>
  <si>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</si>
  <si>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</si>
  <si>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</si>
  <si>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</si>
  <si>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</si>
  <si>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</si>
  <si>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3.10</t>
  </si>
  <si>
    <t>▲ 7.25</t>
  </si>
  <si>
    <t>▲ 0.96</t>
  </si>
  <si>
    <t>▲ 3.65</t>
  </si>
  <si>
    <t>水道事業会計</t>
  </si>
  <si>
    <t>一般会計</t>
  </si>
  <si>
    <t>国民健康保険事業勘定特別会計</t>
  </si>
  <si>
    <t>工業用水道事業会計</t>
  </si>
  <si>
    <t>介護保険特別会計</t>
  </si>
  <si>
    <t>下水道事業会計</t>
  </si>
  <si>
    <t>国民健康保険医科診療施設勘定特別会計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</si>
  <si>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</si>
  <si>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</si>
  <si>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</si>
  <si>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</si>
  <si>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</si>
  <si>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</si>
  <si>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</si>
  <si>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</si>
  <si>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</si>
  <si>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</si>
  <si>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五所川原地区消防事務組合</t>
  </si>
  <si>
    <t>西北五環境整備事務組合</t>
  </si>
  <si>
    <t>つがる西北五広域連合</t>
  </si>
  <si>
    <t>西北五広域福祉事務組合</t>
  </si>
  <si>
    <t>津軽広域水道企業団津軽事業部</t>
  </si>
  <si>
    <t>津軽広域水道企業団西北事業部</t>
  </si>
  <si>
    <t>青森県市町村総合事務組合</t>
  </si>
  <si>
    <t>青森県市町村職員退職手当組合</t>
  </si>
  <si>
    <t>青森県後期高齢者医療広域連合</t>
  </si>
  <si>
    <t>青森県市長会館管理組合</t>
  </si>
  <si>
    <t>青森県交通災害共済組合</t>
  </si>
  <si>
    <t>一般会計</t>
    <rPh sb="0" eb="4">
      <t>イッパンカイケイ</t>
    </rPh>
    <phoneticPr fontId="2"/>
  </si>
  <si>
    <t>病院事業会計</t>
    <rPh sb="0" eb="6">
      <t>ビョウインジギョウカイケイ</t>
    </rPh>
    <phoneticPr fontId="2"/>
  </si>
  <si>
    <t>水道事業会計</t>
    <rPh sb="0" eb="6">
      <t>スイドウジギョウカイケイ</t>
    </rPh>
    <phoneticPr fontId="2"/>
  </si>
  <si>
    <t>後期高齢者医療特別会計</t>
    <rPh sb="0" eb="5">
      <t>コウキコウレイシャ</t>
    </rPh>
    <rPh sb="5" eb="7">
      <t>イリョウ</t>
    </rPh>
    <rPh sb="7" eb="11">
      <t>トクベツカイケイ</t>
    </rPh>
    <phoneticPr fontId="2"/>
  </si>
  <si>
    <t>交通災害共済事業会計</t>
    <rPh sb="0" eb="8">
      <t>コウツウサイガイキョウサイジギョウ</t>
    </rPh>
    <rPh sb="8" eb="10">
      <t>カイケイ</t>
    </rPh>
    <phoneticPr fontId="2"/>
  </si>
  <si>
    <t>-</t>
    <phoneticPr fontId="2"/>
  </si>
  <si>
    <t>五所川原市体育協会</t>
    <rPh sb="0" eb="5">
      <t>ゴショガワラシ</t>
    </rPh>
    <rPh sb="5" eb="7">
      <t>タイイク</t>
    </rPh>
    <rPh sb="7" eb="9">
      <t>キョウカイ</t>
    </rPh>
    <phoneticPr fontId="2"/>
  </si>
  <si>
    <t>十三湖環境整備株式会社</t>
    <rPh sb="0" eb="3">
      <t>ジュウサンコ</t>
    </rPh>
    <rPh sb="3" eb="5">
      <t>カンキョウ</t>
    </rPh>
    <rPh sb="5" eb="7">
      <t>セイビ</t>
    </rPh>
    <rPh sb="7" eb="11">
      <t>カブシキガイシャ</t>
    </rPh>
    <phoneticPr fontId="2"/>
  </si>
  <si>
    <t>出資割合59.5％</t>
    <rPh sb="0" eb="4">
      <t>シュッシワリアイ</t>
    </rPh>
    <phoneticPr fontId="2"/>
  </si>
  <si>
    <t>出資割合51.9％</t>
    <rPh sb="0" eb="4">
      <t>シュッシワリアイ</t>
    </rPh>
    <phoneticPr fontId="2"/>
  </si>
  <si>
    <t>地域振興基金</t>
    <rPh sb="0" eb="6">
      <t>チイキシンコウキキン</t>
    </rPh>
    <phoneticPr fontId="2"/>
  </si>
  <si>
    <t>公共施設等整備基金</t>
    <rPh sb="0" eb="5">
      <t>コウキョウシセツトウ</t>
    </rPh>
    <rPh sb="5" eb="7">
      <t>セイビ</t>
    </rPh>
    <rPh sb="7" eb="9">
      <t>キキン</t>
    </rPh>
    <phoneticPr fontId="2"/>
  </si>
  <si>
    <t>森林環境譲与税基金</t>
    <rPh sb="0" eb="4">
      <t>シンリンカンキョウ</t>
    </rPh>
    <rPh sb="4" eb="7">
      <t>ジョウヨゼイ</t>
    </rPh>
    <rPh sb="7" eb="9">
      <t>キキン</t>
    </rPh>
    <phoneticPr fontId="2"/>
  </si>
  <si>
    <t>新型コロナウイルス感染症対策基金</t>
    <rPh sb="0" eb="2">
      <t>シンガタ</t>
    </rPh>
    <rPh sb="9" eb="12">
      <t>カンセンショウ</t>
    </rPh>
    <rPh sb="12" eb="14">
      <t>タイサク</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</si>
  <si>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</si>
  <si>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</si>
  <si>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</si>
  <si>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indexed="8"/>
        <rFont val="ＭＳ Ｐゴシック"/>
        <family val="3"/>
        <charset val="128"/>
      </rPr>
      <t>将来負担比率は類似団体を上回っているが、有形固定資産減価償却率については下回っている。
　将来負担比率が高い要因については平成２５年度から３０年度にかけて実施された本庁舎建設事業や平成３０年度から令和２年度にかけて実施された一般廃棄物最終処分場整備事業などの大型建設事業に係る</t>
    </r>
    <r>
      <rPr>
        <sz val="10"/>
        <rFont val="ＭＳ Ｐゴシック"/>
        <family val="3"/>
        <charset val="128"/>
      </rPr>
      <t>起債に</t>
    </r>
    <r>
      <rPr>
        <sz val="10"/>
        <color indexed="8"/>
        <rFont val="ＭＳ Ｐゴシック"/>
        <family val="3"/>
        <charset val="128"/>
      </rPr>
      <t>よるもの、有形固定資産減価償却率が比較的低い要因については、公営住宅や集会所などの公共施設の除却及び新設、また本庁舎や一般廃棄物最終処分場の新設によるものと考えられる。
　引き続き、公共施設等総合管理計画に基づき、利用状況や老朽度を考慮した施設数及び保有総面積の縮減を図り、持続可能な施設管理に取り組んでいく。</t>
    </r>
    <rPh sb="13" eb="15">
      <t>ウワマワ</t>
    </rPh>
    <rPh sb="53" eb="54">
      <t>タカ</t>
    </rPh>
    <rPh sb="130" eb="134">
      <t>オオガタケンセツ</t>
    </rPh>
    <rPh sb="134" eb="136">
      <t>ジギョウ</t>
    </rPh>
    <rPh sb="139" eb="141">
      <t>キサイ</t>
    </rPh>
    <rPh sb="159" eb="162">
      <t>ヒカクテキ</t>
    </rPh>
    <rPh sb="228" eb="229">
      <t>ヒ</t>
    </rPh>
    <rPh sb="230" eb="231">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</si>
  <si>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</si>
  <si>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</si>
  <si>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</si>
  <si>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</si>
  <si>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</si>
  <si>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</si>
  <si>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と比較して高いものの、両指標とも減少傾向にある。これは、過疎対策事業債や合併特例債など元利償還金に対する交付税措置が厚い地方債の活用比を高くしたことが要因と考えられる。
　しかし、今後の元利償還は過年度の大型建設事業に係る起債により、高止まりの状態が予想されるのに対し、普通交付税交付額は人口減少により減少傾向と見込まれることから、実質公債費比率が上昇していくことが考えられるため、これまで以上に公債費の適正化に取り組んでいく必要がある。</t>
    <rPh sb="111" eb="113">
      <t>コンゴ</t>
    </rPh>
    <rPh sb="114" eb="118">
      <t>ガンリショウカン</t>
    </rPh>
    <rPh sb="119" eb="122">
      <t>カネンド</t>
    </rPh>
    <rPh sb="123" eb="127">
      <t>オオガ</t>
    </rPh>
    <rPh sb="127" eb="129">
      <t>ジギョウ</t>
    </rPh>
    <rPh sb="130" eb="131">
      <t>カカ</t>
    </rPh>
    <rPh sb="132" eb="134">
      <t>キサイ</t>
    </rPh>
    <rPh sb="138" eb="140">
      <t>タカド</t>
    </rPh>
    <rPh sb="143" eb="145">
      <t>ジョウタイ</t>
    </rPh>
    <rPh sb="146" eb="148">
      <t>ヨソウ</t>
    </rPh>
    <rPh sb="153" eb="154">
      <t>タイ</t>
    </rPh>
    <rPh sb="156" eb="161">
      <t>フツウコウフゼイ</t>
    </rPh>
    <rPh sb="161" eb="164">
      <t>コウフガク</t>
    </rPh>
    <rPh sb="172" eb="174">
      <t>ゲンショウ</t>
    </rPh>
    <rPh sb="174" eb="176">
      <t>ケイコウ</t>
    </rPh>
    <rPh sb="177" eb="179">
      <t>ミコ</t>
    </rPh>
    <rPh sb="195" eb="197">
      <t>ジョウショウ</t>
    </rPh>
    <rPh sb="204" eb="205">
      <t>カンガ</t>
    </rPh>
    <rPh sb="216" eb="218">
      <t>イジョウ</t>
    </rPh>
    <rPh sb="219" eb="222">
      <t>コウサイヒ</t>
    </rPh>
    <rPh sb="223" eb="226">
      <t>テキセイカ</t>
    </rPh>
    <rPh sb="227" eb="228">
      <t>ト</t>
    </rPh>
    <rPh sb="229" eb="230">
      <t>ク</t>
    </rPh>
    <rPh sb="234" eb="236">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</si>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</sst>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E348-49D4-BEE4-2D52878C98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73796</c:v>
                </c:pt>
                <c:pt idx="1">
                  <c:v>141798</c:v>
                </c:pt>
                <c:pt idx="2">
                  <c:v>55728</c:v>
                </c:pt>
                <c:pt idx="3">
                  <c:v>79265</c:v>
                </c:pt>
                <c:pt idx="4">
                  <c:v>70484</c:v>
                </c:pt>
              </c:numCache>
            </c:numRef>
          </c:val>
          <c:smooth val="0"/>
          <c:extLst>
            <c:ext xmlns:c16="http://schemas.microsoft.com/office/drawing/2014/chart" uri="{C3380CC4-5D6E-409C-BE32-E72D297353CC}">
              <c16:uniqueId val="{00000001-E348-49D4-BEE4-2D52878C982C}"/>
            </c:ext>
          </c:extLst>
        </c:ser>
        <c:dLbls>
          <c:showLegendKey val="0"/>
          <c:showVal val="0"/>
          <c:showCatName val="0"/>
          <c:showSerName val="0"/>
          <c:showPercent val="0"/>
          <c:showBubbleSize val="0"/>
        </c:dLbls>
        <c:marker val="1"/>
        <c:smooth val="0"/>
        <c:axId val="502921816"/>
        <c:axId val="502916720"/>
      </c:lineChart>
      <c:catAx>
        <c:axId val="502921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16720"/>
        <c:crosses val="autoZero"/>
        <c:auto val="1"/>
        <c:lblAlgn val="ctr"/>
        <c:lblOffset val="100"/>
        <c:tickLblSkip val="1"/>
        <c:tickMarkSkip val="1"/>
        <c:noMultiLvlLbl val="0"/>
      </c:catAx>
      <c:valAx>
        <c:axId val="502916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21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4.4000000000000004</c:v>
                </c:pt>
                <c:pt idx="1">
                  <c:v>2.38</c:v>
                </c:pt>
                <c:pt idx="2">
                  <c:v>3.88</c:v>
                </c:pt>
                <c:pt idx="3">
                  <c:v>3.49</c:v>
                </c:pt>
                <c:pt idx="4">
                  <c:v>5.03</c:v>
                </c:pt>
              </c:numCache>
            </c:numRef>
          </c:val>
          <c:extLst>
            <c:ext xmlns:c16="http://schemas.microsoft.com/office/drawing/2014/chart" uri="{C3380CC4-5D6E-409C-BE32-E72D297353CC}">
              <c16:uniqueId val="{00000000-0479-4531-98FA-6FDAA24D73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4.62</c:v>
                </c:pt>
                <c:pt idx="1">
                  <c:v>3.6</c:v>
                </c:pt>
                <c:pt idx="2">
                  <c:v>3.49</c:v>
                </c:pt>
                <c:pt idx="3">
                  <c:v>3.95</c:v>
                </c:pt>
                <c:pt idx="4">
                  <c:v>6.75</c:v>
                </c:pt>
              </c:numCache>
            </c:numRef>
          </c:val>
          <c:extLst>
            <c:ext xmlns:c16="http://schemas.microsoft.com/office/drawing/2014/chart" uri="{C3380CC4-5D6E-409C-BE32-E72D297353CC}">
              <c16:uniqueId val="{00000001-0479-4531-98FA-6FDAA24D730F}"/>
            </c:ext>
          </c:extLst>
        </c:ser>
        <c:dLbls>
          <c:showLegendKey val="0"/>
          <c:showVal val="0"/>
          <c:showCatName val="0"/>
          <c:showSerName val="0"/>
          <c:showPercent val="0"/>
          <c:showBubbleSize val="0"/>
        </c:dLbls>
        <c:gapWidth val="250"/>
        <c:overlap val="100"/>
        <c:axId val="502918680"/>
        <c:axId val="502917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c:v>
                </c:pt>
                <c:pt idx="1">
                  <c:v>-7.25</c:v>
                </c:pt>
                <c:pt idx="2">
                  <c:v>-0.96</c:v>
                </c:pt>
                <c:pt idx="3">
                  <c:v>-3.65</c:v>
                </c:pt>
                <c:pt idx="4">
                  <c:v>1.22</c:v>
                </c:pt>
              </c:numCache>
            </c:numRef>
          </c:val>
          <c:smooth val="0"/>
          <c:extLst>
            <c:ext xmlns:c16="http://schemas.microsoft.com/office/drawing/2014/chart" uri="{C3380CC4-5D6E-409C-BE32-E72D297353CC}">
              <c16:uniqueId val="{00000002-0479-4531-98FA-6FDAA24D730F}"/>
            </c:ext>
          </c:extLst>
        </c:ser>
        <c:dLbls>
          <c:showLegendKey val="0"/>
          <c:showVal val="0"/>
          <c:showCatName val="0"/>
          <c:showSerName val="0"/>
          <c:showPercent val="0"/>
          <c:showBubbleSize val="0"/>
        </c:dLbls>
        <c:marker val="1"/>
        <c:smooth val="0"/>
        <c:axId val="502918680"/>
        <c:axId val="502917112"/>
      </c:lineChart>
      <c:catAx>
        <c:axId val="50291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917112"/>
        <c:crosses val="autoZero"/>
        <c:auto val="1"/>
        <c:lblAlgn val="ctr"/>
        <c:lblOffset val="100"/>
        <c:tickLblSkip val="1"/>
        <c:tickMarkSkip val="1"/>
        <c:noMultiLvlLbl val="0"/>
      </c:catAx>
      <c:valAx>
        <c:axId val="50291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1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0.22</c:v>
                </c:pt>
                <c:pt idx="4">
                  <c:v>#N/A</c:v>
                </c:pt>
                <c:pt idx="5">
                  <c:v>0.13</c:v>
                </c:pt>
                <c:pt idx="6">
                  <c:v>#N/A</c:v>
                </c:pt>
                <c:pt idx="7">
                  <c:v>0.08</c:v>
                </c:pt>
                <c:pt idx="8">
                  <c:v>#N/A</c:v>
                </c:pt>
                <c:pt idx="9">
                  <c:v>0.09</c:v>
                </c:pt>
              </c:numCache>
            </c:numRef>
          </c:val>
          <c:extLst>
            <c:ext xmlns:c16="http://schemas.microsoft.com/office/drawing/2014/chart" uri="{C3380CC4-5D6E-409C-BE32-E72D297353CC}">
              <c16:uniqueId val="{00000000-9388-44F2-8875-BC3EEAEBCD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88-44F2-8875-BC3EEAEBCD0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0.09</c:v>
                </c:pt>
                <c:pt idx="4">
                  <c:v>#N/A</c:v>
                </c:pt>
                <c:pt idx="5">
                  <c:v>0.02</c:v>
                </c:pt>
                <c:pt idx="6">
                  <c:v>#N/A</c:v>
                </c:pt>
                <c:pt idx="7">
                  <c:v>0.14000000000000001</c:v>
                </c:pt>
                <c:pt idx="8">
                  <c:v>#N/A</c:v>
                </c:pt>
                <c:pt idx="9">
                  <c:v>0.08</c:v>
                </c:pt>
              </c:numCache>
            </c:numRef>
          </c:val>
          <c:extLst>
            <c:ext xmlns:c16="http://schemas.microsoft.com/office/drawing/2014/chart" uri="{C3380CC4-5D6E-409C-BE32-E72D297353CC}">
              <c16:uniqueId val="{00000002-9388-44F2-8875-BC3EEAEBCD09}"/>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0.28999999999999998</c:v>
                </c:pt>
                <c:pt idx="2">
                  <c:v>#N/A</c:v>
                </c:pt>
                <c:pt idx="3">
                  <c:v>0.32</c:v>
                </c:pt>
                <c:pt idx="4">
                  <c:v>#N/A</c:v>
                </c:pt>
                <c:pt idx="5">
                  <c:v>0.35</c:v>
                </c:pt>
                <c:pt idx="6">
                  <c:v>#N/A</c:v>
                </c:pt>
                <c:pt idx="7">
                  <c:v>0.3</c:v>
                </c:pt>
                <c:pt idx="8">
                  <c:v>#N/A</c:v>
                </c:pt>
                <c:pt idx="9">
                  <c:v>0.27</c:v>
                </c:pt>
              </c:numCache>
            </c:numRef>
          </c:val>
          <c:extLst>
            <c:ext xmlns:c16="http://schemas.microsoft.com/office/drawing/2014/chart" uri="{C3380CC4-5D6E-409C-BE32-E72D297353CC}">
              <c16:uniqueId val="{00000003-9388-44F2-8875-BC3EEAEBCD0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1.17</c:v>
                </c:pt>
                <c:pt idx="2">
                  <c:v>#N/A</c:v>
                </c:pt>
                <c:pt idx="3">
                  <c:v>1.02</c:v>
                </c:pt>
                <c:pt idx="4">
                  <c:v>#N/A</c:v>
                </c:pt>
                <c:pt idx="5">
                  <c:v>1.04</c:v>
                </c:pt>
                <c:pt idx="6">
                  <c:v>#N/A</c:v>
                </c:pt>
                <c:pt idx="7">
                  <c:v>1.04</c:v>
                </c:pt>
                <c:pt idx="8">
                  <c:v>#N/A</c:v>
                </c:pt>
                <c:pt idx="9">
                  <c:v>1.01</c:v>
                </c:pt>
              </c:numCache>
            </c:numRef>
          </c:val>
          <c:extLst>
            <c:ext xmlns:c16="http://schemas.microsoft.com/office/drawing/2014/chart" uri="{C3380CC4-5D6E-409C-BE32-E72D297353CC}">
              <c16:uniqueId val="{00000004-9388-44F2-8875-BC3EEAEBCD0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1.41</c:v>
                </c:pt>
                <c:pt idx="2">
                  <c:v>#N/A</c:v>
                </c:pt>
                <c:pt idx="3">
                  <c:v>1.25</c:v>
                </c:pt>
                <c:pt idx="4">
                  <c:v>#N/A</c:v>
                </c:pt>
                <c:pt idx="5">
                  <c:v>1.5</c:v>
                </c:pt>
                <c:pt idx="6">
                  <c:v>#N/A</c:v>
                </c:pt>
                <c:pt idx="7">
                  <c:v>1.57</c:v>
                </c:pt>
                <c:pt idx="8">
                  <c:v>#N/A</c:v>
                </c:pt>
                <c:pt idx="9">
                  <c:v>1.06</c:v>
                </c:pt>
              </c:numCache>
            </c:numRef>
          </c:val>
          <c:extLst>
            <c:ext xmlns:c16="http://schemas.microsoft.com/office/drawing/2014/chart" uri="{C3380CC4-5D6E-409C-BE32-E72D297353CC}">
              <c16:uniqueId val="{00000005-9388-44F2-8875-BC3EEAEBCD0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1.03</c:v>
                </c:pt>
                <c:pt idx="4">
                  <c:v>#N/A</c:v>
                </c:pt>
                <c:pt idx="5">
                  <c:v>1.31</c:v>
                </c:pt>
                <c:pt idx="6">
                  <c:v>#N/A</c:v>
                </c:pt>
                <c:pt idx="7">
                  <c:v>1.55</c:v>
                </c:pt>
                <c:pt idx="8">
                  <c:v>#N/A</c:v>
                </c:pt>
                <c:pt idx="9">
                  <c:v>1.85</c:v>
                </c:pt>
              </c:numCache>
            </c:numRef>
          </c:val>
          <c:extLst>
            <c:ext xmlns:c16="http://schemas.microsoft.com/office/drawing/2014/chart" uri="{C3380CC4-5D6E-409C-BE32-E72D297353CC}">
              <c16:uniqueId val="{00000006-9388-44F2-8875-BC3EEAEBCD0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2.3199999999999998</c:v>
                </c:pt>
                <c:pt idx="4">
                  <c:v>#N/A</c:v>
                </c:pt>
                <c:pt idx="5">
                  <c:v>1.67</c:v>
                </c:pt>
                <c:pt idx="6">
                  <c:v>#N/A</c:v>
                </c:pt>
                <c:pt idx="7">
                  <c:v>1.69</c:v>
                </c:pt>
                <c:pt idx="8">
                  <c:v>#N/A</c:v>
                </c:pt>
                <c:pt idx="9">
                  <c:v>1.96</c:v>
                </c:pt>
              </c:numCache>
            </c:numRef>
          </c:val>
          <c:extLst>
            <c:ext xmlns:c16="http://schemas.microsoft.com/office/drawing/2014/chart" uri="{C3380CC4-5D6E-409C-BE32-E72D297353CC}">
              <c16:uniqueId val="{00000007-9388-44F2-8875-BC3EEAEBCD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4.2699999999999996</c:v>
                </c:pt>
                <c:pt idx="2">
                  <c:v>#N/A</c:v>
                </c:pt>
                <c:pt idx="3">
                  <c:v>2.19</c:v>
                </c:pt>
                <c:pt idx="4">
                  <c:v>#N/A</c:v>
                </c:pt>
                <c:pt idx="5">
                  <c:v>3.79</c:v>
                </c:pt>
                <c:pt idx="6">
                  <c:v>#N/A</c:v>
                </c:pt>
                <c:pt idx="7">
                  <c:v>3.43</c:v>
                </c:pt>
                <c:pt idx="8">
                  <c:v>#N/A</c:v>
                </c:pt>
                <c:pt idx="9">
                  <c:v>4.97</c:v>
                </c:pt>
              </c:numCache>
            </c:numRef>
          </c:val>
          <c:extLst>
            <c:ext xmlns:c16="http://schemas.microsoft.com/office/drawing/2014/chart" uri="{C3380CC4-5D6E-409C-BE32-E72D297353CC}">
              <c16:uniqueId val="{00000008-9388-44F2-8875-BC3EEAEBCD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6.07</c:v>
                </c:pt>
                <c:pt idx="2">
                  <c:v>#N/A</c:v>
                </c:pt>
                <c:pt idx="3">
                  <c:v>6.34</c:v>
                </c:pt>
                <c:pt idx="4">
                  <c:v>#N/A</c:v>
                </c:pt>
                <c:pt idx="5">
                  <c:v>5.81</c:v>
                </c:pt>
                <c:pt idx="6">
                  <c:v>#N/A</c:v>
                </c:pt>
                <c:pt idx="7">
                  <c:v>6.97</c:v>
                </c:pt>
                <c:pt idx="8">
                  <c:v>#N/A</c:v>
                </c:pt>
                <c:pt idx="9">
                  <c:v>7.65</c:v>
                </c:pt>
              </c:numCache>
            </c:numRef>
          </c:val>
          <c:extLst>
            <c:ext xmlns:c16="http://schemas.microsoft.com/office/drawing/2014/chart" uri="{C3380CC4-5D6E-409C-BE32-E72D297353CC}">
              <c16:uniqueId val="{00000009-9388-44F2-8875-BC3EEAEBCD09}"/>
            </c:ext>
          </c:extLst>
        </c:ser>
        <c:dLbls>
          <c:showLegendKey val="0"/>
          <c:showVal val="0"/>
          <c:showCatName val="0"/>
          <c:showSerName val="0"/>
          <c:showPercent val="0"/>
          <c:showBubbleSize val="0"/>
        </c:dLbls>
        <c:gapWidth val="150"/>
        <c:overlap val="100"/>
        <c:axId val="502916328"/>
        <c:axId val="502917504"/>
      </c:barChart>
      <c:catAx>
        <c:axId val="50291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917504"/>
        <c:crosses val="autoZero"/>
        <c:auto val="1"/>
        <c:lblAlgn val="ctr"/>
        <c:lblOffset val="100"/>
        <c:tickLblSkip val="1"/>
        <c:tickMarkSkip val="1"/>
        <c:noMultiLvlLbl val="0"/>
      </c:catAx>
      <c:valAx>
        <c:axId val="5029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16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3369</c:v>
                </c:pt>
                <c:pt idx="5">
                  <c:v>3553</c:v>
                </c:pt>
                <c:pt idx="8">
                  <c:v>3456</c:v>
                </c:pt>
                <c:pt idx="11">
                  <c:v>3406</c:v>
                </c:pt>
                <c:pt idx="14">
                  <c:v>3597</c:v>
                </c:pt>
              </c:numCache>
            </c:numRef>
          </c:val>
          <c:extLst>
            <c:ext xmlns:c16="http://schemas.microsoft.com/office/drawing/2014/chart" uri="{C3380CC4-5D6E-409C-BE32-E72D297353CC}">
              <c16:uniqueId val="{00000000-C210-4DC5-B7EB-716C4062F8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C210-4DC5-B7EB-716C4062F8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41</c:v>
                </c:pt>
                <c:pt idx="6">
                  <c:v>1</c:v>
                </c:pt>
                <c:pt idx="9">
                  <c:v>1</c:v>
                </c:pt>
                <c:pt idx="12">
                  <c:v>1</c:v>
                </c:pt>
              </c:numCache>
            </c:numRef>
          </c:val>
          <c:extLst>
            <c:ext xmlns:c16="http://schemas.microsoft.com/office/drawing/2014/chart" uri="{C3380CC4-5D6E-409C-BE32-E72D297353CC}">
              <c16:uniqueId val="{00000002-C210-4DC5-B7EB-716C4062F8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162</c:v>
                </c:pt>
                <c:pt idx="3">
                  <c:v>157</c:v>
                </c:pt>
                <c:pt idx="6">
                  <c:v>180</c:v>
                </c:pt>
                <c:pt idx="9">
                  <c:v>122</c:v>
                </c:pt>
                <c:pt idx="12">
                  <c:v>118</c:v>
                </c:pt>
              </c:numCache>
            </c:numRef>
          </c:val>
          <c:extLst>
            <c:ext xmlns:c16="http://schemas.microsoft.com/office/drawing/2014/chart" uri="{C3380CC4-5D6E-409C-BE32-E72D297353CC}">
              <c16:uniqueId val="{00000003-C210-4DC5-B7EB-716C4062F8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141</c:v>
                </c:pt>
                <c:pt idx="6">
                  <c:v>119</c:v>
                </c:pt>
                <c:pt idx="9">
                  <c:v>117</c:v>
                </c:pt>
                <c:pt idx="12">
                  <c:v>96</c:v>
                </c:pt>
              </c:numCache>
            </c:numRef>
          </c:val>
          <c:extLst>
            <c:ext xmlns:c16="http://schemas.microsoft.com/office/drawing/2014/chart" uri="{C3380CC4-5D6E-409C-BE32-E72D297353CC}">
              <c16:uniqueId val="{00000004-C210-4DC5-B7EB-716C4062F8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10-4DC5-B7EB-716C4062F8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10-4DC5-B7EB-716C4062F8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4654</c:v>
                </c:pt>
                <c:pt idx="3">
                  <c:v>4817</c:v>
                </c:pt>
                <c:pt idx="6">
                  <c:v>4645</c:v>
                </c:pt>
                <c:pt idx="9">
                  <c:v>4591</c:v>
                </c:pt>
                <c:pt idx="12">
                  <c:v>4744</c:v>
                </c:pt>
              </c:numCache>
            </c:numRef>
          </c:val>
          <c:extLst>
            <c:ext xmlns:c16="http://schemas.microsoft.com/office/drawing/2014/chart" uri="{C3380CC4-5D6E-409C-BE32-E72D297353CC}">
              <c16:uniqueId val="{00000007-C210-4DC5-B7EB-716C4062F867}"/>
            </c:ext>
          </c:extLst>
        </c:ser>
        <c:dLbls>
          <c:showLegendKey val="0"/>
          <c:showVal val="0"/>
          <c:showCatName val="0"/>
          <c:showSerName val="0"/>
          <c:showPercent val="0"/>
          <c:showBubbleSize val="0"/>
        </c:dLbls>
        <c:gapWidth val="100"/>
        <c:overlap val="100"/>
        <c:axId val="502920640"/>
        <c:axId val="50292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1812</c:v>
                </c:pt>
                <c:pt idx="2">
                  <c:v>#N/A</c:v>
                </c:pt>
                <c:pt idx="3">
                  <c:v>#N/A</c:v>
                </c:pt>
                <c:pt idx="4">
                  <c:v>1604</c:v>
                </c:pt>
                <c:pt idx="5">
                  <c:v>#N/A</c:v>
                </c:pt>
                <c:pt idx="6">
                  <c:v>#N/A</c:v>
                </c:pt>
                <c:pt idx="7">
                  <c:v>1489</c:v>
                </c:pt>
                <c:pt idx="8">
                  <c:v>#N/A</c:v>
                </c:pt>
                <c:pt idx="9">
                  <c:v>#N/A</c:v>
                </c:pt>
                <c:pt idx="10">
                  <c:v>1425</c:v>
                </c:pt>
                <c:pt idx="11">
                  <c:v>#N/A</c:v>
                </c:pt>
                <c:pt idx="12">
                  <c:v>#N/A</c:v>
                </c:pt>
                <c:pt idx="13">
                  <c:v>1362</c:v>
                </c:pt>
                <c:pt idx="14">
                  <c:v>#N/A</c:v>
                </c:pt>
              </c:numCache>
            </c:numRef>
          </c:val>
          <c:smooth val="0"/>
          <c:extLst>
            <c:ext xmlns:c16="http://schemas.microsoft.com/office/drawing/2014/chart" uri="{C3380CC4-5D6E-409C-BE32-E72D297353CC}">
              <c16:uniqueId val="{00000008-C210-4DC5-B7EB-716C4062F867}"/>
            </c:ext>
          </c:extLst>
        </c:ser>
        <c:dLbls>
          <c:showLegendKey val="0"/>
          <c:showVal val="0"/>
          <c:showCatName val="0"/>
          <c:showSerName val="0"/>
          <c:showPercent val="0"/>
          <c:showBubbleSize val="0"/>
        </c:dLbls>
        <c:marker val="1"/>
        <c:smooth val="0"/>
        <c:axId val="502920640"/>
        <c:axId val="502920248"/>
      </c:lineChart>
      <c:catAx>
        <c:axId val="5029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920248"/>
        <c:crosses val="autoZero"/>
        <c:auto val="1"/>
        <c:lblAlgn val="ctr"/>
        <c:lblOffset val="100"/>
        <c:tickLblSkip val="1"/>
        <c:tickMarkSkip val="1"/>
        <c:noMultiLvlLbl val="0"/>
      </c:catAx>
      <c:valAx>
        <c:axId val="50292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38713</c:v>
                </c:pt>
                <c:pt idx="5">
                  <c:v>40939</c:v>
                </c:pt>
                <c:pt idx="8">
                  <c:v>40665</c:v>
                </c:pt>
                <c:pt idx="11">
                  <c:v>39965</c:v>
                </c:pt>
                <c:pt idx="14">
                  <c:v>39790</c:v>
                </c:pt>
              </c:numCache>
            </c:numRef>
          </c:val>
          <c:extLst>
            <c:ext xmlns:c16="http://schemas.microsoft.com/office/drawing/2014/chart" uri="{C3380CC4-5D6E-409C-BE32-E72D297353CC}">
              <c16:uniqueId val="{00000000-8F0F-4E17-9442-5F212726F0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2619</c:v>
                </c:pt>
                <c:pt idx="5">
                  <c:v>2674</c:v>
                </c:pt>
                <c:pt idx="8">
                  <c:v>2655</c:v>
                </c:pt>
                <c:pt idx="11">
                  <c:v>2415</c:v>
                </c:pt>
                <c:pt idx="14">
                  <c:v>2334</c:v>
                </c:pt>
              </c:numCache>
            </c:numRef>
          </c:val>
          <c:extLst>
            <c:ext xmlns:c16="http://schemas.microsoft.com/office/drawing/2014/chart" uri="{C3380CC4-5D6E-409C-BE32-E72D297353CC}">
              <c16:uniqueId val="{00000001-8F0F-4E17-9442-5F212726F0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1275</c:v>
                </c:pt>
                <c:pt idx="5">
                  <c:v>1300</c:v>
                </c:pt>
                <c:pt idx="8">
                  <c:v>1338</c:v>
                </c:pt>
                <c:pt idx="11">
                  <c:v>1747</c:v>
                </c:pt>
                <c:pt idx="14">
                  <c:v>2725</c:v>
                </c:pt>
              </c:numCache>
            </c:numRef>
          </c:val>
          <c:extLst>
            <c:ext xmlns:c16="http://schemas.microsoft.com/office/drawing/2014/chart" uri="{C3380CC4-5D6E-409C-BE32-E72D297353CC}">
              <c16:uniqueId val="{00000002-8F0F-4E17-9442-5F212726F0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0F-4E17-9442-5F212726F0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0F-4E17-9442-5F212726F0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0F-4E17-9442-5F212726F0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2759</c:v>
                </c:pt>
                <c:pt idx="3">
                  <c:v>2654</c:v>
                </c:pt>
                <c:pt idx="6">
                  <c:v>2432</c:v>
                </c:pt>
                <c:pt idx="9">
                  <c:v>2344</c:v>
                </c:pt>
                <c:pt idx="12">
                  <c:v>2251</c:v>
                </c:pt>
              </c:numCache>
            </c:numRef>
          </c:val>
          <c:extLst>
            <c:ext xmlns:c16="http://schemas.microsoft.com/office/drawing/2014/chart" uri="{C3380CC4-5D6E-409C-BE32-E72D297353CC}">
              <c16:uniqueId val="{00000006-8F0F-4E17-9442-5F212726F0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2245</c:v>
                </c:pt>
                <c:pt idx="3">
                  <c:v>2126</c:v>
                </c:pt>
                <c:pt idx="6">
                  <c:v>2058</c:v>
                </c:pt>
                <c:pt idx="9">
                  <c:v>2286</c:v>
                </c:pt>
                <c:pt idx="12">
                  <c:v>2287</c:v>
                </c:pt>
              </c:numCache>
            </c:numRef>
          </c:val>
          <c:extLst>
            <c:ext xmlns:c16="http://schemas.microsoft.com/office/drawing/2014/chart" uri="{C3380CC4-5D6E-409C-BE32-E72D297353CC}">
              <c16:uniqueId val="{00000007-8F0F-4E17-9442-5F212726F0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4874</c:v>
                </c:pt>
                <c:pt idx="3">
                  <c:v>3397</c:v>
                </c:pt>
                <c:pt idx="6">
                  <c:v>3508</c:v>
                </c:pt>
                <c:pt idx="9">
                  <c:v>3394</c:v>
                </c:pt>
                <c:pt idx="12">
                  <c:v>3802</c:v>
                </c:pt>
              </c:numCache>
            </c:numRef>
          </c:val>
          <c:extLst>
            <c:ext xmlns:c16="http://schemas.microsoft.com/office/drawing/2014/chart" uri="{C3380CC4-5D6E-409C-BE32-E72D297353CC}">
              <c16:uniqueId val="{00000008-8F0F-4E17-9442-5F212726F0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42</c:v>
                </c:pt>
                <c:pt idx="3">
                  <c:v>3</c:v>
                </c:pt>
                <c:pt idx="6">
                  <c:v>2</c:v>
                </c:pt>
                <c:pt idx="9">
                  <c:v>11</c:v>
                </c:pt>
                <c:pt idx="12">
                  <c:v>973</c:v>
                </c:pt>
              </c:numCache>
            </c:numRef>
          </c:val>
          <c:extLst>
            <c:ext xmlns:c16="http://schemas.microsoft.com/office/drawing/2014/chart" uri="{C3380CC4-5D6E-409C-BE32-E72D297353CC}">
              <c16:uniqueId val="{00000009-8F0F-4E17-9442-5F212726F0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52193</c:v>
                </c:pt>
                <c:pt idx="3">
                  <c:v>55465</c:v>
                </c:pt>
                <c:pt idx="6">
                  <c:v>53997</c:v>
                </c:pt>
                <c:pt idx="9">
                  <c:v>53643</c:v>
                </c:pt>
                <c:pt idx="12">
                  <c:v>52678</c:v>
                </c:pt>
              </c:numCache>
            </c:numRef>
          </c:val>
          <c:extLst>
            <c:ext xmlns:c16="http://schemas.microsoft.com/office/drawing/2014/chart" uri="{C3380CC4-5D6E-409C-BE32-E72D297353CC}">
              <c16:uniqueId val="{0000000A-8F0F-4E17-9442-5F212726F0C6}"/>
            </c:ext>
          </c:extLst>
        </c:ser>
        <c:dLbls>
          <c:showLegendKey val="0"/>
          <c:showVal val="0"/>
          <c:showCatName val="0"/>
          <c:showSerName val="0"/>
          <c:showPercent val="0"/>
          <c:showBubbleSize val="0"/>
        </c:dLbls>
        <c:gapWidth val="100"/>
        <c:overlap val="100"/>
        <c:axId val="502918288"/>
        <c:axId val="50292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19506</c:v>
                </c:pt>
                <c:pt idx="2">
                  <c:v>#N/A</c:v>
                </c:pt>
                <c:pt idx="3">
                  <c:v>#N/A</c:v>
                </c:pt>
                <c:pt idx="4">
                  <c:v>18731</c:v>
                </c:pt>
                <c:pt idx="5">
                  <c:v>#N/A</c:v>
                </c:pt>
                <c:pt idx="6">
                  <c:v>#N/A</c:v>
                </c:pt>
                <c:pt idx="7">
                  <c:v>17339</c:v>
                </c:pt>
                <c:pt idx="8">
                  <c:v>#N/A</c:v>
                </c:pt>
                <c:pt idx="9">
                  <c:v>#N/A</c:v>
                </c:pt>
                <c:pt idx="10">
                  <c:v>17549</c:v>
                </c:pt>
                <c:pt idx="11">
                  <c:v>#N/A</c:v>
                </c:pt>
                <c:pt idx="12">
                  <c:v>#N/A</c:v>
                </c:pt>
                <c:pt idx="13">
                  <c:v>17143</c:v>
                </c:pt>
                <c:pt idx="14">
                  <c:v>#N/A</c:v>
                </c:pt>
              </c:numCache>
            </c:numRef>
          </c:val>
          <c:smooth val="0"/>
          <c:extLst>
            <c:ext xmlns:c16="http://schemas.microsoft.com/office/drawing/2014/chart" uri="{C3380CC4-5D6E-409C-BE32-E72D297353CC}">
              <c16:uniqueId val="{0000000B-8F0F-4E17-9442-5F212726F0C6}"/>
            </c:ext>
          </c:extLst>
        </c:ser>
        <c:dLbls>
          <c:showLegendKey val="0"/>
          <c:showVal val="0"/>
          <c:showCatName val="0"/>
          <c:showSerName val="0"/>
          <c:showPercent val="0"/>
          <c:showBubbleSize val="0"/>
        </c:dLbls>
        <c:marker val="1"/>
        <c:smooth val="0"/>
        <c:axId val="502918288"/>
        <c:axId val="502921424"/>
      </c:lineChart>
      <c:catAx>
        <c:axId val="50291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921424"/>
        <c:crosses val="autoZero"/>
        <c:auto val="1"/>
        <c:lblAlgn val="ctr"/>
        <c:lblOffset val="100"/>
        <c:tickLblSkip val="1"/>
        <c:tickMarkSkip val="1"/>
        <c:noMultiLvlLbl val="0"/>
      </c:catAx>
      <c:valAx>
        <c:axId val="50292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1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581</c:v>
                </c:pt>
                <c:pt idx="1">
                  <c:v>654</c:v>
                </c:pt>
                <c:pt idx="2">
                  <c:v>1150</c:v>
                </c:pt>
              </c:numCache>
            </c:numRef>
          </c:val>
          <c:extLst>
            <c:ext xmlns:c16="http://schemas.microsoft.com/office/drawing/2014/chart" uri="{C3380CC4-5D6E-409C-BE32-E72D297353CC}">
              <c16:uniqueId val="{00000000-604D-4816-B0CF-5BA0AE6D9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604D-4816-B0CF-5BA0AE6D9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1674</c:v>
                </c:pt>
                <c:pt idx="1">
                  <c:v>1761</c:v>
                </c:pt>
                <c:pt idx="2">
                  <c:v>1718</c:v>
                </c:pt>
              </c:numCache>
            </c:numRef>
          </c:val>
          <c:extLst>
            <c:ext xmlns:c16="http://schemas.microsoft.com/office/drawing/2014/chart" uri="{C3380CC4-5D6E-409C-BE32-E72D297353CC}">
              <c16:uniqueId val="{00000002-604D-4816-B0CF-5BA0AE6D9B25}"/>
            </c:ext>
          </c:extLst>
        </c:ser>
        <c:dLbls>
          <c:showLegendKey val="0"/>
          <c:showVal val="0"/>
          <c:showCatName val="0"/>
          <c:showSerName val="0"/>
          <c:showPercent val="0"/>
          <c:showBubbleSize val="0"/>
        </c:dLbls>
        <c:gapWidth val="120"/>
        <c:overlap val="100"/>
        <c:axId val="502919072"/>
        <c:axId val="509112792"/>
      </c:barChart>
      <c:catAx>
        <c:axId val="5029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112792"/>
        <c:crosses val="autoZero"/>
        <c:auto val="1"/>
        <c:lblAlgn val="ctr"/>
        <c:lblOffset val="100"/>
        <c:tickLblSkip val="1"/>
        <c:tickMarkSkip val="1"/>
        <c:noMultiLvlLbl val="0"/>
      </c:catAx>
      <c:valAx>
        <c:axId val="509112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91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{A6951372-5A70-47C3-9378-CF5D7D12BD5F}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26-40A1-BA97-851A128093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{0566019C-67A2-4C0F-BCDC-9A2AA9ABDA4A}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26-40A1-BA97-851A128093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{9508BEAC-59F1-4B44-8806-A96AF1CE47AC}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26-40A1-BA97-851A128093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{C510AE31-B928-4DD4-B42A-884D63EDFB25}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26-40A1-BA97-851A128093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{58A1FE6B-9D5A-4BFC-AF1C-A0DDA8FB30BE}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26-40A1-BA97-851A128093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{6C0813F5-8475-4B91-812A-9A8CF7CEB349}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26-40A1-BA97-851A128093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{14449E91-833F-4892-BA7A-2C20AC30D97C}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26-40A1-BA97-851A128093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{C2B56595-B6FC-4DCF-B3D2-2039D436BBC2}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26-40A1-BA97-851A128093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{18C8BBBC-B6FB-4C0E-A0B6-6EE318B068A2}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26-40A1-BA97-851A128093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56.1</c:v>
                </c:pt>
                <c:pt idx="16">
                  <c:v>56.7</c:v>
                </c:pt>
                <c:pt idx="24">
                  <c:v>58.5</c:v>
                </c:pt>
                <c:pt idx="32">
                  <c:v>57.5</c:v>
                </c:pt>
              </c:numCache>
            </c:numRef>
          </c:xVal>
          <c:yVal>
            <c:numRef>
              <c:f>公会計指標分析・財政指標組合せ分析表!$BP$51:$DC$51</c:f>
              <c:numCache>
                <c:formatCode>#,##0.0;"▲ "#,##0.0</c:formatCode>
                <c:ptCount val="40"/>
                <c:pt idx="0">
                  <c:v>141.19999999999999</c:v>
                </c:pt>
                <c:pt idx="8">
                  <c:v>136.5</c:v>
                </c:pt>
                <c:pt idx="16">
                  <c:v>128.9</c:v>
                </c:pt>
                <c:pt idx="24">
                  <c:v>130.80000000000001</c:v>
                </c:pt>
                <c:pt idx="32">
                  <c:v>125</c:v>
                </c:pt>
              </c:numCache>
            </c:numRef>
          </c:yVal>
          <c:smooth val="0"/>
          <c:extLst>
            <c:ext xmlns:c16="http://schemas.microsoft.com/office/drawing/2014/chart" uri="{C3380CC4-5D6E-409C-BE32-E72D297353CC}">
              <c16:uniqueId val="{00000009-F426-40A1-BA97-851A128093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{282C0764-CC5B-4630-B27E-F745C50F45A5}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26-40A1-BA97-851A128093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{0F421F94-C3C9-41CF-A6E0-D47BBAA40A79}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26-40A1-BA97-851A128093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{D70D89D0-A567-47A9-A3FD-0FC49B8550B0}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26-40A1-BA97-851A128093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{CECFF1C0-1E71-4A9F-84DC-140AF3B1A725}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26-40A1-BA97-851A128093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{781B32C9-7F07-4239-A8D0-E8F95B819DBA}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26-40A1-BA97-851A128093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{4C0B7B61-5906-4C33-8101-C4A0F94F9E06}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26-40A1-BA97-851A128093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{EE999EA1-CDD1-4C30-AAF2-29A70E3FE2C4}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26-40A1-BA97-851A128093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{B65A58D0-0950-4223-BD61-EA1B2F8ACC8C}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26-40A1-BA97-851A128093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{9A67C1A9-A73F-493B-8610-85AFC06A9266}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26-40A1-BA97-851A128093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F426-40A1-BA97-851A1280938F}"/>
            </c:ext>
          </c:extLst>
        </c:ser>
        <c:dLbls>
          <c:showLegendKey val="0"/>
          <c:showVal val="1"/>
          <c:showCatName val="0"/>
          <c:showSerName val="0"/>
          <c:showPercent val="0"/>
          <c:showBubbleSize val="0"/>
        </c:dLbls>
        <c:axId val="582855400"/>
        <c:axId val="582864416"/>
      </c:scatterChart>
      <c:valAx>
        <c:axId val="58285540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2864416"/>
        <c:crosses val="autoZero"/>
        <c:crossBetween val="midCat"/>
      </c:valAx>
      <c:valAx>
        <c:axId val="582864416"/>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285540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{1121E429-E422-42B9-A8D0-2DD8BA1127D2}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7FC-433C-BE9B-755DA3063E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{95B897C0-BD37-485D-8F06-9E5320AB1CDB}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FC-433C-BE9B-755DA3063E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{8D8E09C6-0695-47C8-96E3-195A43E2B605}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FC-433C-BE9B-755DA3063E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{F9144D29-D35A-486B-A9FD-A61C6B273B9C}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FC-433C-BE9B-755DA3063E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{AC5B9A84-724A-4B35-8401-C7C8F8FC2B21}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FC-433C-BE9B-755DA3063E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{3246B086-01EB-4D74-B480-D6A800D44C8A}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7FC-433C-BE9B-755DA3063E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{CACF4A1D-FB91-438E-9A9F-C6824BEEB23E}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7FC-433C-BE9B-755DA3063E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{CC55EDAF-0FDD-43AC-965F-F58A5A989031}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7FC-433C-BE9B-755DA3063E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{B9F817D9-6418-4E40-8A1D-285F77B42CE2}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7FC-433C-BE9B-755DA3063E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11.8</c:v>
                </c:pt>
                <c:pt idx="16">
                  <c:v>11.5</c:v>
                </c:pt>
                <c:pt idx="24">
                  <c:v>11.1</c:v>
                </c:pt>
                <c:pt idx="32">
                  <c:v>10.5</c:v>
                </c:pt>
              </c:numCache>
            </c:numRef>
          </c:xVal>
          <c:yVal>
            <c:numRef>
              <c:f>公会計指標分析・財政指標組合せ分析表!$BP$73:$DC$73</c:f>
              <c:numCache>
                <c:formatCode>#,##0.0;"▲ "#,##0.0</c:formatCode>
                <c:ptCount val="40"/>
                <c:pt idx="0">
                  <c:v>141.19999999999999</c:v>
                </c:pt>
                <c:pt idx="8">
                  <c:v>136.5</c:v>
                </c:pt>
                <c:pt idx="16">
                  <c:v>128.9</c:v>
                </c:pt>
                <c:pt idx="24">
                  <c:v>130.80000000000001</c:v>
                </c:pt>
                <c:pt idx="32">
                  <c:v>125</c:v>
                </c:pt>
              </c:numCache>
            </c:numRef>
          </c:yVal>
          <c:smooth val="0"/>
          <c:extLst>
            <c:ext xmlns:c16="http://schemas.microsoft.com/office/drawing/2014/chart" uri="{C3380CC4-5D6E-409C-BE32-E72D297353CC}">
              <c16:uniqueId val="{00000009-37FC-433C-BE9B-755DA3063E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4.1393390126905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{1D883A0B-6DB2-4F86-B1A8-B79F017F2F56}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7FC-433C-BE9B-755DA3063E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{C3977E96-AC9B-47B2-A87A-C692CB4691E5}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FC-433C-BE9B-755DA3063E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{F583F6AA-E881-46A2-83BD-0FE78EA12F4F}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FC-433C-BE9B-755DA3063E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{C1DDCBA2-8FCC-4719-8EEE-DDDBB8EE00F3}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FC-433C-BE9B-755DA3063E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{3AF4DCEE-02F0-4AFA-97B1-4963985EE108}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FC-433C-BE9B-755DA3063E4B}"/>
                </c:ext>
              </c:extLst>
            </c:dLbl>
            <c:dLbl>
              <c:idx val="8"/>
              <c:layout>
                <c:manualLayout>
                  <c:x val="-2.8829840147400865E-2"/>
                  <c:y val="-6.86934167724382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{B203B8A1-823A-4156-9590-56D6402FA7FF}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7FC-433C-BE9B-755DA3063E4B}"/>
                </c:ext>
              </c:extLst>
            </c:dLbl>
            <c:dLbl>
              <c:idx val="16"/>
              <c:layout>
                <c:manualLayout>
                  <c:x val="-3.1697991619110633E-2"/>
                  <c:y val="-0.10180237508279637"/>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{848C35F6-ECCB-4A61-9B1A-A5DEAED04476}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7FC-433C-BE9B-755DA3063E4B}"/>
                </c:ext>
              </c:extLst>
            </c:dLbl>
            <c:dLbl>
              <c:idx val="24"/>
              <c:layout>
                <c:manualLayout>
                  <c:x val="-3.1570342725075584E-2"/>
                  <c:y val="-5.618474327474286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{5F4FB7DE-B693-42DF-88DF-3D47D0035ABF}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7FC-433C-BE9B-755DA3063E4B}"/>
                </c:ext>
              </c:extLst>
            </c:dLbl>
            <c:dLbl>
              <c:idx val="32"/>
              <c:layout>
                <c:manualLayout>
                  <c:x val="-3.1570342725075584E-2"/>
                  <c:y val="-4.40089676945175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{062F42D4-6718-41C6-B6AB-4075590ADE13}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7FC-433C-BE9B-755DA3063E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7FC-433C-BE9B-755DA3063E4B}"/>
            </c:ext>
          </c:extLst>
        </c:ser>
        <c:dLbls>
          <c:showLegendKey val="0"/>
          <c:showVal val="1"/>
          <c:showCatName val="0"/>
          <c:showSerName val="0"/>
          <c:showPercent val="0"/>
          <c:showBubbleSize val="0"/>
        </c:dLbls>
        <c:axId val="582855792"/>
        <c:axId val="582856184"/>
      </c:scatterChart>
      <c:valAx>
        <c:axId val="582855792"/>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2856184"/>
        <c:crosses val="autoZero"/>
        <c:crossBetween val="midCat"/>
      </c:valAx>
      <c:valAx>
        <c:axId val="582856184"/>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28557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元利償還金は高い水準で推移しているものの、普通交付税算入率の高い地方債を活用しているため、算入公債費等も高い水準を維持しており、実質公債費比率の分子は減少傾向にある。</a:t>
          </a:r>
          <a:endParaRPr lang="ja-JP" altLang="ja-JP" sz="1400">
            <a:effectLst/>
          </a:endParaRPr>
        </a:p>
        <a:p>
          <a:r>
            <a:rPr kumimoji="1" lang="ja-JP" altLang="ja-JP" sz="1100">
              <a:solidFill>
                <a:schemeClr val="dk1"/>
              </a:solidFill>
              <a:effectLst/>
              <a:latin typeface="+mn-lt"/>
              <a:ea typeface="+mn-ea"/>
              <a:cs typeface="+mn-cs"/>
            </a:rPr>
            <a:t>　引き続き、建設事業の抑制を図るなど、公債費負担を減少させるよう努める。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地方債の現在高については昨年度から</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百万円減少し、今後も減少していく見込みである。</a:t>
          </a:r>
          <a:endParaRPr lang="ja-JP" altLang="ja-JP" sz="1400">
            <a:effectLst/>
          </a:endParaRPr>
        </a:p>
        <a:p>
          <a:r>
            <a:rPr kumimoji="1" lang="ja-JP" altLang="ja-JP" sz="1100">
              <a:solidFill>
                <a:schemeClr val="dk1"/>
              </a:solidFill>
              <a:effectLst/>
              <a:latin typeface="+mn-lt"/>
              <a:ea typeface="+mn-ea"/>
              <a:cs typeface="+mn-cs"/>
            </a:rPr>
            <a:t>　交付税算入率の高い地方債を活用していることにより、基準財政需要額算入見込額も高い水準を維持しており、将来負担比率の分子については</a:t>
          </a:r>
          <a:r>
            <a:rPr kumimoji="1" lang="ja-JP" altLang="en-US" sz="1100">
              <a:solidFill>
                <a:schemeClr val="dk1"/>
              </a:solidFill>
              <a:effectLst/>
              <a:latin typeface="+mn-lt"/>
              <a:ea typeface="+mn-ea"/>
              <a:cs typeface="+mn-cs"/>
            </a:rPr>
            <a:t>徐々にではあるが減少傾向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上述のとおり地方債の現在高は減少していく見込みであるため、引き続き、普通交付税算入率の高い地方債を活用するとともに、新規の建設事業を厳選し、財政の健全化に努める。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青森県五所川原市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（増減理由）</a:t>
          </a:r>
          <a:endParaRPr lang="ja-JP" altLang="ja-JP" sz="2400">
            <a:effectLst/>
          </a:endParaRPr>
        </a:p>
        <a:p>
          <a:pPr eaLnBrk="1" fontAlgn="auto" latinLnBrk="0" hangingPunct="1"/>
          <a:r>
            <a:rPr kumimoji="1" lang="ja-JP" altLang="en-US" sz="1800">
              <a:solidFill>
                <a:schemeClr val="dk1"/>
              </a:solidFill>
              <a:effectLst/>
              <a:latin typeface="+mn-lt"/>
              <a:ea typeface="+mn-ea"/>
              <a:cs typeface="+mn-cs"/>
            </a:rPr>
            <a:t>市有地の売却が好調であり</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公共施設等整備基金</a:t>
          </a:r>
          <a:r>
            <a:rPr kumimoji="1" lang="ja-JP" altLang="ja-JP" sz="1800">
              <a:solidFill>
                <a:schemeClr val="dk1"/>
              </a:solidFill>
              <a:effectLst/>
              <a:latin typeface="+mn-lt"/>
              <a:ea typeface="+mn-ea"/>
              <a:cs typeface="+mn-cs"/>
            </a:rPr>
            <a:t>への積立が、前年度に比べ</a:t>
          </a:r>
          <a:r>
            <a:rPr kumimoji="1" lang="en-US" altLang="ja-JP" sz="1800">
              <a:solidFill>
                <a:schemeClr val="dk1"/>
              </a:solidFill>
              <a:effectLst/>
              <a:latin typeface="+mn-lt"/>
              <a:ea typeface="+mn-ea"/>
              <a:cs typeface="+mn-cs"/>
            </a:rPr>
            <a:t>210,000</a:t>
          </a:r>
          <a:r>
            <a:rPr kumimoji="1" lang="ja-JP" altLang="ja-JP" sz="1800">
              <a:solidFill>
                <a:schemeClr val="dk1"/>
              </a:solidFill>
              <a:effectLst/>
              <a:latin typeface="+mn-lt"/>
              <a:ea typeface="+mn-ea"/>
              <a:cs typeface="+mn-cs"/>
            </a:rPr>
            <a:t>千円の増額となったこと、事業・経費のたな卸しを進めた行財政改革の効果により</a:t>
          </a:r>
          <a:r>
            <a:rPr kumimoji="1" lang="ja-JP" altLang="en-US" sz="1800">
              <a:solidFill>
                <a:schemeClr val="dk1"/>
              </a:solidFill>
              <a:effectLst/>
              <a:latin typeface="+mn-lt"/>
              <a:ea typeface="+mn-ea"/>
              <a:cs typeface="+mn-cs"/>
            </a:rPr>
            <a:t>、財政調整基金の取り崩し額が</a:t>
          </a:r>
          <a:r>
            <a:rPr kumimoji="1" lang="ja-JP" altLang="ja-JP" sz="1800">
              <a:solidFill>
                <a:schemeClr val="dk1"/>
              </a:solidFill>
              <a:effectLst/>
              <a:latin typeface="+mn-lt"/>
              <a:ea typeface="+mn-ea"/>
              <a:cs typeface="+mn-cs"/>
            </a:rPr>
            <a:t>前年度に比</a:t>
          </a:r>
          <a:r>
            <a:rPr kumimoji="1" lang="ja-JP" altLang="en-US" sz="1800">
              <a:solidFill>
                <a:schemeClr val="dk1"/>
              </a:solidFill>
              <a:effectLst/>
              <a:latin typeface="+mn-lt"/>
              <a:ea typeface="+mn-ea"/>
              <a:cs typeface="+mn-cs"/>
            </a:rPr>
            <a:t>べ、</a:t>
          </a:r>
          <a:r>
            <a:rPr kumimoji="1" lang="en-US" altLang="ja-JP" sz="1800">
              <a:solidFill>
                <a:schemeClr val="dk1"/>
              </a:solidFill>
              <a:effectLst/>
              <a:latin typeface="+mn-lt"/>
              <a:ea typeface="+mn-ea"/>
              <a:cs typeface="+mn-cs"/>
            </a:rPr>
            <a:t>401,570</a:t>
          </a:r>
          <a:r>
            <a:rPr kumimoji="1" lang="ja-JP" altLang="ja-JP" sz="1800">
              <a:solidFill>
                <a:schemeClr val="dk1"/>
              </a:solidFill>
              <a:effectLst/>
              <a:latin typeface="+mn-lt"/>
              <a:ea typeface="+mn-ea"/>
              <a:cs typeface="+mn-cs"/>
            </a:rPr>
            <a:t>千円</a:t>
          </a:r>
          <a:r>
            <a:rPr kumimoji="1" lang="ja-JP" altLang="en-US" sz="1800">
              <a:solidFill>
                <a:schemeClr val="dk1"/>
              </a:solidFill>
              <a:effectLst/>
              <a:latin typeface="+mn-lt"/>
              <a:ea typeface="+mn-ea"/>
              <a:cs typeface="+mn-cs"/>
            </a:rPr>
            <a:t>減額</a:t>
          </a:r>
          <a:r>
            <a:rPr kumimoji="1" lang="ja-JP" altLang="ja-JP" sz="1800">
              <a:solidFill>
                <a:schemeClr val="dk1"/>
              </a:solidFill>
              <a:effectLst/>
              <a:latin typeface="+mn-lt"/>
              <a:ea typeface="+mn-ea"/>
              <a:cs typeface="+mn-cs"/>
            </a:rPr>
            <a:t>となったこと等により、基金全体としては</a:t>
          </a:r>
          <a:r>
            <a:rPr kumimoji="1" lang="en-US" altLang="ja-JP" sz="1800">
              <a:solidFill>
                <a:schemeClr val="dk1"/>
              </a:solidFill>
              <a:effectLst/>
              <a:latin typeface="+mn-lt"/>
              <a:ea typeface="+mn-ea"/>
              <a:cs typeface="+mn-cs"/>
            </a:rPr>
            <a:t>452</a:t>
          </a:r>
          <a:r>
            <a:rPr kumimoji="1" lang="ja-JP" altLang="ja-JP" sz="1800">
              <a:solidFill>
                <a:schemeClr val="dk1"/>
              </a:solidFill>
              <a:effectLst/>
              <a:latin typeface="+mn-lt"/>
              <a:ea typeface="+mn-ea"/>
              <a:cs typeface="+mn-cs"/>
            </a:rPr>
            <a:t>百万円の増額となった。</a:t>
          </a:r>
          <a:endParaRPr kumimoji="1" lang="en-US" altLang="ja-JP" sz="1800">
            <a:solidFill>
              <a:schemeClr val="dk1"/>
            </a:solidFill>
            <a:effectLst/>
            <a:latin typeface="+mn-lt"/>
            <a:ea typeface="+mn-ea"/>
            <a:cs typeface="+mn-cs"/>
          </a:endParaRPr>
        </a:p>
        <a:p>
          <a:pPr eaLnBrk="1" fontAlgn="auto" latinLnBrk="0" hangingPunct="1"/>
          <a:endParaRPr lang="ja-JP" altLang="ja-JP" sz="2400">
            <a:effectLst/>
          </a:endParaRPr>
        </a:p>
        <a:p>
          <a:r>
            <a:rPr kumimoji="1" lang="ja-JP" altLang="ja-JP" sz="1800">
              <a:solidFill>
                <a:schemeClr val="dk1"/>
              </a:solidFill>
              <a:effectLst/>
              <a:latin typeface="+mn-lt"/>
              <a:ea typeface="+mn-ea"/>
              <a:cs typeface="+mn-cs"/>
            </a:rPr>
            <a:t>（今後の方針）</a:t>
          </a:r>
          <a:endParaRPr lang="ja-JP" altLang="ja-JP" sz="2400">
            <a:effectLst/>
          </a:endParaRPr>
        </a:p>
        <a:p>
          <a:r>
            <a:rPr kumimoji="1" lang="ja-JP" altLang="ja-JP" sz="1800">
              <a:solidFill>
                <a:schemeClr val="dk1"/>
              </a:solidFill>
              <a:effectLst/>
              <a:latin typeface="+mn-lt"/>
              <a:ea typeface="+mn-ea"/>
              <a:cs typeface="+mn-cs"/>
            </a:rPr>
            <a:t>財政調整基金の取崩を最低水準とし、中長期的には標準財政規模の</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％程度を目途に積み立てることを最優先とする。併せて、他の基金も今後の財政需要に備えて積み立てていく。</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地域振興基金：地域住民の連帯の強化及び地域振興の推進</a:t>
          </a:r>
          <a:endParaRPr lang="ja-JP" altLang="ja-JP" sz="1400">
            <a:effectLst/>
          </a:endParaRPr>
        </a:p>
        <a:p>
          <a:r>
            <a:rPr kumimoji="1" lang="ja-JP" altLang="ja-JP" sz="1100">
              <a:solidFill>
                <a:schemeClr val="dk1"/>
              </a:solidFill>
              <a:effectLst/>
              <a:latin typeface="+mn-lt"/>
              <a:ea typeface="+mn-ea"/>
              <a:cs typeface="+mn-cs"/>
            </a:rPr>
            <a:t>・公共施設等整備基金：公共施設の整備</a:t>
          </a:r>
          <a:endParaRPr lang="ja-JP" altLang="ja-JP" sz="1400">
            <a:effectLst/>
          </a:endParaRPr>
        </a:p>
        <a:p>
          <a:r>
            <a:rPr kumimoji="1" lang="ja-JP" altLang="ja-JP" sz="1100">
              <a:solidFill>
                <a:schemeClr val="dk1"/>
              </a:solidFill>
              <a:effectLst/>
              <a:latin typeface="+mn-lt"/>
              <a:ea typeface="+mn-ea"/>
              <a:cs typeface="+mn-cs"/>
            </a:rPr>
            <a:t>・森林環境譲与税基金：森林の整備及びその促進</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・新型コロナウイルス感染症対策基金：</a:t>
          </a:r>
          <a:r>
            <a:rPr lang="ja-JP" altLang="en-US" sz="1100" b="0" i="0">
              <a:solidFill>
                <a:schemeClr val="dk1"/>
              </a:solidFill>
              <a:effectLst/>
              <a:latin typeface="+mn-lt"/>
              <a:ea typeface="+mn-ea"/>
              <a:cs typeface="+mn-cs"/>
            </a:rPr>
            <a:t>感染拡大の防止並びに感染拡大の影響を受けている市民生活及び地域経済への支援</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a:t>
          </a:r>
          <a:r>
            <a:rPr kumimoji="1" lang="ja-JP" altLang="en-US"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245,401</a:t>
          </a:r>
          <a:r>
            <a:rPr kumimoji="1" lang="ja-JP" altLang="en-US" sz="1100">
              <a:solidFill>
                <a:schemeClr val="dk1"/>
              </a:solidFill>
              <a:effectLst/>
              <a:latin typeface="+mn-lt"/>
              <a:ea typeface="+mn-ea"/>
              <a:cs typeface="+mn-cs"/>
            </a:rPr>
            <a:t>千円に対し、鉄道軌道・安全輸送設備等整備事業などへの充当により、取崩額</a:t>
          </a:r>
          <a:r>
            <a:rPr kumimoji="1" lang="en-US" altLang="ja-JP" sz="1100">
              <a:solidFill>
                <a:schemeClr val="dk1"/>
              </a:solidFill>
              <a:effectLst/>
              <a:latin typeface="+mn-lt"/>
              <a:ea typeface="+mn-ea"/>
              <a:cs typeface="+mn-cs"/>
            </a:rPr>
            <a:t>558,289</a:t>
          </a:r>
          <a:r>
            <a:rPr kumimoji="1" lang="ja-JP" altLang="en-US" sz="1100">
              <a:solidFill>
                <a:schemeClr val="dk1"/>
              </a:solidFill>
              <a:effectLst/>
              <a:latin typeface="+mn-lt"/>
              <a:ea typeface="+mn-ea"/>
              <a:cs typeface="+mn-cs"/>
            </a:rPr>
            <a:t>千円となり、令和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基金残高は</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226,847</a:t>
          </a:r>
          <a:r>
            <a:rPr kumimoji="1" lang="ja-JP" altLang="en-US" sz="1100">
              <a:solidFill>
                <a:schemeClr val="dk1"/>
              </a:solidFill>
              <a:effectLst/>
              <a:latin typeface="+mn-lt"/>
              <a:ea typeface="+mn-ea"/>
              <a:cs typeface="+mn-cs"/>
            </a:rPr>
            <a:t>千円に対し、五所川原地区コミュニティセンター改修事業などへの充当により、取崩額</a:t>
          </a:r>
          <a:r>
            <a:rPr kumimoji="1" lang="en-US" altLang="ja-JP" sz="1100">
              <a:solidFill>
                <a:schemeClr val="dk1"/>
              </a:solidFill>
              <a:effectLst/>
              <a:latin typeface="+mn-lt"/>
              <a:ea typeface="+mn-ea"/>
              <a:cs typeface="+mn-cs"/>
            </a:rPr>
            <a:t>18,206</a:t>
          </a:r>
          <a:r>
            <a:rPr kumimoji="1" lang="ja-JP" altLang="en-US" sz="1100">
              <a:solidFill>
                <a:schemeClr val="dk1"/>
              </a:solidFill>
              <a:effectLst/>
              <a:latin typeface="+mn-lt"/>
              <a:ea typeface="+mn-ea"/>
              <a:cs typeface="+mn-cs"/>
            </a:rPr>
            <a:t>千円となり、令和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年度では基金残高は増加した。</a:t>
          </a:r>
          <a:endParaRPr lang="ja-JP" altLang="ja-JP" sz="1400">
            <a:effectLst/>
          </a:endParaRPr>
        </a:p>
        <a:p>
          <a:r>
            <a:rPr kumimoji="1" lang="ja-JP" altLang="ja-JP" sz="1100">
              <a:solidFill>
                <a:schemeClr val="dk1"/>
              </a:solidFill>
              <a:effectLst/>
              <a:latin typeface="+mn-lt"/>
              <a:ea typeface="+mn-ea"/>
              <a:cs typeface="+mn-cs"/>
            </a:rPr>
            <a:t>・森林環境譲与税基金：</a:t>
          </a:r>
          <a:r>
            <a:rPr kumimoji="1" lang="ja-JP" altLang="en-US"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13,174</a:t>
          </a:r>
          <a:r>
            <a:rPr kumimoji="1" lang="ja-JP" altLang="en-US" sz="1100">
              <a:solidFill>
                <a:schemeClr val="dk1"/>
              </a:solidFill>
              <a:effectLst/>
              <a:latin typeface="+mn-lt"/>
              <a:ea typeface="+mn-ea"/>
              <a:cs typeface="+mn-cs"/>
            </a:rPr>
            <a:t>千円に対し、森林経営管理事業などへの充当により、取崩額</a:t>
          </a:r>
          <a:r>
            <a:rPr kumimoji="1" lang="en-US" altLang="ja-JP" sz="1100">
              <a:solidFill>
                <a:schemeClr val="dk1"/>
              </a:solidFill>
              <a:effectLst/>
              <a:latin typeface="+mn-lt"/>
              <a:ea typeface="+mn-ea"/>
              <a:cs typeface="+mn-cs"/>
            </a:rPr>
            <a:t>1,607</a:t>
          </a:r>
          <a:r>
            <a:rPr kumimoji="1" lang="ja-JP" altLang="en-US" sz="1100">
              <a:solidFill>
                <a:schemeClr val="dk1"/>
              </a:solidFill>
              <a:effectLst/>
              <a:latin typeface="+mn-lt"/>
              <a:ea typeface="+mn-ea"/>
              <a:cs typeface="+mn-cs"/>
            </a:rPr>
            <a:t>千円となり、令和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年度では基金残高は増加した。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年度に新型コロナウイルス感染症への対策に要する経費の財源に充てるために新設された。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・地域振興基金：ふるさと納税の寄付金が財源に含まれており、寄付者の意向に沿った事業に対し、寄付額の範囲内で充当していく。</a:t>
          </a:r>
          <a:endParaRPr lang="ja-JP" altLang="ja-JP" sz="1400">
            <a:effectLst/>
          </a:endParaRPr>
        </a:p>
        <a:p>
          <a:r>
            <a:rPr kumimoji="1" lang="ja-JP" altLang="ja-JP" sz="1100">
              <a:solidFill>
                <a:schemeClr val="dk1"/>
              </a:solidFill>
              <a:effectLst/>
              <a:latin typeface="+mn-lt"/>
              <a:ea typeface="+mn-ea"/>
              <a:cs typeface="+mn-cs"/>
            </a:rPr>
            <a:t>・公共施設等整備基金：公共施設等総合管理計画に基づき実施する修繕等に備え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積み立てていく。</a:t>
          </a:r>
          <a:endParaRPr lang="ja-JP" altLang="ja-JP" sz="1400">
            <a:effectLst/>
          </a:endParaRPr>
        </a:p>
        <a:p>
          <a:r>
            <a:rPr kumimoji="1" lang="ja-JP" altLang="ja-JP" sz="1100">
              <a:solidFill>
                <a:schemeClr val="dk1"/>
              </a:solidFill>
              <a:effectLst/>
              <a:latin typeface="+mn-lt"/>
              <a:ea typeface="+mn-ea"/>
              <a:cs typeface="+mn-cs"/>
            </a:rPr>
            <a:t>・森林環境譲与税基金：森林の整備・促進のために実施される事業に備え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積み立てていく。</a:t>
          </a:r>
          <a:endParaRPr lang="ja-JP" altLang="ja-JP" sz="1400">
            <a:effectLst/>
          </a:endParaRPr>
        </a:p>
        <a:p>
          <a:r>
            <a:rPr kumimoji="1" lang="ja-JP" altLang="ja-JP" sz="1100">
              <a:solidFill>
                <a:schemeClr val="dk1"/>
              </a:solidFill>
              <a:effectLst/>
              <a:latin typeface="+mn-lt"/>
              <a:ea typeface="+mn-ea"/>
              <a:cs typeface="+mn-cs"/>
            </a:rPr>
            <a:t>・新型コロナウイルス感染症対策基金</a:t>
          </a:r>
          <a:r>
            <a:rPr kumimoji="1" lang="ja-JP" altLang="en-US"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感染拡大の防止並びに感染拡大の影響を受けている市民生活及び地域経済への支援</a:t>
          </a:r>
          <a:r>
            <a:rPr lang="ja-JP" altLang="en-US" sz="1100" b="0" i="0">
              <a:solidFill>
                <a:schemeClr val="dk1"/>
              </a:solidFill>
              <a:effectLst/>
              <a:latin typeface="+mn-lt"/>
              <a:ea typeface="+mn-ea"/>
              <a:cs typeface="+mn-cs"/>
            </a:rPr>
            <a:t>のために実施される事業に備え、積み立てていく。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事業・経費のたな卸しを進めた行財政改革の効果により、財政調整基金の取り崩し額が前年度に比べ、</a:t>
          </a:r>
          <a:r>
            <a:rPr kumimoji="1" lang="ja-JP" altLang="en-US" sz="1800">
              <a:solidFill>
                <a:schemeClr val="dk1"/>
              </a:solidFill>
              <a:effectLst/>
              <a:latin typeface="+mn-lt"/>
              <a:ea typeface="+mn-ea"/>
              <a:cs typeface="+mn-cs"/>
            </a:rPr>
            <a:t>大幅に減額となったことにより、増額となった。</a:t>
          </a:r>
          <a:endParaRPr kumimoji="1" lang="en-US" altLang="ja-JP" sz="1800">
            <a:solidFill>
              <a:schemeClr val="dk1"/>
            </a:solidFill>
            <a:effectLst/>
            <a:latin typeface="+mn-lt"/>
            <a:ea typeface="+mn-ea"/>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800">
              <a:solidFill>
                <a:schemeClr val="dk1"/>
              </a:solidFill>
              <a:effectLst/>
              <a:latin typeface="+mn-lt"/>
              <a:ea typeface="+mn-ea"/>
              <a:cs typeface="+mn-cs"/>
            </a:rPr>
            <a:t>財政調整基金の取崩を最低水準とし、災害等への備えのため決算剰余金を中心とした積立により、中長期的には標準財政規模の</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％程度を目途に残高を増加させていく。</a:t>
          </a:r>
          <a:endParaRPr lang="ja-JP" altLang="ja-JP" sz="3600">
            <a:effectLst/>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増減なし</a:t>
          </a:r>
          <a:endParaRPr lang="ja-JP" altLang="ja-JP" sz="1800">
            <a:effectLst/>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基本的には、現状を維持しつつ、財政調整基金残高の増加を優先していく。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ysClr val="windowText" lastClr="000000"/>
              </a:solidFill>
              <a:effectLst/>
              <a:latin typeface="+mn-lt"/>
              <a:ea typeface="+mn-ea"/>
              <a:cs typeface="+mn-cs"/>
            </a:rPr>
            <a:t>　当市では、平成２７年度に策定した公共施設等総合管理計画において、固定資産台帳を整備し、公共施設等の点検、診断等の履歴の集積及び蓄積を目標に掲げ、公共施設を適正に管理していく体制の整備を進めている。</a:t>
          </a:r>
          <a:endParaRPr lang="ja-JP" altLang="ja-JP" sz="950">
            <a:solidFill>
              <a:sysClr val="windowText" lastClr="000000"/>
            </a:solidFill>
            <a:effectLst/>
          </a:endParaRPr>
        </a:p>
        <a:p>
          <a:r>
            <a:rPr kumimoji="1" lang="ja-JP" altLang="ja-JP" sz="950">
              <a:solidFill>
                <a:sysClr val="windowText" lastClr="000000"/>
              </a:solidFill>
              <a:effectLst/>
              <a:latin typeface="+mn-lt"/>
              <a:ea typeface="+mn-ea"/>
              <a:cs typeface="+mn-cs"/>
            </a:rPr>
            <a:t>　有形固定資産減価償却率については、昨年度から</a:t>
          </a:r>
          <a:r>
            <a:rPr kumimoji="1" lang="en-US" altLang="ja-JP" sz="950">
              <a:solidFill>
                <a:sysClr val="windowText" lastClr="000000"/>
              </a:solidFill>
              <a:effectLst/>
              <a:latin typeface="+mn-lt"/>
              <a:ea typeface="+mn-ea"/>
              <a:cs typeface="+mn-cs"/>
            </a:rPr>
            <a:t>1.0</a:t>
          </a:r>
          <a:r>
            <a:rPr kumimoji="1" lang="ja-JP" altLang="ja-JP" sz="950">
              <a:solidFill>
                <a:sysClr val="windowText" lastClr="000000"/>
              </a:solidFill>
              <a:effectLst/>
              <a:latin typeface="+mn-lt"/>
              <a:ea typeface="+mn-ea"/>
              <a:cs typeface="+mn-cs"/>
            </a:rPr>
            <a:t>％</a:t>
          </a:r>
          <a:r>
            <a:rPr kumimoji="1" lang="ja-JP" altLang="en-US" sz="950">
              <a:solidFill>
                <a:sysClr val="windowText" lastClr="000000"/>
              </a:solidFill>
              <a:effectLst/>
              <a:latin typeface="+mn-lt"/>
              <a:ea typeface="+mn-ea"/>
              <a:cs typeface="+mn-cs"/>
            </a:rPr>
            <a:t>の減、</a:t>
          </a:r>
          <a:r>
            <a:rPr kumimoji="1" lang="ja-JP" altLang="ja-JP" sz="950">
              <a:solidFill>
                <a:sysClr val="windowText" lastClr="000000"/>
              </a:solidFill>
              <a:effectLst/>
              <a:latin typeface="+mn-lt"/>
              <a:ea typeface="+mn-ea"/>
              <a:cs typeface="+mn-cs"/>
            </a:rPr>
            <a:t>青森県平均及び全国平均</a:t>
          </a:r>
          <a:r>
            <a:rPr kumimoji="1" lang="ja-JP" altLang="en-US" sz="950">
              <a:solidFill>
                <a:sysClr val="windowText" lastClr="000000"/>
              </a:solidFill>
              <a:effectLst/>
              <a:latin typeface="+mn-lt"/>
              <a:ea typeface="+mn-ea"/>
              <a:cs typeface="+mn-cs"/>
            </a:rPr>
            <a:t>も</a:t>
          </a:r>
          <a:r>
            <a:rPr kumimoji="1" lang="ja-JP" altLang="ja-JP" sz="950">
              <a:solidFill>
                <a:sysClr val="windowText" lastClr="000000"/>
              </a:solidFill>
              <a:effectLst/>
              <a:latin typeface="+mn-lt"/>
              <a:ea typeface="+mn-ea"/>
              <a:cs typeface="+mn-cs"/>
            </a:rPr>
            <a:t>下回っており、これまでの取組の効果が表れていると考えられる。</a:t>
          </a:r>
          <a:r>
            <a:rPr kumimoji="1" lang="ja-JP" altLang="en-US" sz="950">
              <a:solidFill>
                <a:sysClr val="windowText" lastClr="000000"/>
              </a:solidFill>
              <a:effectLst/>
              <a:latin typeface="+mn-lt"/>
              <a:ea typeface="+mn-ea"/>
              <a:cs typeface="+mn-cs"/>
            </a:rPr>
            <a:t>今後も</a:t>
          </a:r>
          <a:r>
            <a:rPr kumimoji="1" lang="ja-JP" altLang="ja-JP" sz="950">
              <a:solidFill>
                <a:sysClr val="windowText" lastClr="000000"/>
              </a:solidFill>
              <a:effectLst/>
              <a:latin typeface="+mn-lt"/>
              <a:ea typeface="+mn-ea"/>
              <a:cs typeface="+mn-cs"/>
            </a:rPr>
            <a:t>公共施設等総合管理計画に基づき、</a:t>
          </a:r>
          <a:r>
            <a:rPr kumimoji="1" lang="ja-JP" altLang="en-US" sz="950">
              <a:solidFill>
                <a:sysClr val="windowText" lastClr="000000"/>
              </a:solidFill>
              <a:effectLst/>
              <a:latin typeface="+mn-lt"/>
              <a:ea typeface="+mn-ea"/>
              <a:cs typeface="+mn-cs"/>
            </a:rPr>
            <a:t>公共施設等の</a:t>
          </a:r>
          <a:r>
            <a:rPr kumimoji="1" lang="ja-JP" altLang="ja-JP" sz="950">
              <a:solidFill>
                <a:sysClr val="windowText" lastClr="000000"/>
              </a:solidFill>
              <a:effectLst/>
              <a:latin typeface="+mn-lt"/>
              <a:ea typeface="+mn-ea"/>
              <a:cs typeface="+mn-cs"/>
            </a:rPr>
            <a:t>適正管理</a:t>
          </a:r>
          <a:r>
            <a:rPr kumimoji="1" lang="ja-JP" altLang="en-US" sz="950">
              <a:solidFill>
                <a:sysClr val="windowText" lastClr="000000"/>
              </a:solidFill>
              <a:effectLst/>
              <a:latin typeface="+mn-lt"/>
              <a:ea typeface="+mn-ea"/>
              <a:cs typeface="+mn-cs"/>
            </a:rPr>
            <a:t>に努めていく。</a:t>
          </a:r>
          <a:endParaRPr kumimoji="1" lang="en-US" altLang="ja-JP" sz="950">
            <a:solidFill>
              <a:sysClr val="windowText" lastClr="000000"/>
            </a:solidFill>
            <a:effectLst/>
            <a:latin typeface="+mn-lt"/>
            <a:ea typeface="+mn-ea"/>
            <a:cs typeface="+mn-cs"/>
          </a:endParaRPr>
        </a:p>
        <a:p>
          <a:r>
            <a:rPr kumimoji="1" lang="ja-JP" altLang="en-US" sz="950">
              <a:solidFill>
                <a:srgbClr val="FF0000"/>
              </a:solidFill>
              <a:effectLst/>
              <a:latin typeface="+mn-lt"/>
              <a:ea typeface="+mn-ea"/>
              <a:cs typeface="+mn-cs"/>
            </a:rPr>
            <a:t>　</a:t>
          </a:r>
          <a:endParaRPr kumimoji="1" lang="en-US" altLang="ja-JP" sz="950">
            <a:solidFill>
              <a:srgbClr val="FF0000"/>
            </a:solidFill>
            <a:effectLst/>
            <a:latin typeface="+mn-lt"/>
            <a:ea typeface="+mn-ea"/>
            <a:cs typeface="+mn-cs"/>
          </a:endParaRPr>
        </a:p>
        <a:p>
          <a:r>
            <a:rPr kumimoji="1" lang="ja-JP" altLang="en-US" sz="950" baseline="0">
              <a:solidFill>
                <a:srgbClr val="FF0000"/>
              </a:solidFill>
              <a:effectLst/>
              <a:latin typeface="+mn-lt"/>
              <a:ea typeface="+mn-ea"/>
              <a:cs typeface="+mn-cs"/>
            </a:rPr>
            <a:t> </a:t>
          </a:r>
          <a:endParaRPr lang="ja-JP" altLang="ja-JP" sz="950">
            <a:solidFill>
              <a:srgbClr val="FF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3" name="楕円 82"/>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4" name="有形固定資産減価償却率該当値テキスト"/>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37647</xdr:rowOff>
    </xdr:from>
    <xdr:to>
      <xdr:col>19</xdr:col>
      <xdr:colOff>187325</xdr:colOff>
      <xdr:row>29</xdr:row>
      <xdr:rowOff>139247</xdr:rowOff>
    </xdr:to>
    <xdr:sp macro="" textlink="">
      <xdr:nvSpPr>
        <xdr:cNvPr id="85" name="楕円 84"/>
        <xdr:cNvSpPr/>
      </xdr:nvSpPr>
      <xdr:spPr>
        <a:xfrm>
          <a:off x="400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88447</xdr:rowOff>
    </xdr:to>
    <xdr:cxnSp macro="">
      <xdr:nvCxnSpPr>
        <xdr:cNvPr id="86" name="直線コネクタ 85"/>
        <xdr:cNvCxnSpPr/>
      </xdr:nvCxnSpPr>
      <xdr:spPr>
        <a:xfrm flipV="1">
          <a:off x="4051300" y="5801178"/>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87" name="楕円 86"/>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88447</xdr:rowOff>
    </xdr:to>
    <xdr:cxnSp macro="">
      <xdr:nvCxnSpPr>
        <xdr:cNvPr id="88" name="直線コネクタ 87"/>
        <xdr:cNvCxnSpPr/>
      </xdr:nvCxnSpPr>
      <xdr:spPr>
        <a:xfrm>
          <a:off x="3289300" y="577650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9" name="楕円 88"/>
        <xdr:cNvSpPr/>
      </xdr:nvSpPr>
      <xdr:spPr>
        <a:xfrm>
          <a:off x="2476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14424</xdr:rowOff>
    </xdr:from>
    <xdr:to>
      <xdr:col>15</xdr:col>
      <xdr:colOff>136525</xdr:colOff>
      <xdr:row>29</xdr:row>
      <xdr:rowOff>32929</xdr:rowOff>
    </xdr:to>
    <xdr:cxnSp macro="">
      <xdr:nvCxnSpPr>
        <xdr:cNvPr id="90" name="直線コネクタ 89"/>
        <xdr:cNvCxnSpPr/>
      </xdr:nvCxnSpPr>
      <xdr:spPr>
        <a:xfrm>
          <a:off x="2527300" y="575799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62321</xdr:rowOff>
    </xdr:from>
    <xdr:to>
      <xdr:col>7</xdr:col>
      <xdr:colOff>187325</xdr:colOff>
      <xdr:row>29</xdr:row>
      <xdr:rowOff>163921</xdr:rowOff>
    </xdr:to>
    <xdr:sp macro="" textlink="">
      <xdr:nvSpPr>
        <xdr:cNvPr id="91" name="楕円 90"/>
        <xdr:cNvSpPr/>
      </xdr:nvSpPr>
      <xdr:spPr>
        <a:xfrm>
          <a:off x="1714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14424</xdr:rowOff>
    </xdr:from>
    <xdr:to>
      <xdr:col>11</xdr:col>
      <xdr:colOff>136525</xdr:colOff>
      <xdr:row>29</xdr:row>
      <xdr:rowOff>113121</xdr:rowOff>
    </xdr:to>
    <xdr:cxnSp macro="">
      <xdr:nvCxnSpPr>
        <xdr:cNvPr id="92" name="直線コネクタ 91"/>
        <xdr:cNvCxnSpPr/>
      </xdr:nvCxnSpPr>
      <xdr:spPr>
        <a:xfrm flipV="1">
          <a:off x="1765300" y="5757999"/>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155774</xdr:rowOff>
    </xdr:from>
    <xdr:ext cx="405111" cy="259045"/>
    <xdr:sp macro="" textlink="">
      <xdr:nvSpPr>
        <xdr:cNvPr id="97" name="n_1mainValue有形固定資産減価償却率"/>
        <xdr:cNvSpPr txBox="1"/>
      </xdr:nvSpPr>
      <xdr:spPr>
        <a:xfrm>
          <a:off x="383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98" name="n_2mainValue有形固定資産減価償却率"/>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81751</xdr:rowOff>
    </xdr:from>
    <xdr:ext cx="405111" cy="259045"/>
    <xdr:sp macro="" textlink="">
      <xdr:nvSpPr>
        <xdr:cNvPr id="99" name="n_3mainValue有形固定資産減価償却率"/>
        <xdr:cNvSpPr txBox="1"/>
      </xdr:nvSpPr>
      <xdr:spPr>
        <a:xfrm>
          <a:off x="2324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155048</xdr:rowOff>
    </xdr:from>
    <xdr:ext cx="405111" cy="259045"/>
    <xdr:sp macro="" textlink="">
      <xdr:nvSpPr>
        <xdr:cNvPr id="100" name="n_4mainValue有形固定資産減価償却率"/>
        <xdr:cNvSpPr txBox="1"/>
      </xdr:nvSpPr>
      <xdr:spPr>
        <a:xfrm>
          <a:off x="1562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平成２５年度から３０年度にかけて実施された</a:t>
          </a:r>
          <a:r>
            <a:rPr kumimoji="1" lang="ja-JP" altLang="en-US" sz="950">
              <a:solidFill>
                <a:schemeClr val="dk1"/>
              </a:solidFill>
              <a:effectLst/>
              <a:latin typeface="+mn-lt"/>
              <a:ea typeface="+mn-ea"/>
              <a:cs typeface="+mn-cs"/>
            </a:rPr>
            <a:t>本庁舎建設</a:t>
          </a:r>
          <a:r>
            <a:rPr kumimoji="1" lang="ja-JP" altLang="ja-JP" sz="950">
              <a:solidFill>
                <a:schemeClr val="dk1"/>
              </a:solidFill>
              <a:effectLst/>
              <a:latin typeface="+mn-lt"/>
              <a:ea typeface="+mn-ea"/>
              <a:cs typeface="+mn-cs"/>
            </a:rPr>
            <a:t>事業</a:t>
          </a:r>
          <a:r>
            <a:rPr kumimoji="1" lang="ja-JP" altLang="en-US" sz="950">
              <a:solidFill>
                <a:schemeClr val="dk1"/>
              </a:solidFill>
              <a:effectLst/>
              <a:latin typeface="+mn-lt"/>
              <a:ea typeface="+mn-ea"/>
              <a:cs typeface="+mn-cs"/>
            </a:rPr>
            <a:t>や</a:t>
          </a:r>
          <a:r>
            <a:rPr kumimoji="1" lang="ja-JP" altLang="ja-JP" sz="950">
              <a:solidFill>
                <a:schemeClr val="dk1"/>
              </a:solidFill>
              <a:effectLst/>
              <a:latin typeface="+mn-lt"/>
              <a:ea typeface="+mn-ea"/>
              <a:cs typeface="+mn-cs"/>
            </a:rPr>
            <a:t>平成３０年度から令和２年度にかけて実施された一般廃棄物最終処分場整備事業</a:t>
          </a:r>
          <a:r>
            <a:rPr kumimoji="1" lang="ja-JP" altLang="en-US" sz="950">
              <a:solidFill>
                <a:schemeClr val="dk1"/>
              </a:solidFill>
              <a:effectLst/>
              <a:latin typeface="+mn-lt"/>
              <a:ea typeface="+mn-ea"/>
              <a:cs typeface="+mn-cs"/>
            </a:rPr>
            <a:t>などの大型建設事業</a:t>
          </a:r>
          <a:r>
            <a:rPr kumimoji="1" lang="ja-JP" altLang="ja-JP" sz="950">
              <a:solidFill>
                <a:schemeClr val="dk1"/>
              </a:solidFill>
              <a:effectLst/>
              <a:latin typeface="+mn-lt"/>
              <a:ea typeface="+mn-ea"/>
              <a:cs typeface="+mn-cs"/>
            </a:rPr>
            <a:t>に係る</a:t>
          </a:r>
          <a:r>
            <a:rPr kumimoji="1" lang="ja-JP" altLang="en-US" sz="950">
              <a:solidFill>
                <a:sysClr val="windowText" lastClr="000000"/>
              </a:solidFill>
              <a:effectLst/>
              <a:latin typeface="+mn-lt"/>
              <a:ea typeface="+mn-ea"/>
              <a:cs typeface="+mn-cs"/>
            </a:rPr>
            <a:t>起債</a:t>
          </a:r>
          <a:r>
            <a:rPr kumimoji="1" lang="ja-JP" altLang="ja-JP" sz="950">
              <a:solidFill>
                <a:schemeClr val="dk1"/>
              </a:solidFill>
              <a:effectLst/>
              <a:latin typeface="+mn-lt"/>
              <a:ea typeface="+mn-ea"/>
              <a:cs typeface="+mn-cs"/>
            </a:rPr>
            <a:t>が終了したものの、類似団体と比較</a:t>
          </a:r>
          <a:r>
            <a:rPr kumimoji="1" lang="ja-JP" altLang="en-US" sz="950">
              <a:solidFill>
                <a:schemeClr val="dk1"/>
              </a:solidFill>
              <a:effectLst/>
              <a:latin typeface="+mn-lt"/>
              <a:ea typeface="+mn-ea"/>
              <a:cs typeface="+mn-cs"/>
            </a:rPr>
            <a:t>すると</a:t>
          </a:r>
          <a:r>
            <a:rPr kumimoji="1" lang="ja-JP" altLang="ja-JP" sz="950">
              <a:solidFill>
                <a:schemeClr val="dk1"/>
              </a:solidFill>
              <a:effectLst/>
              <a:latin typeface="+mn-lt"/>
              <a:ea typeface="+mn-ea"/>
              <a:cs typeface="+mn-cs"/>
            </a:rPr>
            <a:t>地方債残高</a:t>
          </a:r>
          <a:r>
            <a:rPr kumimoji="1" lang="ja-JP" altLang="en-US" sz="950">
              <a:solidFill>
                <a:schemeClr val="dk1"/>
              </a:solidFill>
              <a:effectLst/>
              <a:latin typeface="+mn-lt"/>
              <a:ea typeface="+mn-ea"/>
              <a:cs typeface="+mn-cs"/>
            </a:rPr>
            <a:t>は依然として</a:t>
          </a:r>
          <a:r>
            <a:rPr kumimoji="1" lang="ja-JP" altLang="ja-JP" sz="950">
              <a:solidFill>
                <a:schemeClr val="dk1"/>
              </a:solidFill>
              <a:effectLst/>
              <a:latin typeface="+mn-lt"/>
              <a:ea typeface="+mn-ea"/>
              <a:cs typeface="+mn-cs"/>
            </a:rPr>
            <a:t>高い水準にあるため、債務償還比率も著しく高くなっている。</a:t>
          </a:r>
          <a:endParaRPr lang="ja-JP" altLang="ja-JP" sz="950">
            <a:effectLst/>
          </a:endParaRPr>
        </a:p>
        <a:p>
          <a:r>
            <a:rPr kumimoji="1" lang="ja-JP" altLang="ja-JP" sz="950">
              <a:solidFill>
                <a:schemeClr val="dk1"/>
              </a:solidFill>
              <a:effectLst/>
              <a:latin typeface="+mn-lt"/>
              <a:ea typeface="+mn-ea"/>
              <a:cs typeface="+mn-cs"/>
            </a:rPr>
            <a:t>　今後も継続して行財政改革を行い、不要な支出の削減等により地方債の発行を抑制し、財政状況の改善に努め</a:t>
          </a:r>
          <a:r>
            <a:rPr kumimoji="1" lang="ja-JP" altLang="en-US" sz="950">
              <a:solidFill>
                <a:schemeClr val="dk1"/>
              </a:solidFill>
              <a:effectLst/>
              <a:latin typeface="+mn-lt"/>
              <a:ea typeface="+mn-ea"/>
              <a:cs typeface="+mn-cs"/>
            </a:rPr>
            <a:t>ていく</a:t>
          </a:r>
          <a:r>
            <a:rPr kumimoji="1" lang="ja-JP" altLang="ja-JP" sz="950">
              <a:solidFill>
                <a:schemeClr val="dk1"/>
              </a:solidFill>
              <a:effectLst/>
              <a:latin typeface="+mn-lt"/>
              <a:ea typeface="+mn-ea"/>
              <a:cs typeface="+mn-cs"/>
            </a:rPr>
            <a:t>。</a:t>
          </a:r>
          <a:endParaRPr lang="ja-JP" altLang="ja-JP" sz="9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15022</xdr:rowOff>
    </xdr:from>
    <xdr:to>
      <xdr:col>76</xdr:col>
      <xdr:colOff>73025</xdr:colOff>
      <xdr:row>34</xdr:row>
      <xdr:rowOff>116622</xdr:rowOff>
    </xdr:to>
    <xdr:sp macro="" textlink="">
      <xdr:nvSpPr>
        <xdr:cNvPr id="145" name="楕円 144"/>
        <xdr:cNvSpPr/>
      </xdr:nvSpPr>
      <xdr:spPr>
        <a:xfrm>
          <a:off x="14744700" y="661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101399</xdr:rowOff>
    </xdr:from>
    <xdr:ext cx="560923" cy="259045"/>
    <xdr:sp macro="" textlink="">
      <xdr:nvSpPr>
        <xdr:cNvPr id="146" name="債務償還比率該当値テキスト"/>
        <xdr:cNvSpPr txBox="1"/>
      </xdr:nvSpPr>
      <xdr:spPr>
        <a:xfrm>
          <a:off x="14846300" y="6530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142762</xdr:rowOff>
    </xdr:from>
    <xdr:to>
      <xdr:col>72</xdr:col>
      <xdr:colOff>123825</xdr:colOff>
      <xdr:row>35</xdr:row>
      <xdr:rowOff>72912</xdr:rowOff>
    </xdr:to>
    <xdr:sp macro="" textlink="">
      <xdr:nvSpPr>
        <xdr:cNvPr id="147" name="楕円 146"/>
        <xdr:cNvSpPr/>
      </xdr:nvSpPr>
      <xdr:spPr>
        <a:xfrm>
          <a:off x="14033500" y="67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65822</xdr:rowOff>
    </xdr:from>
    <xdr:to>
      <xdr:col>76</xdr:col>
      <xdr:colOff>22225</xdr:colOff>
      <xdr:row>35</xdr:row>
      <xdr:rowOff>22112</xdr:rowOff>
    </xdr:to>
    <xdr:cxnSp macro="">
      <xdr:nvCxnSpPr>
        <xdr:cNvPr id="148" name="直線コネクタ 147"/>
        <xdr:cNvCxnSpPr/>
      </xdr:nvCxnSpPr>
      <xdr:spPr>
        <a:xfrm flipV="1">
          <a:off x="14084300" y="6666647"/>
          <a:ext cx="711200" cy="1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128369</xdr:rowOff>
    </xdr:from>
    <xdr:to>
      <xdr:col>68</xdr:col>
      <xdr:colOff>123825</xdr:colOff>
      <xdr:row>35</xdr:row>
      <xdr:rowOff>58519</xdr:rowOff>
    </xdr:to>
    <xdr:sp macro="" textlink="">
      <xdr:nvSpPr>
        <xdr:cNvPr id="149" name="楕円 148"/>
        <xdr:cNvSpPr/>
      </xdr:nvSpPr>
      <xdr:spPr>
        <a:xfrm>
          <a:off x="13271500" y="67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35</xdr:row>
      <xdr:rowOff>7719</xdr:rowOff>
    </xdr:from>
    <xdr:to>
      <xdr:col>72</xdr:col>
      <xdr:colOff>73025</xdr:colOff>
      <xdr:row>35</xdr:row>
      <xdr:rowOff>22112</xdr:rowOff>
    </xdr:to>
    <xdr:cxnSp macro="">
      <xdr:nvCxnSpPr>
        <xdr:cNvPr id="150" name="直線コネクタ 149"/>
        <xdr:cNvCxnSpPr/>
      </xdr:nvCxnSpPr>
      <xdr:spPr>
        <a:xfrm>
          <a:off x="13322300" y="6779994"/>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115055</xdr:rowOff>
    </xdr:from>
    <xdr:to>
      <xdr:col>64</xdr:col>
      <xdr:colOff>123825</xdr:colOff>
      <xdr:row>35</xdr:row>
      <xdr:rowOff>45205</xdr:rowOff>
    </xdr:to>
    <xdr:sp macro="" textlink="">
      <xdr:nvSpPr>
        <xdr:cNvPr id="151" name="楕円 150"/>
        <xdr:cNvSpPr/>
      </xdr:nvSpPr>
      <xdr:spPr>
        <a:xfrm>
          <a:off x="12509500" y="67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165855</xdr:rowOff>
    </xdr:from>
    <xdr:to>
      <xdr:col>68</xdr:col>
      <xdr:colOff>73025</xdr:colOff>
      <xdr:row>35</xdr:row>
      <xdr:rowOff>7719</xdr:rowOff>
    </xdr:to>
    <xdr:cxnSp macro="">
      <xdr:nvCxnSpPr>
        <xdr:cNvPr id="152" name="直線コネクタ 151"/>
        <xdr:cNvCxnSpPr/>
      </xdr:nvCxnSpPr>
      <xdr:spPr>
        <a:xfrm>
          <a:off x="12560300" y="6766680"/>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67677</xdr:rowOff>
    </xdr:from>
    <xdr:to>
      <xdr:col>60</xdr:col>
      <xdr:colOff>123825</xdr:colOff>
      <xdr:row>34</xdr:row>
      <xdr:rowOff>169277</xdr:rowOff>
    </xdr:to>
    <xdr:sp macro="" textlink="">
      <xdr:nvSpPr>
        <xdr:cNvPr id="153" name="楕円 152"/>
        <xdr:cNvSpPr/>
      </xdr:nvSpPr>
      <xdr:spPr>
        <a:xfrm>
          <a:off x="11747500" y="66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118477</xdr:rowOff>
    </xdr:from>
    <xdr:to>
      <xdr:col>64</xdr:col>
      <xdr:colOff>73025</xdr:colOff>
      <xdr:row>34</xdr:row>
      <xdr:rowOff>165855</xdr:rowOff>
    </xdr:to>
    <xdr:cxnSp macro="">
      <xdr:nvCxnSpPr>
        <xdr:cNvPr id="154" name="直線コネクタ 153"/>
        <xdr:cNvCxnSpPr/>
      </xdr:nvCxnSpPr>
      <xdr:spPr>
        <a:xfrm>
          <a:off x="11798300" y="6719302"/>
          <a:ext cx="7620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64039</xdr:rowOff>
    </xdr:from>
    <xdr:ext cx="560923" cy="259045"/>
    <xdr:sp macro="" textlink="">
      <xdr:nvSpPr>
        <xdr:cNvPr id="159" name="n_1mainValue債務償還比率"/>
        <xdr:cNvSpPr txBox="1"/>
      </xdr:nvSpPr>
      <xdr:spPr>
        <a:xfrm>
          <a:off x="13791138" y="68363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49646</xdr:rowOff>
    </xdr:from>
    <xdr:ext cx="560923" cy="259045"/>
    <xdr:sp macro="" textlink="">
      <xdr:nvSpPr>
        <xdr:cNvPr id="160" name="n_2mainValue債務償還比率"/>
        <xdr:cNvSpPr txBox="1"/>
      </xdr:nvSpPr>
      <xdr:spPr>
        <a:xfrm>
          <a:off x="13041838" y="68219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36332</xdr:rowOff>
    </xdr:from>
    <xdr:ext cx="560923" cy="259045"/>
    <xdr:sp macro="" textlink="">
      <xdr:nvSpPr>
        <xdr:cNvPr id="161" name="n_3mainValue債務償還比率"/>
        <xdr:cNvSpPr txBox="1"/>
      </xdr:nvSpPr>
      <xdr:spPr>
        <a:xfrm>
          <a:off x="12279838" y="6808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160404</xdr:rowOff>
    </xdr:from>
    <xdr:ext cx="560923" cy="259045"/>
    <xdr:sp macro="" textlink="">
      <xdr:nvSpPr>
        <xdr:cNvPr id="162" name="n_4mainValue債務償還比率"/>
        <xdr:cNvSpPr txBox="1"/>
      </xdr:nvSpPr>
      <xdr:spPr>
        <a:xfrm>
          <a:off x="11517838" y="67612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144272</xdr:rowOff>
    </xdr:from>
    <xdr:to>
      <xdr:col>24</xdr:col>
      <xdr:colOff>114300</xdr:colOff>
      <xdr:row>34</xdr:row>
      <xdr:rowOff>74422</xdr:rowOff>
    </xdr:to>
    <xdr:sp macro="" textlink="">
      <xdr:nvSpPr>
        <xdr:cNvPr id="71" name="楕円 70"/>
        <xdr:cNvSpPr/>
      </xdr:nvSpPr>
      <xdr:spPr>
        <a:xfrm>
          <a:off x="45847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74439</xdr:rowOff>
    </xdr:from>
    <xdr:ext cx="405111" cy="259045"/>
    <xdr:sp macro="" textlink="">
      <xdr:nvSpPr>
        <xdr:cNvPr id="72" name="【道路】&#10;有形固定資産減価償却率該当値テキスト"/>
        <xdr:cNvSpPr txBox="1"/>
      </xdr:nvSpPr>
      <xdr:spPr>
        <a:xfrm>
          <a:off x="4673600" y="573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121412</xdr:rowOff>
    </xdr:from>
    <xdr:to>
      <xdr:col>20</xdr:col>
      <xdr:colOff>38100</xdr:colOff>
      <xdr:row>34</xdr:row>
      <xdr:rowOff>51562</xdr:rowOff>
    </xdr:to>
    <xdr:sp macro="" textlink="">
      <xdr:nvSpPr>
        <xdr:cNvPr id="73" name="楕円 72"/>
        <xdr:cNvSpPr/>
      </xdr:nvSpPr>
      <xdr:spPr>
        <a:xfrm>
          <a:off x="37465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xdr:rowOff>
    </xdr:from>
    <xdr:to>
      <xdr:col>24</xdr:col>
      <xdr:colOff>63500</xdr:colOff>
      <xdr:row>34</xdr:row>
      <xdr:rowOff>23622</xdr:rowOff>
    </xdr:to>
    <xdr:cxnSp macro="">
      <xdr:nvCxnSpPr>
        <xdr:cNvPr id="74" name="直線コネクタ 73"/>
        <xdr:cNvCxnSpPr/>
      </xdr:nvCxnSpPr>
      <xdr:spPr>
        <a:xfrm>
          <a:off x="3797300" y="58300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5" name="楕円 74"/>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762</xdr:rowOff>
    </xdr:to>
    <xdr:cxnSp macro="">
      <xdr:nvCxnSpPr>
        <xdr:cNvPr id="76" name="直線コネクタ 75"/>
        <xdr:cNvCxnSpPr/>
      </xdr:nvCxnSpPr>
      <xdr:spPr>
        <a:xfrm>
          <a:off x="2908300" y="57912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61976</xdr:rowOff>
    </xdr:from>
    <xdr:to>
      <xdr:col>10</xdr:col>
      <xdr:colOff>165100</xdr:colOff>
      <xdr:row>33</xdr:row>
      <xdr:rowOff>163576</xdr:rowOff>
    </xdr:to>
    <xdr:sp macro="" textlink="">
      <xdr:nvSpPr>
        <xdr:cNvPr id="77" name="楕円 76"/>
        <xdr:cNvSpPr/>
      </xdr:nvSpPr>
      <xdr:spPr>
        <a:xfrm>
          <a:off x="1968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112776</xdr:rowOff>
    </xdr:from>
    <xdr:to>
      <xdr:col>15</xdr:col>
      <xdr:colOff>50800</xdr:colOff>
      <xdr:row>33</xdr:row>
      <xdr:rowOff>133350</xdr:rowOff>
    </xdr:to>
    <xdr:cxnSp macro="">
      <xdr:nvCxnSpPr>
        <xdr:cNvPr id="78" name="直線コネクタ 77"/>
        <xdr:cNvCxnSpPr/>
      </xdr:nvCxnSpPr>
      <xdr:spPr>
        <a:xfrm>
          <a:off x="2019300" y="57706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48260</xdr:rowOff>
    </xdr:from>
    <xdr:to>
      <xdr:col>6</xdr:col>
      <xdr:colOff>38100</xdr:colOff>
      <xdr:row>33</xdr:row>
      <xdr:rowOff>149860</xdr:rowOff>
    </xdr:to>
    <xdr:sp macro="" textlink="">
      <xdr:nvSpPr>
        <xdr:cNvPr id="79" name="楕円 78"/>
        <xdr:cNvSpPr/>
      </xdr:nvSpPr>
      <xdr:spPr>
        <a:xfrm>
          <a:off x="1079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99060</xdr:rowOff>
    </xdr:from>
    <xdr:to>
      <xdr:col>10</xdr:col>
      <xdr:colOff>114300</xdr:colOff>
      <xdr:row>33</xdr:row>
      <xdr:rowOff>112776</xdr:rowOff>
    </xdr:to>
    <xdr:cxnSp macro="">
      <xdr:nvCxnSpPr>
        <xdr:cNvPr id="80" name="直線コネクタ 79"/>
        <xdr:cNvCxnSpPr/>
      </xdr:nvCxnSpPr>
      <xdr:spPr>
        <a:xfrm>
          <a:off x="1130300" y="57569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68089</xdr:rowOff>
    </xdr:from>
    <xdr:ext cx="405111" cy="259045"/>
    <xdr:sp macro="" textlink="">
      <xdr:nvSpPr>
        <xdr:cNvPr id="85" name="n_1mainValue【道路】&#10;有形固定資産減価償却率"/>
        <xdr:cNvSpPr txBox="1"/>
      </xdr:nvSpPr>
      <xdr:spPr>
        <a:xfrm>
          <a:off x="358204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86" name="n_2mainValue【道路】&#10;有形固定資産減価償却率"/>
        <xdr:cNvSpPr txBox="1"/>
      </xdr:nvSpPr>
      <xdr:spPr>
        <a:xfrm>
          <a:off x="2705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8653</xdr:rowOff>
    </xdr:from>
    <xdr:ext cx="405111" cy="259045"/>
    <xdr:sp macro="" textlink="">
      <xdr:nvSpPr>
        <xdr:cNvPr id="87" name="n_3mainValue【道路】&#10;有形固定資産減価償却率"/>
        <xdr:cNvSpPr txBox="1"/>
      </xdr:nvSpPr>
      <xdr:spPr>
        <a:xfrm>
          <a:off x="181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166387</xdr:rowOff>
    </xdr:from>
    <xdr:ext cx="405111" cy="259045"/>
    <xdr:sp macro="" textlink="">
      <xdr:nvSpPr>
        <xdr:cNvPr id="88" name="n_4mainValue【道路】&#10;有形固定資産減価償却率"/>
        <xdr:cNvSpPr txBox="1"/>
      </xdr:nvSpPr>
      <xdr:spPr>
        <a:xfrm>
          <a:off x="927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3949</xdr:rowOff>
    </xdr:from>
    <xdr:to>
      <xdr:col>55</xdr:col>
      <xdr:colOff>50800</xdr:colOff>
      <xdr:row>39</xdr:row>
      <xdr:rowOff>105549</xdr:rowOff>
    </xdr:to>
    <xdr:sp macro="" textlink="">
      <xdr:nvSpPr>
        <xdr:cNvPr id="128" name="楕円 127"/>
        <xdr:cNvSpPr/>
      </xdr:nvSpPr>
      <xdr:spPr>
        <a:xfrm>
          <a:off x="10426700" y="66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153826</xdr:rowOff>
    </xdr:from>
    <xdr:ext cx="534377" cy="259045"/>
    <xdr:sp macro="" textlink="">
      <xdr:nvSpPr>
        <xdr:cNvPr id="129" name="【道路】&#10;一人当たり延長該当値テキスト"/>
        <xdr:cNvSpPr txBox="1"/>
      </xdr:nvSpPr>
      <xdr:spPr>
        <a:xfrm>
          <a:off x="10515600" y="66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10960</xdr:rowOff>
    </xdr:from>
    <xdr:to>
      <xdr:col>50</xdr:col>
      <xdr:colOff>165100</xdr:colOff>
      <xdr:row>39</xdr:row>
      <xdr:rowOff>112560</xdr:rowOff>
    </xdr:to>
    <xdr:sp macro="" textlink="">
      <xdr:nvSpPr>
        <xdr:cNvPr id="130" name="楕円 129"/>
        <xdr:cNvSpPr/>
      </xdr:nvSpPr>
      <xdr:spPr>
        <a:xfrm>
          <a:off x="9588500" y="66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54749</xdr:rowOff>
    </xdr:from>
    <xdr:to>
      <xdr:col>55</xdr:col>
      <xdr:colOff>0</xdr:colOff>
      <xdr:row>39</xdr:row>
      <xdr:rowOff>61760</xdr:rowOff>
    </xdr:to>
    <xdr:cxnSp macro="">
      <xdr:nvCxnSpPr>
        <xdr:cNvPr id="131" name="直線コネクタ 130"/>
        <xdr:cNvCxnSpPr/>
      </xdr:nvCxnSpPr>
      <xdr:spPr>
        <a:xfrm flipV="1">
          <a:off x="9639300" y="6741299"/>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17590</xdr:rowOff>
    </xdr:from>
    <xdr:to>
      <xdr:col>46</xdr:col>
      <xdr:colOff>38100</xdr:colOff>
      <xdr:row>39</xdr:row>
      <xdr:rowOff>119190</xdr:rowOff>
    </xdr:to>
    <xdr:sp macro="" textlink="">
      <xdr:nvSpPr>
        <xdr:cNvPr id="132" name="楕円 131"/>
        <xdr:cNvSpPr/>
      </xdr:nvSpPr>
      <xdr:spPr>
        <a:xfrm>
          <a:off x="8699500" y="67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61760</xdr:rowOff>
    </xdr:from>
    <xdr:to>
      <xdr:col>50</xdr:col>
      <xdr:colOff>114300</xdr:colOff>
      <xdr:row>39</xdr:row>
      <xdr:rowOff>68390</xdr:rowOff>
    </xdr:to>
    <xdr:cxnSp macro="">
      <xdr:nvCxnSpPr>
        <xdr:cNvPr id="133" name="直線コネクタ 132"/>
        <xdr:cNvCxnSpPr/>
      </xdr:nvCxnSpPr>
      <xdr:spPr>
        <a:xfrm flipV="1">
          <a:off x="8750300" y="674831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150216</xdr:rowOff>
    </xdr:from>
    <xdr:to>
      <xdr:col>41</xdr:col>
      <xdr:colOff>101600</xdr:colOff>
      <xdr:row>39</xdr:row>
      <xdr:rowOff>80366</xdr:rowOff>
    </xdr:to>
    <xdr:sp macro="" textlink="">
      <xdr:nvSpPr>
        <xdr:cNvPr id="134" name="楕円 133"/>
        <xdr:cNvSpPr/>
      </xdr:nvSpPr>
      <xdr:spPr>
        <a:xfrm>
          <a:off x="7810500" y="66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29566</xdr:rowOff>
    </xdr:from>
    <xdr:to>
      <xdr:col>45</xdr:col>
      <xdr:colOff>177800</xdr:colOff>
      <xdr:row>39</xdr:row>
      <xdr:rowOff>68390</xdr:rowOff>
    </xdr:to>
    <xdr:cxnSp macro="">
      <xdr:nvCxnSpPr>
        <xdr:cNvPr id="135" name="直線コネクタ 134"/>
        <xdr:cNvCxnSpPr/>
      </xdr:nvCxnSpPr>
      <xdr:spPr>
        <a:xfrm>
          <a:off x="7861300" y="6716116"/>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159741</xdr:rowOff>
    </xdr:from>
    <xdr:to>
      <xdr:col>36</xdr:col>
      <xdr:colOff>165100</xdr:colOff>
      <xdr:row>39</xdr:row>
      <xdr:rowOff>89891</xdr:rowOff>
    </xdr:to>
    <xdr:sp macro="" textlink="">
      <xdr:nvSpPr>
        <xdr:cNvPr id="136" name="楕円 135"/>
        <xdr:cNvSpPr/>
      </xdr:nvSpPr>
      <xdr:spPr>
        <a:xfrm>
          <a:off x="6921500" y="6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29566</xdr:rowOff>
    </xdr:from>
    <xdr:to>
      <xdr:col>41</xdr:col>
      <xdr:colOff>50800</xdr:colOff>
      <xdr:row>39</xdr:row>
      <xdr:rowOff>39091</xdr:rowOff>
    </xdr:to>
    <xdr:cxnSp macro="">
      <xdr:nvCxnSpPr>
        <xdr:cNvPr id="137" name="直線コネクタ 136"/>
        <xdr:cNvCxnSpPr/>
      </xdr:nvCxnSpPr>
      <xdr:spPr>
        <a:xfrm flipV="1">
          <a:off x="6972300" y="671611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103687</xdr:rowOff>
    </xdr:from>
    <xdr:ext cx="534377" cy="259045"/>
    <xdr:sp macro="" textlink="">
      <xdr:nvSpPr>
        <xdr:cNvPr id="142" name="n_1mainValue【道路】&#10;一人当たり延長"/>
        <xdr:cNvSpPr txBox="1"/>
      </xdr:nvSpPr>
      <xdr:spPr>
        <a:xfrm>
          <a:off x="9359411" y="679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110317</xdr:rowOff>
    </xdr:from>
    <xdr:ext cx="534377" cy="259045"/>
    <xdr:sp macro="" textlink="">
      <xdr:nvSpPr>
        <xdr:cNvPr id="143" name="n_2mainValue【道路】&#10;一人当たり延長"/>
        <xdr:cNvSpPr txBox="1"/>
      </xdr:nvSpPr>
      <xdr:spPr>
        <a:xfrm>
          <a:off x="8483111" y="67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71493</xdr:rowOff>
    </xdr:from>
    <xdr:ext cx="534377" cy="259045"/>
    <xdr:sp macro="" textlink="">
      <xdr:nvSpPr>
        <xdr:cNvPr id="144" name="n_3mainValue【道路】&#10;一人当たり延長"/>
        <xdr:cNvSpPr txBox="1"/>
      </xdr:nvSpPr>
      <xdr:spPr>
        <a:xfrm>
          <a:off x="7594111" y="67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81018</xdr:rowOff>
    </xdr:from>
    <xdr:ext cx="534377" cy="259045"/>
    <xdr:sp macro="" textlink="">
      <xdr:nvSpPr>
        <xdr:cNvPr id="145" name="n_4mainValue【道路】&#10;一人当たり延長"/>
        <xdr:cNvSpPr txBox="1"/>
      </xdr:nvSpPr>
      <xdr:spPr>
        <a:xfrm>
          <a:off x="6705111" y="6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87" name="楕円 186"/>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88"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89" name="楕円 188"/>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127363</xdr:rowOff>
    </xdr:to>
    <xdr:cxnSp macro="">
      <xdr:nvCxnSpPr>
        <xdr:cNvPr id="190" name="直線コネクタ 189"/>
        <xdr:cNvCxnSpPr/>
      </xdr:nvCxnSpPr>
      <xdr:spPr>
        <a:xfrm>
          <a:off x="3797300" y="100584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42273</xdr:rowOff>
    </xdr:from>
    <xdr:to>
      <xdr:col>15</xdr:col>
      <xdr:colOff>101600</xdr:colOff>
      <xdr:row>58</xdr:row>
      <xdr:rowOff>143873</xdr:rowOff>
    </xdr:to>
    <xdr:sp macro="" textlink="">
      <xdr:nvSpPr>
        <xdr:cNvPr id="191" name="楕円 190"/>
        <xdr:cNvSpPr/>
      </xdr:nvSpPr>
      <xdr:spPr>
        <a:xfrm>
          <a:off x="2857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93073</xdr:rowOff>
    </xdr:from>
    <xdr:to>
      <xdr:col>19</xdr:col>
      <xdr:colOff>177800</xdr:colOff>
      <xdr:row>58</xdr:row>
      <xdr:rowOff>114300</xdr:rowOff>
    </xdr:to>
    <xdr:cxnSp macro="">
      <xdr:nvCxnSpPr>
        <xdr:cNvPr id="192" name="直線コネクタ 191"/>
        <xdr:cNvCxnSpPr/>
      </xdr:nvCxnSpPr>
      <xdr:spPr>
        <a:xfrm>
          <a:off x="2908300" y="100371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3" name="楕円 192"/>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93073</xdr:rowOff>
    </xdr:to>
    <xdr:cxnSp macro="">
      <xdr:nvCxnSpPr>
        <xdr:cNvPr id="194" name="直線コネクタ 193"/>
        <xdr:cNvCxnSpPr/>
      </xdr:nvCxnSpPr>
      <xdr:spPr>
        <a:xfrm>
          <a:off x="2019300" y="100355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30843</xdr:rowOff>
    </xdr:from>
    <xdr:to>
      <xdr:col>6</xdr:col>
      <xdr:colOff>38100</xdr:colOff>
      <xdr:row>58</xdr:row>
      <xdr:rowOff>132443</xdr:rowOff>
    </xdr:to>
    <xdr:sp macro="" textlink="">
      <xdr:nvSpPr>
        <xdr:cNvPr id="195" name="楕円 194"/>
        <xdr:cNvSpPr/>
      </xdr:nvSpPr>
      <xdr:spPr>
        <a:xfrm>
          <a:off x="1079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81643</xdr:rowOff>
    </xdr:from>
    <xdr:to>
      <xdr:col>10</xdr:col>
      <xdr:colOff>114300</xdr:colOff>
      <xdr:row>58</xdr:row>
      <xdr:rowOff>91440</xdr:rowOff>
    </xdr:to>
    <xdr:cxnSp macro="">
      <xdr:nvCxnSpPr>
        <xdr:cNvPr id="196" name="直線コネクタ 195"/>
        <xdr:cNvCxnSpPr/>
      </xdr:nvCxnSpPr>
      <xdr:spPr>
        <a:xfrm>
          <a:off x="1130300" y="100257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201"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160400</xdr:rowOff>
    </xdr:from>
    <xdr:ext cx="405111" cy="259045"/>
    <xdr:sp macro="" textlink="">
      <xdr:nvSpPr>
        <xdr:cNvPr id="202" name="n_2mainValue【橋りょう・トンネル】&#10;有形固定資産減価償却率"/>
        <xdr:cNvSpPr txBox="1"/>
      </xdr:nvSpPr>
      <xdr:spPr>
        <a:xfrm>
          <a:off x="2705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3" name="n_3mainValue【橋りょう・トンネル】&#10;有形固定資産減価償却率"/>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148970</xdr:rowOff>
    </xdr:from>
    <xdr:ext cx="405111" cy="259045"/>
    <xdr:sp macro="" textlink="">
      <xdr:nvSpPr>
        <xdr:cNvPr id="204" name="n_4mainValue【橋りょう・トンネル】&#10;有形固定資産減価償却率"/>
        <xdr:cNvSpPr txBox="1"/>
      </xdr:nvSpPr>
      <xdr:spPr>
        <a:xfrm>
          <a:off x="927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134770</xdr:rowOff>
    </xdr:from>
    <xdr:to>
      <xdr:col>55</xdr:col>
      <xdr:colOff>50800</xdr:colOff>
      <xdr:row>64</xdr:row>
      <xdr:rowOff>64920</xdr:rowOff>
    </xdr:to>
    <xdr:sp macro="" textlink="">
      <xdr:nvSpPr>
        <xdr:cNvPr id="244" name="楕円 243"/>
        <xdr:cNvSpPr/>
      </xdr:nvSpPr>
      <xdr:spPr>
        <a:xfrm>
          <a:off x="10426700" y="109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49697</xdr:rowOff>
    </xdr:from>
    <xdr:ext cx="599010" cy="259045"/>
    <xdr:sp macro="" textlink="">
      <xdr:nvSpPr>
        <xdr:cNvPr id="245" name="【橋りょう・トンネル】&#10;一人当たり有形固定資産（償却資産）額該当値テキスト"/>
        <xdr:cNvSpPr txBox="1"/>
      </xdr:nvSpPr>
      <xdr:spPr>
        <a:xfrm>
          <a:off x="10515600" y="1085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137244</xdr:rowOff>
    </xdr:from>
    <xdr:to>
      <xdr:col>50</xdr:col>
      <xdr:colOff>165100</xdr:colOff>
      <xdr:row>64</xdr:row>
      <xdr:rowOff>67394</xdr:rowOff>
    </xdr:to>
    <xdr:sp macro="" textlink="">
      <xdr:nvSpPr>
        <xdr:cNvPr id="246" name="楕円 245"/>
        <xdr:cNvSpPr/>
      </xdr:nvSpPr>
      <xdr:spPr>
        <a:xfrm>
          <a:off x="9588500" y="109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14120</xdr:rowOff>
    </xdr:from>
    <xdr:to>
      <xdr:col>55</xdr:col>
      <xdr:colOff>0</xdr:colOff>
      <xdr:row>64</xdr:row>
      <xdr:rowOff>16594</xdr:rowOff>
    </xdr:to>
    <xdr:cxnSp macro="">
      <xdr:nvCxnSpPr>
        <xdr:cNvPr id="247" name="直線コネクタ 246"/>
        <xdr:cNvCxnSpPr/>
      </xdr:nvCxnSpPr>
      <xdr:spPr>
        <a:xfrm flipV="1">
          <a:off x="9639300" y="10986920"/>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138821</xdr:rowOff>
    </xdr:from>
    <xdr:to>
      <xdr:col>46</xdr:col>
      <xdr:colOff>38100</xdr:colOff>
      <xdr:row>64</xdr:row>
      <xdr:rowOff>68971</xdr:rowOff>
    </xdr:to>
    <xdr:sp macro="" textlink="">
      <xdr:nvSpPr>
        <xdr:cNvPr id="248" name="楕円 247"/>
        <xdr:cNvSpPr/>
      </xdr:nvSpPr>
      <xdr:spPr>
        <a:xfrm>
          <a:off x="8699500" y="10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16594</xdr:rowOff>
    </xdr:from>
    <xdr:to>
      <xdr:col>50</xdr:col>
      <xdr:colOff>114300</xdr:colOff>
      <xdr:row>64</xdr:row>
      <xdr:rowOff>18171</xdr:rowOff>
    </xdr:to>
    <xdr:cxnSp macro="">
      <xdr:nvCxnSpPr>
        <xdr:cNvPr id="249" name="直線コネクタ 248"/>
        <xdr:cNvCxnSpPr/>
      </xdr:nvCxnSpPr>
      <xdr:spPr>
        <a:xfrm flipV="1">
          <a:off x="8750300" y="1098939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142401</xdr:rowOff>
    </xdr:from>
    <xdr:to>
      <xdr:col>41</xdr:col>
      <xdr:colOff>101600</xdr:colOff>
      <xdr:row>64</xdr:row>
      <xdr:rowOff>72551</xdr:rowOff>
    </xdr:to>
    <xdr:sp macro="" textlink="">
      <xdr:nvSpPr>
        <xdr:cNvPr id="250" name="楕円 249"/>
        <xdr:cNvSpPr/>
      </xdr:nvSpPr>
      <xdr:spPr>
        <a:xfrm>
          <a:off x="7810500" y="109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18171</xdr:rowOff>
    </xdr:from>
    <xdr:to>
      <xdr:col>45</xdr:col>
      <xdr:colOff>177800</xdr:colOff>
      <xdr:row>64</xdr:row>
      <xdr:rowOff>21751</xdr:rowOff>
    </xdr:to>
    <xdr:cxnSp macro="">
      <xdr:nvCxnSpPr>
        <xdr:cNvPr id="251" name="直線コネクタ 250"/>
        <xdr:cNvCxnSpPr/>
      </xdr:nvCxnSpPr>
      <xdr:spPr>
        <a:xfrm flipV="1">
          <a:off x="7861300" y="1099097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144801</xdr:rowOff>
    </xdr:from>
    <xdr:to>
      <xdr:col>36</xdr:col>
      <xdr:colOff>165100</xdr:colOff>
      <xdr:row>64</xdr:row>
      <xdr:rowOff>74951</xdr:rowOff>
    </xdr:to>
    <xdr:sp macro="" textlink="">
      <xdr:nvSpPr>
        <xdr:cNvPr id="252" name="楕円 251"/>
        <xdr:cNvSpPr/>
      </xdr:nvSpPr>
      <xdr:spPr>
        <a:xfrm>
          <a:off x="6921500" y="109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21751</xdr:rowOff>
    </xdr:from>
    <xdr:to>
      <xdr:col>41</xdr:col>
      <xdr:colOff>50800</xdr:colOff>
      <xdr:row>64</xdr:row>
      <xdr:rowOff>24151</xdr:rowOff>
    </xdr:to>
    <xdr:cxnSp macro="">
      <xdr:nvCxnSpPr>
        <xdr:cNvPr id="253" name="直線コネクタ 252"/>
        <xdr:cNvCxnSpPr/>
      </xdr:nvCxnSpPr>
      <xdr:spPr>
        <a:xfrm flipV="1">
          <a:off x="6972300" y="1099455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58521</xdr:rowOff>
    </xdr:from>
    <xdr:ext cx="599010" cy="259045"/>
    <xdr:sp macro="" textlink="">
      <xdr:nvSpPr>
        <xdr:cNvPr id="258" name="n_1mainValue【橋りょう・トンネル】&#10;一人当たり有形固定資産（償却資産）額"/>
        <xdr:cNvSpPr txBox="1"/>
      </xdr:nvSpPr>
      <xdr:spPr>
        <a:xfrm>
          <a:off x="9327095" y="1103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60098</xdr:rowOff>
    </xdr:from>
    <xdr:ext cx="599010" cy="259045"/>
    <xdr:sp macro="" textlink="">
      <xdr:nvSpPr>
        <xdr:cNvPr id="259" name="n_2mainValue【橋りょう・トンネル】&#10;一人当たり有形固定資産（償却資産）額"/>
        <xdr:cNvSpPr txBox="1"/>
      </xdr:nvSpPr>
      <xdr:spPr>
        <a:xfrm>
          <a:off x="8450795" y="1103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63678</xdr:rowOff>
    </xdr:from>
    <xdr:ext cx="599010" cy="259045"/>
    <xdr:sp macro="" textlink="">
      <xdr:nvSpPr>
        <xdr:cNvPr id="260" name="n_3mainValue【橋りょう・トンネル】&#10;一人当たり有形固定資産（償却資産）額"/>
        <xdr:cNvSpPr txBox="1"/>
      </xdr:nvSpPr>
      <xdr:spPr>
        <a:xfrm>
          <a:off x="7561795" y="1103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66078</xdr:rowOff>
    </xdr:from>
    <xdr:ext cx="599010" cy="259045"/>
    <xdr:sp macro="" textlink="">
      <xdr:nvSpPr>
        <xdr:cNvPr id="261" name="n_4mainValue【橋りょう・トンネル】&#10;一人当たり有形固定資産（償却資産）額"/>
        <xdr:cNvSpPr txBox="1"/>
      </xdr:nvSpPr>
      <xdr:spPr>
        <a:xfrm>
          <a:off x="6672795" y="110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3" name="楕円 302"/>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4" name="【公営住宅】&#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305" name="楕円 304"/>
        <xdr:cNvSpPr/>
      </xdr:nvSpPr>
      <xdr:spPr>
        <a:xfrm>
          <a:off x="3746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96882</xdr:rowOff>
    </xdr:to>
    <xdr:cxnSp macro="">
      <xdr:nvCxnSpPr>
        <xdr:cNvPr id="306" name="直線コネクタ 305"/>
        <xdr:cNvCxnSpPr/>
      </xdr:nvCxnSpPr>
      <xdr:spPr>
        <a:xfrm flipV="1">
          <a:off x="3797300" y="13879830"/>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307" name="楕円 306"/>
        <xdr:cNvSpPr/>
      </xdr:nvSpPr>
      <xdr:spPr>
        <a:xfrm>
          <a:off x="2857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105048</xdr:rowOff>
    </xdr:to>
    <xdr:cxnSp macro="">
      <xdr:nvCxnSpPr>
        <xdr:cNvPr id="308" name="直線コネクタ 307"/>
        <xdr:cNvCxnSpPr/>
      </xdr:nvCxnSpPr>
      <xdr:spPr>
        <a:xfrm flipV="1">
          <a:off x="2908300" y="139843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09" name="楕円 308"/>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105048</xdr:rowOff>
    </xdr:from>
    <xdr:to>
      <xdr:col>15</xdr:col>
      <xdr:colOff>50800</xdr:colOff>
      <xdr:row>82</xdr:row>
      <xdr:rowOff>103414</xdr:rowOff>
    </xdr:to>
    <xdr:cxnSp macro="">
      <xdr:nvCxnSpPr>
        <xdr:cNvPr id="310" name="直線コネクタ 309"/>
        <xdr:cNvCxnSpPr/>
      </xdr:nvCxnSpPr>
      <xdr:spPr>
        <a:xfrm flipV="1">
          <a:off x="2019300" y="1399249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1" name="楕円 310"/>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83</xdr:row>
      <xdr:rowOff>152400</xdr:rowOff>
    </xdr:to>
    <xdr:cxnSp macro="">
      <xdr:nvCxnSpPr>
        <xdr:cNvPr id="312" name="直線コネクタ 311"/>
        <xdr:cNvCxnSpPr/>
      </xdr:nvCxnSpPr>
      <xdr:spPr>
        <a:xfrm flipV="1">
          <a:off x="1130300" y="1416231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317" name="n_1mainValue【公営住宅】&#10;有形固定資産減価償却率"/>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318" name="n_2mainValue【公営住宅】&#10;有形固定資産減価償却率"/>
        <xdr:cNvSpPr txBox="1"/>
      </xdr:nvSpPr>
      <xdr:spPr>
        <a:xfrm>
          <a:off x="2705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19" name="n_3mainValue【公営住宅】&#10;有形固定資産減価償却率"/>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20" name="n_4mainValue【公営住宅】&#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95886</xdr:rowOff>
    </xdr:from>
    <xdr:to>
      <xdr:col>55</xdr:col>
      <xdr:colOff>50800</xdr:colOff>
      <xdr:row>79</xdr:row>
      <xdr:rowOff>26036</xdr:rowOff>
    </xdr:to>
    <xdr:sp macro="" textlink="">
      <xdr:nvSpPr>
        <xdr:cNvPr id="356" name="楕円 355"/>
        <xdr:cNvSpPr/>
      </xdr:nvSpPr>
      <xdr:spPr>
        <a:xfrm>
          <a:off x="104267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23196</xdr:rowOff>
    </xdr:from>
    <xdr:ext cx="469744" cy="259045"/>
    <xdr:sp macro="" textlink="">
      <xdr:nvSpPr>
        <xdr:cNvPr id="357" name="【公営住宅】&#10;一人当たり面積該当値テキスト"/>
        <xdr:cNvSpPr txBox="1"/>
      </xdr:nvSpPr>
      <xdr:spPr>
        <a:xfrm>
          <a:off x="10515600" y="13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89027</xdr:rowOff>
    </xdr:from>
    <xdr:to>
      <xdr:col>50</xdr:col>
      <xdr:colOff>165100</xdr:colOff>
      <xdr:row>79</xdr:row>
      <xdr:rowOff>19177</xdr:rowOff>
    </xdr:to>
    <xdr:sp macro="" textlink="">
      <xdr:nvSpPr>
        <xdr:cNvPr id="358" name="楕円 357"/>
        <xdr:cNvSpPr/>
      </xdr:nvSpPr>
      <xdr:spPr>
        <a:xfrm>
          <a:off x="9588500" y="13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139827</xdr:rowOff>
    </xdr:from>
    <xdr:to>
      <xdr:col>55</xdr:col>
      <xdr:colOff>0</xdr:colOff>
      <xdr:row>78</xdr:row>
      <xdr:rowOff>146686</xdr:rowOff>
    </xdr:to>
    <xdr:cxnSp macro="">
      <xdr:nvCxnSpPr>
        <xdr:cNvPr id="359" name="直線コネクタ 358"/>
        <xdr:cNvCxnSpPr/>
      </xdr:nvCxnSpPr>
      <xdr:spPr>
        <a:xfrm>
          <a:off x="9639300" y="1351292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151892</xdr:rowOff>
    </xdr:from>
    <xdr:to>
      <xdr:col>46</xdr:col>
      <xdr:colOff>38100</xdr:colOff>
      <xdr:row>79</xdr:row>
      <xdr:rowOff>82042</xdr:rowOff>
    </xdr:to>
    <xdr:sp macro="" textlink="">
      <xdr:nvSpPr>
        <xdr:cNvPr id="360" name="楕円 359"/>
        <xdr:cNvSpPr/>
      </xdr:nvSpPr>
      <xdr:spPr>
        <a:xfrm>
          <a:off x="8699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139827</xdr:rowOff>
    </xdr:from>
    <xdr:to>
      <xdr:col>50</xdr:col>
      <xdr:colOff>114300</xdr:colOff>
      <xdr:row>79</xdr:row>
      <xdr:rowOff>31242</xdr:rowOff>
    </xdr:to>
    <xdr:cxnSp macro="">
      <xdr:nvCxnSpPr>
        <xdr:cNvPr id="361" name="直線コネクタ 360"/>
        <xdr:cNvCxnSpPr/>
      </xdr:nvCxnSpPr>
      <xdr:spPr>
        <a:xfrm flipV="1">
          <a:off x="8750300" y="1351292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163322</xdr:rowOff>
    </xdr:from>
    <xdr:to>
      <xdr:col>41</xdr:col>
      <xdr:colOff>101600</xdr:colOff>
      <xdr:row>79</xdr:row>
      <xdr:rowOff>93472</xdr:rowOff>
    </xdr:to>
    <xdr:sp macro="" textlink="">
      <xdr:nvSpPr>
        <xdr:cNvPr id="362" name="楕円 361"/>
        <xdr:cNvSpPr/>
      </xdr:nvSpPr>
      <xdr:spPr>
        <a:xfrm>
          <a:off x="7810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31242</xdr:rowOff>
    </xdr:from>
    <xdr:to>
      <xdr:col>45</xdr:col>
      <xdr:colOff>177800</xdr:colOff>
      <xdr:row>79</xdr:row>
      <xdr:rowOff>42672</xdr:rowOff>
    </xdr:to>
    <xdr:cxnSp macro="">
      <xdr:nvCxnSpPr>
        <xdr:cNvPr id="363" name="直線コネクタ 362"/>
        <xdr:cNvCxnSpPr/>
      </xdr:nvCxnSpPr>
      <xdr:spPr>
        <a:xfrm flipV="1">
          <a:off x="7861300" y="135757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9589</xdr:rowOff>
    </xdr:from>
    <xdr:to>
      <xdr:col>36</xdr:col>
      <xdr:colOff>165100</xdr:colOff>
      <xdr:row>79</xdr:row>
      <xdr:rowOff>111189</xdr:rowOff>
    </xdr:to>
    <xdr:sp macro="" textlink="">
      <xdr:nvSpPr>
        <xdr:cNvPr id="364" name="楕円 363"/>
        <xdr:cNvSpPr/>
      </xdr:nvSpPr>
      <xdr:spPr>
        <a:xfrm>
          <a:off x="6921500" y="135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42672</xdr:rowOff>
    </xdr:from>
    <xdr:to>
      <xdr:col>41</xdr:col>
      <xdr:colOff>50800</xdr:colOff>
      <xdr:row>79</xdr:row>
      <xdr:rowOff>60389</xdr:rowOff>
    </xdr:to>
    <xdr:cxnSp macro="">
      <xdr:nvCxnSpPr>
        <xdr:cNvPr id="365" name="直線コネクタ 364"/>
        <xdr:cNvCxnSpPr/>
      </xdr:nvCxnSpPr>
      <xdr:spPr>
        <a:xfrm flipV="1">
          <a:off x="6972300" y="1358722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35704</xdr:rowOff>
    </xdr:from>
    <xdr:ext cx="469744" cy="259045"/>
    <xdr:sp macro="" textlink="">
      <xdr:nvSpPr>
        <xdr:cNvPr id="370" name="n_1mainValue【公営住宅】&#10;一人当たり面積"/>
        <xdr:cNvSpPr txBox="1"/>
      </xdr:nvSpPr>
      <xdr:spPr>
        <a:xfrm>
          <a:off x="9391727" y="132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98569</xdr:rowOff>
    </xdr:from>
    <xdr:ext cx="469744" cy="259045"/>
    <xdr:sp macro="" textlink="">
      <xdr:nvSpPr>
        <xdr:cNvPr id="371" name="n_2mainValue【公営住宅】&#10;一人当たり面積"/>
        <xdr:cNvSpPr txBox="1"/>
      </xdr:nvSpPr>
      <xdr:spPr>
        <a:xfrm>
          <a:off x="8515427"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109999</xdr:rowOff>
    </xdr:from>
    <xdr:ext cx="469744" cy="259045"/>
    <xdr:sp macro="" textlink="">
      <xdr:nvSpPr>
        <xdr:cNvPr id="372" name="n_3mainValue【公営住宅】&#10;一人当たり面積"/>
        <xdr:cNvSpPr txBox="1"/>
      </xdr:nvSpPr>
      <xdr:spPr>
        <a:xfrm>
          <a:off x="76264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127716</xdr:rowOff>
    </xdr:from>
    <xdr:ext cx="469744" cy="259045"/>
    <xdr:sp macro="" textlink="">
      <xdr:nvSpPr>
        <xdr:cNvPr id="373" name="n_4mainValue【公営住宅】&#10;一人当たり面積"/>
        <xdr:cNvSpPr txBox="1"/>
      </xdr:nvSpPr>
      <xdr:spPr>
        <a:xfrm>
          <a:off x="6737427"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0" name="楕円 429"/>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1"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32" name="楕円 431"/>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53340</xdr:rowOff>
    </xdr:to>
    <xdr:cxnSp macro="">
      <xdr:nvCxnSpPr>
        <xdr:cNvPr id="433" name="直線コネクタ 432"/>
        <xdr:cNvCxnSpPr/>
      </xdr:nvCxnSpPr>
      <xdr:spPr>
        <a:xfrm>
          <a:off x="15481300" y="6877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34" name="楕円 433"/>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19050</xdr:rowOff>
    </xdr:to>
    <xdr:cxnSp macro="">
      <xdr:nvCxnSpPr>
        <xdr:cNvPr id="435" name="直線コネクタ 434"/>
        <xdr:cNvCxnSpPr/>
      </xdr:nvCxnSpPr>
      <xdr:spPr>
        <a:xfrm>
          <a:off x="14592300" y="684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36" name="楕円 435"/>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39</xdr:row>
      <xdr:rowOff>156210</xdr:rowOff>
    </xdr:to>
    <xdr:cxnSp macro="">
      <xdr:nvCxnSpPr>
        <xdr:cNvPr id="437" name="直線コネクタ 436"/>
        <xdr:cNvCxnSpPr/>
      </xdr:nvCxnSpPr>
      <xdr:spPr>
        <a:xfrm>
          <a:off x="13703300" y="6808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38735</xdr:rowOff>
    </xdr:from>
    <xdr:to>
      <xdr:col>67</xdr:col>
      <xdr:colOff>101600</xdr:colOff>
      <xdr:row>39</xdr:row>
      <xdr:rowOff>140335</xdr:rowOff>
    </xdr:to>
    <xdr:sp macro="" textlink="">
      <xdr:nvSpPr>
        <xdr:cNvPr id="438" name="楕円 437"/>
        <xdr:cNvSpPr/>
      </xdr:nvSpPr>
      <xdr:spPr>
        <a:xfrm>
          <a:off x="12763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89535</xdr:rowOff>
    </xdr:from>
    <xdr:to>
      <xdr:col>71</xdr:col>
      <xdr:colOff>177800</xdr:colOff>
      <xdr:row>39</xdr:row>
      <xdr:rowOff>121920</xdr:rowOff>
    </xdr:to>
    <xdr:cxnSp macro="">
      <xdr:nvCxnSpPr>
        <xdr:cNvPr id="439" name="直線コネクタ 438"/>
        <xdr:cNvCxnSpPr/>
      </xdr:nvCxnSpPr>
      <xdr:spPr>
        <a:xfrm>
          <a:off x="12814300" y="6776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44" name="n_1mainValue【認定こども園・幼稚園・保育所】&#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45"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446" name="n_3mainValue【認定こども園・幼稚園・保育所】&#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131462</xdr:rowOff>
    </xdr:from>
    <xdr:ext cx="405111" cy="259045"/>
    <xdr:sp macro="" textlink="">
      <xdr:nvSpPr>
        <xdr:cNvPr id="447" name="n_4mainValue【認定こども園・幼稚園・保育所】&#10;有形固定資産減価償却率"/>
        <xdr:cNvSpPr txBox="1"/>
      </xdr:nvSpPr>
      <xdr:spPr>
        <a:xfrm>
          <a:off x="12611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85" name="楕円 484"/>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86"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7" name="楕円 486"/>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112776</xdr:rowOff>
    </xdr:to>
    <xdr:cxnSp macro="">
      <xdr:nvCxnSpPr>
        <xdr:cNvPr id="488" name="直線コネクタ 487"/>
        <xdr:cNvCxnSpPr/>
      </xdr:nvCxnSpPr>
      <xdr:spPr>
        <a:xfrm flipV="1">
          <a:off x="21323300" y="69684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89" name="楕円 488"/>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117348</xdr:rowOff>
    </xdr:to>
    <xdr:cxnSp macro="">
      <xdr:nvCxnSpPr>
        <xdr:cNvPr id="490" name="直線コネクタ 489"/>
        <xdr:cNvCxnSpPr/>
      </xdr:nvCxnSpPr>
      <xdr:spPr>
        <a:xfrm flipV="1">
          <a:off x="20434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68834</xdr:rowOff>
    </xdr:from>
    <xdr:to>
      <xdr:col>102</xdr:col>
      <xdr:colOff>165100</xdr:colOff>
      <xdr:row>40</xdr:row>
      <xdr:rowOff>170434</xdr:rowOff>
    </xdr:to>
    <xdr:sp macro="" textlink="">
      <xdr:nvSpPr>
        <xdr:cNvPr id="491" name="楕円 490"/>
        <xdr:cNvSpPr/>
      </xdr:nvSpPr>
      <xdr:spPr>
        <a:xfrm>
          <a:off x="19494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119634</xdr:rowOff>
    </xdr:to>
    <xdr:cxnSp macro="">
      <xdr:nvCxnSpPr>
        <xdr:cNvPr id="492" name="直線コネクタ 491"/>
        <xdr:cNvCxnSpPr/>
      </xdr:nvCxnSpPr>
      <xdr:spPr>
        <a:xfrm flipV="1">
          <a:off x="19545300" y="6975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93" name="楕円 492"/>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119634</xdr:rowOff>
    </xdr:from>
    <xdr:to>
      <xdr:col>102</xdr:col>
      <xdr:colOff>114300</xdr:colOff>
      <xdr:row>40</xdr:row>
      <xdr:rowOff>121920</xdr:rowOff>
    </xdr:to>
    <xdr:cxnSp macro="">
      <xdr:nvCxnSpPr>
        <xdr:cNvPr id="494" name="直線コネクタ 493"/>
        <xdr:cNvCxnSpPr/>
      </xdr:nvCxnSpPr>
      <xdr:spPr>
        <a:xfrm flipV="1">
          <a:off x="18656300" y="69776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99"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500"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161561</xdr:rowOff>
    </xdr:from>
    <xdr:ext cx="469744" cy="259045"/>
    <xdr:sp macro="" textlink="">
      <xdr:nvSpPr>
        <xdr:cNvPr id="501" name="n_3mainValue【認定こども園・幼稚園・保育所】&#10;一人当たり面積"/>
        <xdr:cNvSpPr txBox="1"/>
      </xdr:nvSpPr>
      <xdr:spPr>
        <a:xfrm>
          <a:off x="19310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502" name="n_4mainValue【認定こども園・幼稚園・保育所】&#10;一人当たり面積"/>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44" name="楕円 543"/>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45" name="【学校施設】&#10;有形固定資産減価償却率該当値テキスト"/>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60234</xdr:rowOff>
    </xdr:from>
    <xdr:to>
      <xdr:col>81</xdr:col>
      <xdr:colOff>101600</xdr:colOff>
      <xdr:row>61</xdr:row>
      <xdr:rowOff>161834</xdr:rowOff>
    </xdr:to>
    <xdr:sp macro="" textlink="">
      <xdr:nvSpPr>
        <xdr:cNvPr id="546" name="楕円 545"/>
        <xdr:cNvSpPr/>
      </xdr:nvSpPr>
      <xdr:spPr>
        <a:xfrm>
          <a:off x="1543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132262</xdr:rowOff>
    </xdr:to>
    <xdr:cxnSp macro="">
      <xdr:nvCxnSpPr>
        <xdr:cNvPr id="547" name="直線コネクタ 546"/>
        <xdr:cNvCxnSpPr/>
      </xdr:nvCxnSpPr>
      <xdr:spPr>
        <a:xfrm>
          <a:off x="15481300" y="105694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548" name="楕円 547"/>
        <xdr:cNvSpPr/>
      </xdr:nvSpPr>
      <xdr:spPr>
        <a:xfrm>
          <a:off x="14541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81643</xdr:rowOff>
    </xdr:from>
    <xdr:to>
      <xdr:col>81</xdr:col>
      <xdr:colOff>50800</xdr:colOff>
      <xdr:row>61</xdr:row>
      <xdr:rowOff>111034</xdr:rowOff>
    </xdr:to>
    <xdr:cxnSp macro="">
      <xdr:nvCxnSpPr>
        <xdr:cNvPr id="549" name="直線コネクタ 548"/>
        <xdr:cNvCxnSpPr/>
      </xdr:nvCxnSpPr>
      <xdr:spPr>
        <a:xfrm>
          <a:off x="14592300" y="1054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169635</xdr:rowOff>
    </xdr:from>
    <xdr:to>
      <xdr:col>72</xdr:col>
      <xdr:colOff>38100</xdr:colOff>
      <xdr:row>61</xdr:row>
      <xdr:rowOff>99785</xdr:rowOff>
    </xdr:to>
    <xdr:sp macro="" textlink="">
      <xdr:nvSpPr>
        <xdr:cNvPr id="550" name="楕円 549"/>
        <xdr:cNvSpPr/>
      </xdr:nvSpPr>
      <xdr:spPr>
        <a:xfrm>
          <a:off x="1365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48985</xdr:rowOff>
    </xdr:from>
    <xdr:to>
      <xdr:col>76</xdr:col>
      <xdr:colOff>114300</xdr:colOff>
      <xdr:row>61</xdr:row>
      <xdr:rowOff>81643</xdr:rowOff>
    </xdr:to>
    <xdr:cxnSp macro="">
      <xdr:nvCxnSpPr>
        <xdr:cNvPr id="551" name="直線コネクタ 550"/>
        <xdr:cNvCxnSpPr/>
      </xdr:nvCxnSpPr>
      <xdr:spPr>
        <a:xfrm>
          <a:off x="13703300" y="1050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552" name="楕円 551"/>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48985</xdr:rowOff>
    </xdr:to>
    <xdr:cxnSp macro="">
      <xdr:nvCxnSpPr>
        <xdr:cNvPr id="553" name="直線コネクタ 552"/>
        <xdr:cNvCxnSpPr/>
      </xdr:nvCxnSpPr>
      <xdr:spPr>
        <a:xfrm>
          <a:off x="12814300" y="104813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152961</xdr:rowOff>
    </xdr:from>
    <xdr:ext cx="405111" cy="259045"/>
    <xdr:sp macro="" textlink="">
      <xdr:nvSpPr>
        <xdr:cNvPr id="558" name="n_1mainValue【学校施設】&#10;有形固定資産減価償却率"/>
        <xdr:cNvSpPr txBox="1"/>
      </xdr:nvSpPr>
      <xdr:spPr>
        <a:xfrm>
          <a:off x="15266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559" name="n_2mainValue【学校施設】&#10;有形固定資産減価償却率"/>
        <xdr:cNvSpPr txBox="1"/>
      </xdr:nvSpPr>
      <xdr:spPr>
        <a:xfrm>
          <a:off x="14389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90912</xdr:rowOff>
    </xdr:from>
    <xdr:ext cx="405111" cy="259045"/>
    <xdr:sp macro="" textlink="">
      <xdr:nvSpPr>
        <xdr:cNvPr id="560" name="n_3mainValue【学校施設】&#10;有形固定資産減価償却率"/>
        <xdr:cNvSpPr txBox="1"/>
      </xdr:nvSpPr>
      <xdr:spPr>
        <a:xfrm>
          <a:off x="13500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61" name="n_4mainValue【学校施設】&#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95250</xdr:rowOff>
    </xdr:from>
    <xdr:to>
      <xdr:col>116</xdr:col>
      <xdr:colOff>62864</xdr:colOff>
      <xdr:row>62</xdr:row>
      <xdr:rowOff>125730</xdr:rowOff>
    </xdr:to>
    <xdr:cxnSp macro="">
      <xdr:nvCxnSpPr>
        <xdr:cNvPr id="585" name="直線コネクタ 584"/>
        <xdr:cNvCxnSpPr/>
      </xdr:nvCxnSpPr>
      <xdr:spPr>
        <a:xfrm flipV="1">
          <a:off x="22160864" y="952500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86" name="【学校施設】&#10;一人当たり面積最小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125730</xdr:rowOff>
    </xdr:from>
    <xdr:to>
      <xdr:col>116</xdr:col>
      <xdr:colOff>152400</xdr:colOff>
      <xdr:row>62</xdr:row>
      <xdr:rowOff>125730</xdr:rowOff>
    </xdr:to>
    <xdr:cxnSp macro="">
      <xdr:nvCxnSpPr>
        <xdr:cNvPr id="587" name="直線コネクタ 586"/>
        <xdr:cNvCxnSpPr/>
      </xdr:nvCxnSpPr>
      <xdr:spPr>
        <a:xfrm>
          <a:off x="22072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41927</xdr:rowOff>
    </xdr:from>
    <xdr:ext cx="469744" cy="259045"/>
    <xdr:sp macro="" textlink="">
      <xdr:nvSpPr>
        <xdr:cNvPr id="588" name="【学校施設】&#10;一人当たり面積最大値テキスト"/>
        <xdr:cNvSpPr txBox="1"/>
      </xdr:nvSpPr>
      <xdr:spPr>
        <a:xfrm>
          <a:off x="22199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95250</xdr:rowOff>
    </xdr:from>
    <xdr:to>
      <xdr:col>116</xdr:col>
      <xdr:colOff>152400</xdr:colOff>
      <xdr:row>55</xdr:row>
      <xdr:rowOff>95250</xdr:rowOff>
    </xdr:to>
    <xdr:cxnSp macro="">
      <xdr:nvCxnSpPr>
        <xdr:cNvPr id="589" name="直線コネクタ 588"/>
        <xdr:cNvCxnSpPr/>
      </xdr:nvCxnSpPr>
      <xdr:spPr>
        <a:xfrm>
          <a:off x="22072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157370</xdr:rowOff>
    </xdr:from>
    <xdr:ext cx="469744" cy="259045"/>
    <xdr:sp macro="" textlink="">
      <xdr:nvSpPr>
        <xdr:cNvPr id="590" name="【学校施設】&#10;一人当たり面積平均値テキスト"/>
        <xdr:cNvSpPr txBox="1"/>
      </xdr:nvSpPr>
      <xdr:spPr>
        <a:xfrm>
          <a:off x="22199600" y="1027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xdr:rowOff>
    </xdr:from>
    <xdr:to>
      <xdr:col>116</xdr:col>
      <xdr:colOff>114300</xdr:colOff>
      <xdr:row>60</xdr:row>
      <xdr:rowOff>109093</xdr:rowOff>
    </xdr:to>
    <xdr:sp macro="" textlink="">
      <xdr:nvSpPr>
        <xdr:cNvPr id="591" name="フローチャート: 判断 590"/>
        <xdr:cNvSpPr/>
      </xdr:nvSpPr>
      <xdr:spPr>
        <a:xfrm>
          <a:off x="22110700" y="1029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9779</xdr:rowOff>
    </xdr:from>
    <xdr:to>
      <xdr:col>112</xdr:col>
      <xdr:colOff>38100</xdr:colOff>
      <xdr:row>60</xdr:row>
      <xdr:rowOff>111379</xdr:rowOff>
    </xdr:to>
    <xdr:sp macro="" textlink="">
      <xdr:nvSpPr>
        <xdr:cNvPr id="592" name="フローチャート: 判断 591"/>
        <xdr:cNvSpPr/>
      </xdr:nvSpPr>
      <xdr:spPr>
        <a:xfrm>
          <a:off x="21272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17399</xdr:rowOff>
    </xdr:from>
    <xdr:to>
      <xdr:col>107</xdr:col>
      <xdr:colOff>101600</xdr:colOff>
      <xdr:row>60</xdr:row>
      <xdr:rowOff>118999</xdr:rowOff>
    </xdr:to>
    <xdr:sp macro="" textlink="">
      <xdr:nvSpPr>
        <xdr:cNvPr id="593" name="フローチャート: 判断 592"/>
        <xdr:cNvSpPr/>
      </xdr:nvSpPr>
      <xdr:spPr>
        <a:xfrm>
          <a:off x="20383500" y="1030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35687</xdr:rowOff>
    </xdr:from>
    <xdr:to>
      <xdr:col>102</xdr:col>
      <xdr:colOff>165100</xdr:colOff>
      <xdr:row>60</xdr:row>
      <xdr:rowOff>137287</xdr:rowOff>
    </xdr:to>
    <xdr:sp macro="" textlink="">
      <xdr:nvSpPr>
        <xdr:cNvPr id="594" name="フローチャート: 判断 593"/>
        <xdr:cNvSpPr/>
      </xdr:nvSpPr>
      <xdr:spPr>
        <a:xfrm>
          <a:off x="19494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21209</xdr:rowOff>
    </xdr:from>
    <xdr:to>
      <xdr:col>98</xdr:col>
      <xdr:colOff>38100</xdr:colOff>
      <xdr:row>60</xdr:row>
      <xdr:rowOff>122809</xdr:rowOff>
    </xdr:to>
    <xdr:sp macro="" textlink="">
      <xdr:nvSpPr>
        <xdr:cNvPr id="595" name="フローチャート: 判断 594"/>
        <xdr:cNvSpPr/>
      </xdr:nvSpPr>
      <xdr:spPr>
        <a:xfrm>
          <a:off x="18605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72644</xdr:rowOff>
    </xdr:from>
    <xdr:to>
      <xdr:col>116</xdr:col>
      <xdr:colOff>114300</xdr:colOff>
      <xdr:row>60</xdr:row>
      <xdr:rowOff>2794</xdr:rowOff>
    </xdr:to>
    <xdr:sp macro="" textlink="">
      <xdr:nvSpPr>
        <xdr:cNvPr id="601" name="楕円 600"/>
        <xdr:cNvSpPr/>
      </xdr:nvSpPr>
      <xdr:spPr>
        <a:xfrm>
          <a:off x="221107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95521</xdr:rowOff>
    </xdr:from>
    <xdr:ext cx="469744" cy="259045"/>
    <xdr:sp macro="" textlink="">
      <xdr:nvSpPr>
        <xdr:cNvPr id="602" name="【学校施設】&#10;一人当たり面積該当値テキスト"/>
        <xdr:cNvSpPr txBox="1"/>
      </xdr:nvSpPr>
      <xdr:spPr>
        <a:xfrm>
          <a:off x="22199600"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79502</xdr:rowOff>
    </xdr:from>
    <xdr:to>
      <xdr:col>112</xdr:col>
      <xdr:colOff>38100</xdr:colOff>
      <xdr:row>60</xdr:row>
      <xdr:rowOff>9652</xdr:rowOff>
    </xdr:to>
    <xdr:sp macro="" textlink="">
      <xdr:nvSpPr>
        <xdr:cNvPr id="603" name="楕円 602"/>
        <xdr:cNvSpPr/>
      </xdr:nvSpPr>
      <xdr:spPr>
        <a:xfrm>
          <a:off x="21272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123444</xdr:rowOff>
    </xdr:from>
    <xdr:to>
      <xdr:col>116</xdr:col>
      <xdr:colOff>63500</xdr:colOff>
      <xdr:row>59</xdr:row>
      <xdr:rowOff>130302</xdr:rowOff>
    </xdr:to>
    <xdr:cxnSp macro="">
      <xdr:nvCxnSpPr>
        <xdr:cNvPr id="604" name="直線コネクタ 603"/>
        <xdr:cNvCxnSpPr/>
      </xdr:nvCxnSpPr>
      <xdr:spPr>
        <a:xfrm flipV="1">
          <a:off x="21323300" y="102389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91313</xdr:rowOff>
    </xdr:from>
    <xdr:to>
      <xdr:col>107</xdr:col>
      <xdr:colOff>101600</xdr:colOff>
      <xdr:row>60</xdr:row>
      <xdr:rowOff>21463</xdr:rowOff>
    </xdr:to>
    <xdr:sp macro="" textlink="">
      <xdr:nvSpPr>
        <xdr:cNvPr id="605" name="楕円 604"/>
        <xdr:cNvSpPr/>
      </xdr:nvSpPr>
      <xdr:spPr>
        <a:xfrm>
          <a:off x="20383500" y="10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130302</xdr:rowOff>
    </xdr:from>
    <xdr:to>
      <xdr:col>111</xdr:col>
      <xdr:colOff>177800</xdr:colOff>
      <xdr:row>59</xdr:row>
      <xdr:rowOff>142113</xdr:rowOff>
    </xdr:to>
    <xdr:cxnSp macro="">
      <xdr:nvCxnSpPr>
        <xdr:cNvPr id="606" name="直線コネクタ 605"/>
        <xdr:cNvCxnSpPr/>
      </xdr:nvCxnSpPr>
      <xdr:spPr>
        <a:xfrm flipV="1">
          <a:off x="20434300" y="1024585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607" name="楕円 606"/>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142113</xdr:rowOff>
    </xdr:from>
    <xdr:to>
      <xdr:col>107</xdr:col>
      <xdr:colOff>50800</xdr:colOff>
      <xdr:row>64</xdr:row>
      <xdr:rowOff>68580</xdr:rowOff>
    </xdr:to>
    <xdr:cxnSp macro="">
      <xdr:nvCxnSpPr>
        <xdr:cNvPr id="608" name="直線コネクタ 607"/>
        <xdr:cNvCxnSpPr/>
      </xdr:nvCxnSpPr>
      <xdr:spPr>
        <a:xfrm flipV="1">
          <a:off x="19545300" y="10257663"/>
          <a:ext cx="889000" cy="78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132461</xdr:rowOff>
    </xdr:from>
    <xdr:to>
      <xdr:col>98</xdr:col>
      <xdr:colOff>38100</xdr:colOff>
      <xdr:row>60</xdr:row>
      <xdr:rowOff>62611</xdr:rowOff>
    </xdr:to>
    <xdr:sp macro="" textlink="">
      <xdr:nvSpPr>
        <xdr:cNvPr id="609" name="楕円 608"/>
        <xdr:cNvSpPr/>
      </xdr:nvSpPr>
      <xdr:spPr>
        <a:xfrm>
          <a:off x="18605500" y="102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11811</xdr:rowOff>
    </xdr:from>
    <xdr:to>
      <xdr:col>102</xdr:col>
      <xdr:colOff>114300</xdr:colOff>
      <xdr:row>64</xdr:row>
      <xdr:rowOff>68580</xdr:rowOff>
    </xdr:to>
    <xdr:cxnSp macro="">
      <xdr:nvCxnSpPr>
        <xdr:cNvPr id="610" name="直線コネクタ 609"/>
        <xdr:cNvCxnSpPr/>
      </xdr:nvCxnSpPr>
      <xdr:spPr>
        <a:xfrm>
          <a:off x="18656300" y="10298811"/>
          <a:ext cx="889000" cy="7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102506</xdr:rowOff>
    </xdr:from>
    <xdr:ext cx="469744" cy="259045"/>
    <xdr:sp macro="" textlink="">
      <xdr:nvSpPr>
        <xdr:cNvPr id="611" name="n_1aveValue【学校施設】&#10;一人当たり面積"/>
        <xdr:cNvSpPr txBox="1"/>
      </xdr:nvSpPr>
      <xdr:spPr>
        <a:xfrm>
          <a:off x="210757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110126</xdr:rowOff>
    </xdr:from>
    <xdr:ext cx="469744" cy="259045"/>
    <xdr:sp macro="" textlink="">
      <xdr:nvSpPr>
        <xdr:cNvPr id="612" name="n_2aveValue【学校施設】&#10;一人当たり面積"/>
        <xdr:cNvSpPr txBox="1"/>
      </xdr:nvSpPr>
      <xdr:spPr>
        <a:xfrm>
          <a:off x="20199427" y="1039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153814</xdr:rowOff>
    </xdr:from>
    <xdr:ext cx="469744" cy="259045"/>
    <xdr:sp macro="" textlink="">
      <xdr:nvSpPr>
        <xdr:cNvPr id="613" name="n_3aveValue【学校施設】&#10;一人当たり面積"/>
        <xdr:cNvSpPr txBox="1"/>
      </xdr:nvSpPr>
      <xdr:spPr>
        <a:xfrm>
          <a:off x="193104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113936</xdr:rowOff>
    </xdr:from>
    <xdr:ext cx="469744" cy="259045"/>
    <xdr:sp macro="" textlink="">
      <xdr:nvSpPr>
        <xdr:cNvPr id="614" name="n_4aveValue【学校施設】&#10;一人当たり面積"/>
        <xdr:cNvSpPr txBox="1"/>
      </xdr:nvSpPr>
      <xdr:spPr>
        <a:xfrm>
          <a:off x="18421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26179</xdr:rowOff>
    </xdr:from>
    <xdr:ext cx="469744" cy="259045"/>
    <xdr:sp macro="" textlink="">
      <xdr:nvSpPr>
        <xdr:cNvPr id="615" name="n_1mainValue【学校施設】&#10;一人当たり面積"/>
        <xdr:cNvSpPr txBox="1"/>
      </xdr:nvSpPr>
      <xdr:spPr>
        <a:xfrm>
          <a:off x="210757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37990</xdr:rowOff>
    </xdr:from>
    <xdr:ext cx="469744" cy="259045"/>
    <xdr:sp macro="" textlink="">
      <xdr:nvSpPr>
        <xdr:cNvPr id="616" name="n_2mainValue【学校施設】&#10;一人当たり面積"/>
        <xdr:cNvSpPr txBox="1"/>
      </xdr:nvSpPr>
      <xdr:spPr>
        <a:xfrm>
          <a:off x="20199427" y="99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17" name="n_3mainValue【学校施設】&#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79138</xdr:rowOff>
    </xdr:from>
    <xdr:ext cx="469744" cy="259045"/>
    <xdr:sp macro="" textlink="">
      <xdr:nvSpPr>
        <xdr:cNvPr id="618" name="n_4mainValue【学校施設】&#10;一人当たり面積"/>
        <xdr:cNvSpPr txBox="1"/>
      </xdr:nvSpPr>
      <xdr:spPr>
        <a:xfrm>
          <a:off x="18421427" y="1002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9" name="テキスト ボックス 63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2" name="直線コネクタ 64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3"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4" name="直線コネクタ 64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5"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6" name="直線コネクタ 6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7"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8" name="フローチャート: 判断 647"/>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9" name="フローチャート: 判断 648"/>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50" name="フローチャート: 判断 649"/>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1" name="フローチャート: 判断 650"/>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2" name="フローチャート: 判断 651"/>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58" name="楕円 657"/>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59" name="楕円 658"/>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0" name="直線コネクタ 659"/>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1" name="楕円 660"/>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2" name="直線コネクタ 661"/>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63" name="楕円 662"/>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4" name="直線コネクタ 663"/>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5"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6"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7"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68"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69"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0"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1"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2"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6" name="直線コネクタ 695"/>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8" name="直線コネクタ 69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99"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0" name="直線コネクタ 69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1"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2" name="フローチャート: 判断 70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3" name="フローチャート: 判断 70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4" name="フローチャート: 判断 70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5" name="フローチャート: 判断 704"/>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6" name="フローチャート: 判断 705"/>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12" name="楕円 711"/>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xdr:rowOff>
    </xdr:from>
    <xdr:to>
      <xdr:col>107</xdr:col>
      <xdr:colOff>101600</xdr:colOff>
      <xdr:row>86</xdr:row>
      <xdr:rowOff>107950</xdr:rowOff>
    </xdr:to>
    <xdr:sp macro="" textlink="">
      <xdr:nvSpPr>
        <xdr:cNvPr id="713" name="楕円 712"/>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14" name="直線コネクタ 713"/>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15" name="楕円 714"/>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716" name="直線コネクタ 715"/>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17" name="楕円 716"/>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718" name="直線コネクタ 717"/>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23" name="n_1mainValue【児童館】&#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24" name="n_2mainValue【児童館】&#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25" name="n_3mainValue【児童館】&#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26" name="n_4mainValue【児童館】&#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1" name="直線コネクタ 75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3" name="直線コネクタ 75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55" name="直線コネクタ 75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56"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57" name="フローチャート: 判断 75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58" name="フローチャート: 判断 75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59" name="フローチャート: 判断 75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0" name="フローチャート: 判断 75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1" name="フローチャート: 判断 76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130175</xdr:rowOff>
    </xdr:from>
    <xdr:to>
      <xdr:col>85</xdr:col>
      <xdr:colOff>177800</xdr:colOff>
      <xdr:row>107</xdr:row>
      <xdr:rowOff>60325</xdr:rowOff>
    </xdr:to>
    <xdr:sp macro="" textlink="">
      <xdr:nvSpPr>
        <xdr:cNvPr id="767" name="楕円 766"/>
        <xdr:cNvSpPr/>
      </xdr:nvSpPr>
      <xdr:spPr>
        <a:xfrm>
          <a:off x="16268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45102</xdr:rowOff>
    </xdr:from>
    <xdr:ext cx="405111" cy="259045"/>
    <xdr:sp macro="" textlink="">
      <xdr:nvSpPr>
        <xdr:cNvPr id="768" name="【公民館】&#10;有形固定資産減価償却率該当値テキスト"/>
        <xdr:cNvSpPr txBox="1"/>
      </xdr:nvSpPr>
      <xdr:spPr>
        <a:xfrm>
          <a:off x="16357600" y="182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769" name="楕円 768"/>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xdr:rowOff>
    </xdr:from>
    <xdr:to>
      <xdr:col>85</xdr:col>
      <xdr:colOff>127000</xdr:colOff>
      <xdr:row>107</xdr:row>
      <xdr:rowOff>34289</xdr:rowOff>
    </xdr:to>
    <xdr:cxnSp macro="">
      <xdr:nvCxnSpPr>
        <xdr:cNvPr id="770" name="直線コネクタ 769"/>
        <xdr:cNvCxnSpPr/>
      </xdr:nvCxnSpPr>
      <xdr:spPr>
        <a:xfrm flipV="1">
          <a:off x="15481300" y="183546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771" name="楕円 770"/>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34289</xdr:rowOff>
    </xdr:to>
    <xdr:cxnSp macro="">
      <xdr:nvCxnSpPr>
        <xdr:cNvPr id="772" name="直線コネクタ 771"/>
        <xdr:cNvCxnSpPr/>
      </xdr:nvCxnSpPr>
      <xdr:spPr>
        <a:xfrm>
          <a:off x="14592300" y="18352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773" name="楕円 772"/>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7620</xdr:rowOff>
    </xdr:to>
    <xdr:cxnSp macro="">
      <xdr:nvCxnSpPr>
        <xdr:cNvPr id="774" name="直線コネクタ 773"/>
        <xdr:cNvCxnSpPr/>
      </xdr:nvCxnSpPr>
      <xdr:spPr>
        <a:xfrm>
          <a:off x="13703300" y="18341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92075</xdr:rowOff>
    </xdr:from>
    <xdr:to>
      <xdr:col>67</xdr:col>
      <xdr:colOff>101600</xdr:colOff>
      <xdr:row>107</xdr:row>
      <xdr:rowOff>22225</xdr:rowOff>
    </xdr:to>
    <xdr:sp macro="" textlink="">
      <xdr:nvSpPr>
        <xdr:cNvPr id="775" name="楕円 774"/>
        <xdr:cNvSpPr/>
      </xdr:nvSpPr>
      <xdr:spPr>
        <a:xfrm>
          <a:off x="1276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142875</xdr:rowOff>
    </xdr:from>
    <xdr:to>
      <xdr:col>71</xdr:col>
      <xdr:colOff>177800</xdr:colOff>
      <xdr:row>106</xdr:row>
      <xdr:rowOff>167639</xdr:rowOff>
    </xdr:to>
    <xdr:cxnSp macro="">
      <xdr:nvCxnSpPr>
        <xdr:cNvPr id="776" name="直線コネクタ 775"/>
        <xdr:cNvCxnSpPr/>
      </xdr:nvCxnSpPr>
      <xdr:spPr>
        <a:xfrm>
          <a:off x="12814300" y="18316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77"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78"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79"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0"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781" name="n_1mainValue【公民館】&#10;有形固定資産減価償却率"/>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782" name="n_2mainValue【公民館】&#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783" name="n_3mainValue【公民館】&#10;有形固定資産減価償却率"/>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13352</xdr:rowOff>
    </xdr:from>
    <xdr:ext cx="405111" cy="259045"/>
    <xdr:sp macro="" textlink="">
      <xdr:nvSpPr>
        <xdr:cNvPr id="784" name="n_4mainValue【公民館】&#10;有形固定資産減価償却率"/>
        <xdr:cNvSpPr txBox="1"/>
      </xdr:nvSpPr>
      <xdr:spPr>
        <a:xfrm>
          <a:off x="12611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5" name="直線コネクタ 7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6" name="テキスト ボックス 7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7" name="直線コネクタ 7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8" name="テキスト ボックス 7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9" name="直線コネクタ 7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0" name="テキスト ボックス 7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1" name="直線コネクタ 8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2" name="テキスト ボックス 8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06" name="直線コネクタ 80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0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08" name="直線コネクタ 80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0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0" name="直線コネクタ 80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1"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2" name="フローチャート: 判断 81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3" name="フローチャート: 判断 81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4" name="フローチャート: 判断 81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5" name="フローチャート: 判断 81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16" name="フローチャート: 判断 81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822" name="楕円 821"/>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97553</xdr:rowOff>
    </xdr:from>
    <xdr:ext cx="469744" cy="259045"/>
    <xdr:sp macro="" textlink="">
      <xdr:nvSpPr>
        <xdr:cNvPr id="823" name="【公民館】&#10;一人当たり面積該当値テキスト"/>
        <xdr:cNvSpPr txBox="1"/>
      </xdr:nvSpPr>
      <xdr:spPr>
        <a:xfrm>
          <a:off x="22199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824" name="楕円 823"/>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3048</xdr:rowOff>
    </xdr:to>
    <xdr:cxnSp macro="">
      <xdr:nvCxnSpPr>
        <xdr:cNvPr id="825" name="直線コネクタ 824"/>
        <xdr:cNvCxnSpPr/>
      </xdr:nvCxnSpPr>
      <xdr:spPr>
        <a:xfrm flipV="1">
          <a:off x="21323300" y="183436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26" name="楕円 825"/>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7620</xdr:rowOff>
    </xdr:to>
    <xdr:cxnSp macro="">
      <xdr:nvCxnSpPr>
        <xdr:cNvPr id="827" name="直線コネクタ 826"/>
        <xdr:cNvCxnSpPr/>
      </xdr:nvCxnSpPr>
      <xdr:spPr>
        <a:xfrm flipV="1">
          <a:off x="20434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828" name="楕円 827"/>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9906</xdr:rowOff>
    </xdr:to>
    <xdr:cxnSp macro="">
      <xdr:nvCxnSpPr>
        <xdr:cNvPr id="829" name="直線コネクタ 828"/>
        <xdr:cNvCxnSpPr/>
      </xdr:nvCxnSpPr>
      <xdr:spPr>
        <a:xfrm flipV="1">
          <a:off x="19545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830" name="楕円 829"/>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xdr:rowOff>
    </xdr:from>
    <xdr:to>
      <xdr:col>102</xdr:col>
      <xdr:colOff>114300</xdr:colOff>
      <xdr:row>107</xdr:row>
      <xdr:rowOff>14478</xdr:rowOff>
    </xdr:to>
    <xdr:cxnSp macro="">
      <xdr:nvCxnSpPr>
        <xdr:cNvPr id="831" name="直線コネクタ 830"/>
        <xdr:cNvCxnSpPr/>
      </xdr:nvCxnSpPr>
      <xdr:spPr>
        <a:xfrm flipV="1">
          <a:off x="18656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2"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3"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4"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35"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836" name="n_1mainValue【公民館】&#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37"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838" name="n_3mainValue【公民館】&#10;一人当たり面積"/>
        <xdr:cNvSpPr txBox="1"/>
      </xdr:nvSpPr>
      <xdr:spPr>
        <a:xfrm>
          <a:off x="19310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839" name="n_4mainValue【公民館】&#10;一人当たり面積"/>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類似団体と比較して特に有形固定資産減価償却率が高くなっている施設は、認定こども園・幼稚園・保育所、公民館であり、特に低くなっている施設は、道路、橋梁・トンネル、公営住宅である。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橋りょう・トンネル及び公営住宅について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類似団体平均を大きく下回っている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これは橋りょう長寿命化計画及び市営住宅長寿命化計画に基づき、それぞれの施設の除却及び新設を実施し</a:t>
          </a:r>
          <a:r>
            <a:rPr kumimoji="1" lang="ja-JP" altLang="en-US" sz="1400">
              <a:solidFill>
                <a:schemeClr val="dk1"/>
              </a:solidFill>
              <a:effectLst/>
              <a:latin typeface="+mn-lt"/>
              <a:ea typeface="+mn-ea"/>
              <a:cs typeface="+mn-cs"/>
            </a:rPr>
            <a:t>たことによるものである。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個別施設計画に基づき、利用されていない公共施設については除却、利用されている施設については改修及び建替えなどの老朽化対策に取り組んでいくこととし、維持管理費用の</a:t>
          </a:r>
          <a:r>
            <a:rPr kumimoji="1" lang="ja-JP" altLang="en-US" sz="1400">
              <a:solidFill>
                <a:schemeClr val="dk1"/>
              </a:solidFill>
              <a:effectLst/>
              <a:latin typeface="+mn-lt"/>
              <a:ea typeface="+mn-ea"/>
              <a:cs typeface="+mn-cs"/>
            </a:rPr>
            <a:t>抑制に努める。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121738</xdr:rowOff>
    </xdr:from>
    <xdr:to>
      <xdr:col>24</xdr:col>
      <xdr:colOff>114300</xdr:colOff>
      <xdr:row>41</xdr:row>
      <xdr:rowOff>51888</xdr:rowOff>
    </xdr:to>
    <xdr:sp macro="" textlink="">
      <xdr:nvSpPr>
        <xdr:cNvPr id="74" name="楕円 73"/>
        <xdr:cNvSpPr/>
      </xdr:nvSpPr>
      <xdr:spPr>
        <a:xfrm>
          <a:off x="45847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100165</xdr:rowOff>
    </xdr:from>
    <xdr:ext cx="405111" cy="259045"/>
    <xdr:sp macro="" textlink="">
      <xdr:nvSpPr>
        <xdr:cNvPr id="75" name="【図書館】&#10;有形固定資産減価償却率該当値テキスト"/>
        <xdr:cNvSpPr txBox="1"/>
      </xdr:nvSpPr>
      <xdr:spPr>
        <a:xfrm>
          <a:off x="4673600"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138067</xdr:rowOff>
    </xdr:from>
    <xdr:to>
      <xdr:col>20</xdr:col>
      <xdr:colOff>38100</xdr:colOff>
      <xdr:row>41</xdr:row>
      <xdr:rowOff>68217</xdr:rowOff>
    </xdr:to>
    <xdr:sp macro="" textlink="">
      <xdr:nvSpPr>
        <xdr:cNvPr id="76" name="楕円 75"/>
        <xdr:cNvSpPr/>
      </xdr:nvSpPr>
      <xdr:spPr>
        <a:xfrm>
          <a:off x="3746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xdr:rowOff>
    </xdr:from>
    <xdr:to>
      <xdr:col>24</xdr:col>
      <xdr:colOff>63500</xdr:colOff>
      <xdr:row>41</xdr:row>
      <xdr:rowOff>17417</xdr:rowOff>
    </xdr:to>
    <xdr:cxnSp macro="">
      <xdr:nvCxnSpPr>
        <xdr:cNvPr id="77" name="直線コネクタ 76"/>
        <xdr:cNvCxnSpPr/>
      </xdr:nvCxnSpPr>
      <xdr:spPr>
        <a:xfrm flipV="1">
          <a:off x="3797300" y="70305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123372</xdr:rowOff>
    </xdr:from>
    <xdr:to>
      <xdr:col>15</xdr:col>
      <xdr:colOff>101600</xdr:colOff>
      <xdr:row>41</xdr:row>
      <xdr:rowOff>53522</xdr:rowOff>
    </xdr:to>
    <xdr:sp macro="" textlink="">
      <xdr:nvSpPr>
        <xdr:cNvPr id="78" name="楕円 77"/>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2722</xdr:rowOff>
    </xdr:from>
    <xdr:to>
      <xdr:col>19</xdr:col>
      <xdr:colOff>177800</xdr:colOff>
      <xdr:row>41</xdr:row>
      <xdr:rowOff>17417</xdr:rowOff>
    </xdr:to>
    <xdr:cxnSp macro="">
      <xdr:nvCxnSpPr>
        <xdr:cNvPr id="79" name="直線コネクタ 78"/>
        <xdr:cNvCxnSpPr/>
      </xdr:nvCxnSpPr>
      <xdr:spPr>
        <a:xfrm>
          <a:off x="2908300" y="70321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90715</xdr:rowOff>
    </xdr:from>
    <xdr:to>
      <xdr:col>10</xdr:col>
      <xdr:colOff>165100</xdr:colOff>
      <xdr:row>41</xdr:row>
      <xdr:rowOff>20865</xdr:rowOff>
    </xdr:to>
    <xdr:sp macro="" textlink="">
      <xdr:nvSpPr>
        <xdr:cNvPr id="80" name="楕円 79"/>
        <xdr:cNvSpPr/>
      </xdr:nvSpPr>
      <xdr:spPr>
        <a:xfrm>
          <a:off x="196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141515</xdr:rowOff>
    </xdr:from>
    <xdr:to>
      <xdr:col>15</xdr:col>
      <xdr:colOff>50800</xdr:colOff>
      <xdr:row>41</xdr:row>
      <xdr:rowOff>2722</xdr:rowOff>
    </xdr:to>
    <xdr:cxnSp macro="">
      <xdr:nvCxnSpPr>
        <xdr:cNvPr id="81" name="直線コネクタ 80"/>
        <xdr:cNvCxnSpPr/>
      </xdr:nvCxnSpPr>
      <xdr:spPr>
        <a:xfrm>
          <a:off x="2019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108857</xdr:rowOff>
    </xdr:from>
    <xdr:to>
      <xdr:col>10</xdr:col>
      <xdr:colOff>114300</xdr:colOff>
      <xdr:row>40</xdr:row>
      <xdr:rowOff>141515</xdr:rowOff>
    </xdr:to>
    <xdr:cxnSp macro="">
      <xdr:nvCxnSpPr>
        <xdr:cNvPr id="83" name="直線コネクタ 82"/>
        <xdr:cNvCxnSpPr/>
      </xdr:nvCxnSpPr>
      <xdr:spPr>
        <a:xfrm>
          <a:off x="1130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59344</xdr:rowOff>
    </xdr:from>
    <xdr:ext cx="405111" cy="259045"/>
    <xdr:sp macro="" textlink="">
      <xdr:nvSpPr>
        <xdr:cNvPr id="88" name="n_1mainValue【図書館】&#10;有形固定資産減価償却率"/>
        <xdr:cNvSpPr txBox="1"/>
      </xdr:nvSpPr>
      <xdr:spPr>
        <a:xfrm>
          <a:off x="3582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89" name="n_2mainValue【図書館】&#10;有形固定資産減価償却率"/>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11992</xdr:rowOff>
    </xdr:from>
    <xdr:ext cx="405111" cy="259045"/>
    <xdr:sp macro="" textlink="">
      <xdr:nvSpPr>
        <xdr:cNvPr id="90" name="n_3mainValue【図書館】&#10;有形固定資産減価償却率"/>
        <xdr:cNvSpPr txBox="1"/>
      </xdr:nvSpPr>
      <xdr:spPr>
        <a:xfrm>
          <a:off x="1816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図書館】&#10;有形固定資産減価償却率"/>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5" name="楕円 134"/>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6"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39688</xdr:rowOff>
    </xdr:from>
    <xdr:to>
      <xdr:col>50</xdr:col>
      <xdr:colOff>165100</xdr:colOff>
      <xdr:row>40</xdr:row>
      <xdr:rowOff>141288</xdr:rowOff>
    </xdr:to>
    <xdr:sp macro="" textlink="">
      <xdr:nvSpPr>
        <xdr:cNvPr id="137" name="楕円 136"/>
        <xdr:cNvSpPr/>
      </xdr:nvSpPr>
      <xdr:spPr>
        <a:xfrm>
          <a:off x="9588500" y="68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90488</xdr:rowOff>
    </xdr:to>
    <xdr:cxnSp macro="">
      <xdr:nvCxnSpPr>
        <xdr:cNvPr id="138" name="直線コネクタ 137"/>
        <xdr:cNvCxnSpPr/>
      </xdr:nvCxnSpPr>
      <xdr:spPr>
        <a:xfrm flipV="1">
          <a:off x="9639300" y="69342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39688</xdr:rowOff>
    </xdr:from>
    <xdr:to>
      <xdr:col>46</xdr:col>
      <xdr:colOff>38100</xdr:colOff>
      <xdr:row>40</xdr:row>
      <xdr:rowOff>141288</xdr:rowOff>
    </xdr:to>
    <xdr:sp macro="" textlink="">
      <xdr:nvSpPr>
        <xdr:cNvPr id="139" name="楕円 138"/>
        <xdr:cNvSpPr/>
      </xdr:nvSpPr>
      <xdr:spPr>
        <a:xfrm>
          <a:off x="8699500" y="68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90488</xdr:rowOff>
    </xdr:from>
    <xdr:to>
      <xdr:col>50</xdr:col>
      <xdr:colOff>114300</xdr:colOff>
      <xdr:row>40</xdr:row>
      <xdr:rowOff>90488</xdr:rowOff>
    </xdr:to>
    <xdr:cxnSp macro="">
      <xdr:nvCxnSpPr>
        <xdr:cNvPr id="140" name="直線コネクタ 139"/>
        <xdr:cNvCxnSpPr/>
      </xdr:nvCxnSpPr>
      <xdr:spPr>
        <a:xfrm>
          <a:off x="8750300" y="6948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41" name="楕円 140"/>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90488</xdr:rowOff>
    </xdr:from>
    <xdr:to>
      <xdr:col>45</xdr:col>
      <xdr:colOff>177800</xdr:colOff>
      <xdr:row>40</xdr:row>
      <xdr:rowOff>104775</xdr:rowOff>
    </xdr:to>
    <xdr:cxnSp macro="">
      <xdr:nvCxnSpPr>
        <xdr:cNvPr id="142" name="直線コネクタ 141"/>
        <xdr:cNvCxnSpPr/>
      </xdr:nvCxnSpPr>
      <xdr:spPr>
        <a:xfrm flipV="1">
          <a:off x="7861300" y="69484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53975</xdr:rowOff>
    </xdr:from>
    <xdr:to>
      <xdr:col>36</xdr:col>
      <xdr:colOff>165100</xdr:colOff>
      <xdr:row>40</xdr:row>
      <xdr:rowOff>155575</xdr:rowOff>
    </xdr:to>
    <xdr:sp macro="" textlink="">
      <xdr:nvSpPr>
        <xdr:cNvPr id="143" name="楕円 142"/>
        <xdr:cNvSpPr/>
      </xdr:nvSpPr>
      <xdr:spPr>
        <a:xfrm>
          <a:off x="692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104775</xdr:rowOff>
    </xdr:to>
    <xdr:cxnSp macro="">
      <xdr:nvCxnSpPr>
        <xdr:cNvPr id="144" name="直線コネクタ 143"/>
        <xdr:cNvCxnSpPr/>
      </xdr:nvCxnSpPr>
      <xdr:spPr>
        <a:xfrm>
          <a:off x="6972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132415</xdr:rowOff>
    </xdr:from>
    <xdr:ext cx="469744" cy="259045"/>
    <xdr:sp macro="" textlink="">
      <xdr:nvSpPr>
        <xdr:cNvPr id="149" name="n_1mainValue【図書館】&#10;一人当たり面積"/>
        <xdr:cNvSpPr txBox="1"/>
      </xdr:nvSpPr>
      <xdr:spPr>
        <a:xfrm>
          <a:off x="9391727" y="69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132415</xdr:rowOff>
    </xdr:from>
    <xdr:ext cx="469744" cy="259045"/>
    <xdr:sp macro="" textlink="">
      <xdr:nvSpPr>
        <xdr:cNvPr id="150" name="n_2mainValue【図書館】&#10;一人当たり面積"/>
        <xdr:cNvSpPr txBox="1"/>
      </xdr:nvSpPr>
      <xdr:spPr>
        <a:xfrm>
          <a:off x="8515427" y="69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51" name="n_3mainValue【図書館】&#10;一人当たり面積"/>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146702</xdr:rowOff>
    </xdr:from>
    <xdr:ext cx="469744" cy="259045"/>
    <xdr:sp macro="" textlink="">
      <xdr:nvSpPr>
        <xdr:cNvPr id="152" name="n_4mainValue【図書館】&#10;一人当たり面積"/>
        <xdr:cNvSpPr txBox="1"/>
      </xdr:nvSpPr>
      <xdr:spPr>
        <a:xfrm>
          <a:off x="6737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193" name="楕円 192"/>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194" name="【体育館・プール】&#10;有形固定資産減価償却率該当値テキスト"/>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195" name="楕円 194"/>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xdr:rowOff>
    </xdr:from>
    <xdr:to>
      <xdr:col>24</xdr:col>
      <xdr:colOff>63500</xdr:colOff>
      <xdr:row>62</xdr:row>
      <xdr:rowOff>38100</xdr:rowOff>
    </xdr:to>
    <xdr:cxnSp macro="">
      <xdr:nvCxnSpPr>
        <xdr:cNvPr id="196" name="直線コネクタ 195"/>
        <xdr:cNvCxnSpPr/>
      </xdr:nvCxnSpPr>
      <xdr:spPr>
        <a:xfrm flipV="1">
          <a:off x="3797300" y="106432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97" name="楕円 196"/>
        <xdr:cNvSpPr/>
      </xdr:nvSpPr>
      <xdr:spPr>
        <a:xfrm>
          <a:off x="2857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53340</xdr:rowOff>
    </xdr:to>
    <xdr:cxnSp macro="">
      <xdr:nvCxnSpPr>
        <xdr:cNvPr id="198" name="直線コネクタ 197"/>
        <xdr:cNvCxnSpPr/>
      </xdr:nvCxnSpPr>
      <xdr:spPr>
        <a:xfrm flipV="1">
          <a:off x="2908300" y="10668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33020</xdr:rowOff>
    </xdr:from>
    <xdr:to>
      <xdr:col>10</xdr:col>
      <xdr:colOff>165100</xdr:colOff>
      <xdr:row>62</xdr:row>
      <xdr:rowOff>134620</xdr:rowOff>
    </xdr:to>
    <xdr:sp macro="" textlink="">
      <xdr:nvSpPr>
        <xdr:cNvPr id="199" name="楕円 198"/>
        <xdr:cNvSpPr/>
      </xdr:nvSpPr>
      <xdr:spPr>
        <a:xfrm>
          <a:off x="196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53340</xdr:rowOff>
    </xdr:from>
    <xdr:to>
      <xdr:col>15</xdr:col>
      <xdr:colOff>50800</xdr:colOff>
      <xdr:row>62</xdr:row>
      <xdr:rowOff>83820</xdr:rowOff>
    </xdr:to>
    <xdr:cxnSp macro="">
      <xdr:nvCxnSpPr>
        <xdr:cNvPr id="200" name="直線コネクタ 199"/>
        <xdr:cNvCxnSpPr/>
      </xdr:nvCxnSpPr>
      <xdr:spPr>
        <a:xfrm flipV="1">
          <a:off x="2019300" y="1068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201" name="楕円 200"/>
        <xdr:cNvSpPr/>
      </xdr:nvSpPr>
      <xdr:spPr>
        <a:xfrm>
          <a:off x="107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83820</xdr:rowOff>
    </xdr:from>
    <xdr:to>
      <xdr:col>10</xdr:col>
      <xdr:colOff>114300</xdr:colOff>
      <xdr:row>62</xdr:row>
      <xdr:rowOff>148590</xdr:rowOff>
    </xdr:to>
    <xdr:cxnSp macro="">
      <xdr:nvCxnSpPr>
        <xdr:cNvPr id="202" name="直線コネクタ 201"/>
        <xdr:cNvCxnSpPr/>
      </xdr:nvCxnSpPr>
      <xdr:spPr>
        <a:xfrm flipV="1">
          <a:off x="1130300" y="10713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80027</xdr:rowOff>
    </xdr:from>
    <xdr:ext cx="405111" cy="259045"/>
    <xdr:sp macro="" textlink="">
      <xdr:nvSpPr>
        <xdr:cNvPr id="207" name="n_1mainValue【体育館・プール】&#10;有形固定資産減価償却率"/>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208" name="n_2mainValue【体育館・プール】&#10;有形固定資産減価償却率"/>
        <xdr:cNvSpPr txBox="1"/>
      </xdr:nvSpPr>
      <xdr:spPr>
        <a:xfrm>
          <a:off x="2705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125747</xdr:rowOff>
    </xdr:from>
    <xdr:ext cx="405111" cy="259045"/>
    <xdr:sp macro="" textlink="">
      <xdr:nvSpPr>
        <xdr:cNvPr id="209" name="n_3mainValue【体育館・プール】&#10;有形固定資産減価償却率"/>
        <xdr:cNvSpPr txBox="1"/>
      </xdr:nvSpPr>
      <xdr:spPr>
        <a:xfrm>
          <a:off x="1816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210" name="n_4mainValue【体育館・プール】&#10;有形固定資産減価償却率"/>
        <xdr:cNvSpPr txBox="1"/>
      </xdr:nvSpPr>
      <xdr:spPr>
        <a:xfrm>
          <a:off x="927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50" name="楕円 249"/>
        <xdr:cNvSpPr/>
      </xdr:nvSpPr>
      <xdr:spPr>
        <a:xfrm>
          <a:off x="10426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113047</xdr:rowOff>
    </xdr:from>
    <xdr:ext cx="469744" cy="259045"/>
    <xdr:sp macro="" textlink="">
      <xdr:nvSpPr>
        <xdr:cNvPr id="251" name="【体育館・プール】&#10;一人当たり面積該当値テキスト"/>
        <xdr:cNvSpPr txBox="1"/>
      </xdr:nvSpPr>
      <xdr:spPr>
        <a:xfrm>
          <a:off x="10515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163830</xdr:rowOff>
    </xdr:from>
    <xdr:to>
      <xdr:col>50</xdr:col>
      <xdr:colOff>165100</xdr:colOff>
      <xdr:row>63</xdr:row>
      <xdr:rowOff>93980</xdr:rowOff>
    </xdr:to>
    <xdr:sp macro="" textlink="">
      <xdr:nvSpPr>
        <xdr:cNvPr id="252" name="楕円 251"/>
        <xdr:cNvSpPr/>
      </xdr:nvSpPr>
      <xdr:spPr>
        <a:xfrm>
          <a:off x="9588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13970</xdr:rowOff>
    </xdr:from>
    <xdr:to>
      <xdr:col>55</xdr:col>
      <xdr:colOff>0</xdr:colOff>
      <xdr:row>63</xdr:row>
      <xdr:rowOff>43180</xdr:rowOff>
    </xdr:to>
    <xdr:cxnSp macro="">
      <xdr:nvCxnSpPr>
        <xdr:cNvPr id="253" name="直線コネクタ 252"/>
        <xdr:cNvCxnSpPr/>
      </xdr:nvCxnSpPr>
      <xdr:spPr>
        <a:xfrm flipV="1">
          <a:off x="9639300" y="108153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167640</xdr:rowOff>
    </xdr:from>
    <xdr:to>
      <xdr:col>46</xdr:col>
      <xdr:colOff>38100</xdr:colOff>
      <xdr:row>63</xdr:row>
      <xdr:rowOff>97790</xdr:rowOff>
    </xdr:to>
    <xdr:sp macro="" textlink="">
      <xdr:nvSpPr>
        <xdr:cNvPr id="254" name="楕円 253"/>
        <xdr:cNvSpPr/>
      </xdr:nvSpPr>
      <xdr:spPr>
        <a:xfrm>
          <a:off x="8699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43180</xdr:rowOff>
    </xdr:from>
    <xdr:to>
      <xdr:col>50</xdr:col>
      <xdr:colOff>114300</xdr:colOff>
      <xdr:row>63</xdr:row>
      <xdr:rowOff>46990</xdr:rowOff>
    </xdr:to>
    <xdr:cxnSp macro="">
      <xdr:nvCxnSpPr>
        <xdr:cNvPr id="255" name="直線コネクタ 254"/>
        <xdr:cNvCxnSpPr/>
      </xdr:nvCxnSpPr>
      <xdr:spPr>
        <a:xfrm flipV="1">
          <a:off x="8750300" y="10844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16510</xdr:rowOff>
    </xdr:from>
    <xdr:to>
      <xdr:col>41</xdr:col>
      <xdr:colOff>101600</xdr:colOff>
      <xdr:row>63</xdr:row>
      <xdr:rowOff>118110</xdr:rowOff>
    </xdr:to>
    <xdr:sp macro="" textlink="">
      <xdr:nvSpPr>
        <xdr:cNvPr id="256" name="楕円 255"/>
        <xdr:cNvSpPr/>
      </xdr:nvSpPr>
      <xdr:spPr>
        <a:xfrm>
          <a:off x="7810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46990</xdr:rowOff>
    </xdr:from>
    <xdr:to>
      <xdr:col>45</xdr:col>
      <xdr:colOff>177800</xdr:colOff>
      <xdr:row>63</xdr:row>
      <xdr:rowOff>67310</xdr:rowOff>
    </xdr:to>
    <xdr:cxnSp macro="">
      <xdr:nvCxnSpPr>
        <xdr:cNvPr id="257" name="直線コネクタ 256"/>
        <xdr:cNvCxnSpPr/>
      </xdr:nvCxnSpPr>
      <xdr:spPr>
        <a:xfrm flipV="1">
          <a:off x="7861300" y="1084834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73660</xdr:rowOff>
    </xdr:from>
    <xdr:to>
      <xdr:col>36</xdr:col>
      <xdr:colOff>165100</xdr:colOff>
      <xdr:row>64</xdr:row>
      <xdr:rowOff>3810</xdr:rowOff>
    </xdr:to>
    <xdr:sp macro="" textlink="">
      <xdr:nvSpPr>
        <xdr:cNvPr id="258" name="楕円 257"/>
        <xdr:cNvSpPr/>
      </xdr:nvSpPr>
      <xdr:spPr>
        <a:xfrm>
          <a:off x="6921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67310</xdr:rowOff>
    </xdr:from>
    <xdr:to>
      <xdr:col>41</xdr:col>
      <xdr:colOff>50800</xdr:colOff>
      <xdr:row>63</xdr:row>
      <xdr:rowOff>124460</xdr:rowOff>
    </xdr:to>
    <xdr:cxnSp macro="">
      <xdr:nvCxnSpPr>
        <xdr:cNvPr id="259" name="直線コネクタ 258"/>
        <xdr:cNvCxnSpPr/>
      </xdr:nvCxnSpPr>
      <xdr:spPr>
        <a:xfrm flipV="1">
          <a:off x="6972300" y="10868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85107</xdr:rowOff>
    </xdr:from>
    <xdr:ext cx="469744" cy="259045"/>
    <xdr:sp macro="" textlink="">
      <xdr:nvSpPr>
        <xdr:cNvPr id="264" name="n_1mainValue【体育館・プール】&#10;一人当たり面積"/>
        <xdr:cNvSpPr txBox="1"/>
      </xdr:nvSpPr>
      <xdr:spPr>
        <a:xfrm>
          <a:off x="93917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88917</xdr:rowOff>
    </xdr:from>
    <xdr:ext cx="469744" cy="259045"/>
    <xdr:sp macro="" textlink="">
      <xdr:nvSpPr>
        <xdr:cNvPr id="265" name="n_2mainValue【体育館・プール】&#10;一人当たり面積"/>
        <xdr:cNvSpPr txBox="1"/>
      </xdr:nvSpPr>
      <xdr:spPr>
        <a:xfrm>
          <a:off x="8515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109237</xdr:rowOff>
    </xdr:from>
    <xdr:ext cx="469744" cy="259045"/>
    <xdr:sp macro="" textlink="">
      <xdr:nvSpPr>
        <xdr:cNvPr id="266" name="n_3mainValue【体育館・プール】&#10;一人当たり面積"/>
        <xdr:cNvSpPr txBox="1"/>
      </xdr:nvSpPr>
      <xdr:spPr>
        <a:xfrm>
          <a:off x="7626427" y="109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166387</xdr:rowOff>
    </xdr:from>
    <xdr:ext cx="469744" cy="259045"/>
    <xdr:sp macro="" textlink="">
      <xdr:nvSpPr>
        <xdr:cNvPr id="267" name="n_4mainValue【体育館・プール】&#10;一人当たり面積"/>
        <xdr:cNvSpPr txBox="1"/>
      </xdr:nvSpPr>
      <xdr:spPr>
        <a:xfrm>
          <a:off x="6737427"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309" name="楕円 308"/>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55534</xdr:rowOff>
    </xdr:from>
    <xdr:ext cx="405111" cy="259045"/>
    <xdr:sp macro="" textlink="">
      <xdr:nvSpPr>
        <xdr:cNvPr id="310" name="【福祉施設】&#10;有形固定資産減価償却率該当値テキスト"/>
        <xdr:cNvSpPr txBox="1"/>
      </xdr:nvSpPr>
      <xdr:spPr>
        <a:xfrm>
          <a:off x="4673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311" name="楕円 310"/>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103414</xdr:rowOff>
    </xdr:from>
    <xdr:to>
      <xdr:col>24</xdr:col>
      <xdr:colOff>63500</xdr:colOff>
      <xdr:row>83</xdr:row>
      <xdr:rowOff>127907</xdr:rowOff>
    </xdr:to>
    <xdr:cxnSp macro="">
      <xdr:nvCxnSpPr>
        <xdr:cNvPr id="312" name="直線コネクタ 311"/>
        <xdr:cNvCxnSpPr/>
      </xdr:nvCxnSpPr>
      <xdr:spPr>
        <a:xfrm>
          <a:off x="3797300" y="143337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26488</xdr:rowOff>
    </xdr:from>
    <xdr:to>
      <xdr:col>15</xdr:col>
      <xdr:colOff>101600</xdr:colOff>
      <xdr:row>83</xdr:row>
      <xdr:rowOff>128088</xdr:rowOff>
    </xdr:to>
    <xdr:sp macro="" textlink="">
      <xdr:nvSpPr>
        <xdr:cNvPr id="313" name="楕円 312"/>
        <xdr:cNvSpPr/>
      </xdr:nvSpPr>
      <xdr:spPr>
        <a:xfrm>
          <a:off x="2857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77288</xdr:rowOff>
    </xdr:from>
    <xdr:to>
      <xdr:col>19</xdr:col>
      <xdr:colOff>177800</xdr:colOff>
      <xdr:row>83</xdr:row>
      <xdr:rowOff>103414</xdr:rowOff>
    </xdr:to>
    <xdr:cxnSp macro="">
      <xdr:nvCxnSpPr>
        <xdr:cNvPr id="314" name="直線コネクタ 313"/>
        <xdr:cNvCxnSpPr/>
      </xdr:nvCxnSpPr>
      <xdr:spPr>
        <a:xfrm>
          <a:off x="2908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5" name="楕円 314"/>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77288</xdr:rowOff>
    </xdr:to>
    <xdr:cxnSp macro="">
      <xdr:nvCxnSpPr>
        <xdr:cNvPr id="316" name="直線コネクタ 315"/>
        <xdr:cNvCxnSpPr/>
      </xdr:nvCxnSpPr>
      <xdr:spPr>
        <a:xfrm>
          <a:off x="2019300" y="142929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317" name="楕円 316"/>
        <xdr:cNvSpPr/>
      </xdr:nvSpPr>
      <xdr:spPr>
        <a:xfrm>
          <a:off x="107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36468</xdr:rowOff>
    </xdr:from>
    <xdr:to>
      <xdr:col>10</xdr:col>
      <xdr:colOff>114300</xdr:colOff>
      <xdr:row>83</xdr:row>
      <xdr:rowOff>62593</xdr:rowOff>
    </xdr:to>
    <xdr:cxnSp macro="">
      <xdr:nvCxnSpPr>
        <xdr:cNvPr id="318" name="直線コネクタ 317"/>
        <xdr:cNvCxnSpPr/>
      </xdr:nvCxnSpPr>
      <xdr:spPr>
        <a:xfrm>
          <a:off x="1130300" y="142668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145341</xdr:rowOff>
    </xdr:from>
    <xdr:ext cx="405111" cy="259045"/>
    <xdr:sp macro="" textlink="">
      <xdr:nvSpPr>
        <xdr:cNvPr id="323" name="n_1mainValue【福祉施設】&#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119215</xdr:rowOff>
    </xdr:from>
    <xdr:ext cx="405111" cy="259045"/>
    <xdr:sp macro="" textlink="">
      <xdr:nvSpPr>
        <xdr:cNvPr id="324" name="n_2mainValue【福祉施設】&#10;有形固定資産減価償却率"/>
        <xdr:cNvSpPr txBox="1"/>
      </xdr:nvSpPr>
      <xdr:spPr>
        <a:xfrm>
          <a:off x="2705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5" name="n_3mainValue【福祉施設】&#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26" name="n_4mainValue【福祉施設】&#10;有形固定資産減価償却率"/>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44450</xdr:rowOff>
    </xdr:from>
    <xdr:to>
      <xdr:col>55</xdr:col>
      <xdr:colOff>50800</xdr:colOff>
      <xdr:row>82</xdr:row>
      <xdr:rowOff>146050</xdr:rowOff>
    </xdr:to>
    <xdr:sp macro="" textlink="">
      <xdr:nvSpPr>
        <xdr:cNvPr id="366" name="楕円 365"/>
        <xdr:cNvSpPr/>
      </xdr:nvSpPr>
      <xdr:spPr>
        <a:xfrm>
          <a:off x="10426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67327</xdr:rowOff>
    </xdr:from>
    <xdr:ext cx="469744" cy="259045"/>
    <xdr:sp macro="" textlink="">
      <xdr:nvSpPr>
        <xdr:cNvPr id="367" name="【福祉施設】&#10;一人当たり面積該当値テキスト"/>
        <xdr:cNvSpPr txBox="1"/>
      </xdr:nvSpPr>
      <xdr:spPr>
        <a:xfrm>
          <a:off x="10515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68" name="楕円 367"/>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95250</xdr:rowOff>
    </xdr:from>
    <xdr:to>
      <xdr:col>55</xdr:col>
      <xdr:colOff>0</xdr:colOff>
      <xdr:row>82</xdr:row>
      <xdr:rowOff>106680</xdr:rowOff>
    </xdr:to>
    <xdr:cxnSp macro="">
      <xdr:nvCxnSpPr>
        <xdr:cNvPr id="369" name="直線コネクタ 368"/>
        <xdr:cNvCxnSpPr/>
      </xdr:nvCxnSpPr>
      <xdr:spPr>
        <a:xfrm flipV="1">
          <a:off x="9639300" y="1415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67311</xdr:rowOff>
    </xdr:from>
    <xdr:to>
      <xdr:col>46</xdr:col>
      <xdr:colOff>38100</xdr:colOff>
      <xdr:row>82</xdr:row>
      <xdr:rowOff>168911</xdr:rowOff>
    </xdr:to>
    <xdr:sp macro="" textlink="">
      <xdr:nvSpPr>
        <xdr:cNvPr id="370" name="楕円 369"/>
        <xdr:cNvSpPr/>
      </xdr:nvSpPr>
      <xdr:spPr>
        <a:xfrm>
          <a:off x="869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106680</xdr:rowOff>
    </xdr:from>
    <xdr:to>
      <xdr:col>50</xdr:col>
      <xdr:colOff>114300</xdr:colOff>
      <xdr:row>82</xdr:row>
      <xdr:rowOff>118111</xdr:rowOff>
    </xdr:to>
    <xdr:cxnSp macro="">
      <xdr:nvCxnSpPr>
        <xdr:cNvPr id="371" name="直線コネクタ 370"/>
        <xdr:cNvCxnSpPr/>
      </xdr:nvCxnSpPr>
      <xdr:spPr>
        <a:xfrm flipV="1">
          <a:off x="8750300" y="1416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59689</xdr:rowOff>
    </xdr:from>
    <xdr:to>
      <xdr:col>41</xdr:col>
      <xdr:colOff>101600</xdr:colOff>
      <xdr:row>82</xdr:row>
      <xdr:rowOff>161289</xdr:rowOff>
    </xdr:to>
    <xdr:sp macro="" textlink="">
      <xdr:nvSpPr>
        <xdr:cNvPr id="372" name="楕円 371"/>
        <xdr:cNvSpPr/>
      </xdr:nvSpPr>
      <xdr:spPr>
        <a:xfrm>
          <a:off x="7810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110489</xdr:rowOff>
    </xdr:from>
    <xdr:to>
      <xdr:col>45</xdr:col>
      <xdr:colOff>177800</xdr:colOff>
      <xdr:row>82</xdr:row>
      <xdr:rowOff>118111</xdr:rowOff>
    </xdr:to>
    <xdr:cxnSp macro="">
      <xdr:nvCxnSpPr>
        <xdr:cNvPr id="373" name="直線コネクタ 372"/>
        <xdr:cNvCxnSpPr/>
      </xdr:nvCxnSpPr>
      <xdr:spPr>
        <a:xfrm>
          <a:off x="7861300" y="14169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71120</xdr:rowOff>
    </xdr:from>
    <xdr:to>
      <xdr:col>36</xdr:col>
      <xdr:colOff>165100</xdr:colOff>
      <xdr:row>83</xdr:row>
      <xdr:rowOff>1270</xdr:rowOff>
    </xdr:to>
    <xdr:sp macro="" textlink="">
      <xdr:nvSpPr>
        <xdr:cNvPr id="374" name="楕円 373"/>
        <xdr:cNvSpPr/>
      </xdr:nvSpPr>
      <xdr:spPr>
        <a:xfrm>
          <a:off x="692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110489</xdr:rowOff>
    </xdr:from>
    <xdr:to>
      <xdr:col>41</xdr:col>
      <xdr:colOff>50800</xdr:colOff>
      <xdr:row>82</xdr:row>
      <xdr:rowOff>121920</xdr:rowOff>
    </xdr:to>
    <xdr:cxnSp macro="">
      <xdr:nvCxnSpPr>
        <xdr:cNvPr id="375" name="直線コネクタ 374"/>
        <xdr:cNvCxnSpPr/>
      </xdr:nvCxnSpPr>
      <xdr:spPr>
        <a:xfrm flipV="1">
          <a:off x="6972300" y="1416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80"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13988</xdr:rowOff>
    </xdr:from>
    <xdr:ext cx="469744" cy="259045"/>
    <xdr:sp macro="" textlink="">
      <xdr:nvSpPr>
        <xdr:cNvPr id="381" name="n_2mainValue【福祉施設】&#10;一人当たり面積"/>
        <xdr:cNvSpPr txBox="1"/>
      </xdr:nvSpPr>
      <xdr:spPr>
        <a:xfrm>
          <a:off x="8515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6366</xdr:rowOff>
    </xdr:from>
    <xdr:ext cx="469744" cy="259045"/>
    <xdr:sp macro="" textlink="">
      <xdr:nvSpPr>
        <xdr:cNvPr id="382" name="n_3mainValue【福祉施設】&#10;一人当たり面積"/>
        <xdr:cNvSpPr txBox="1"/>
      </xdr:nvSpPr>
      <xdr:spPr>
        <a:xfrm>
          <a:off x="7626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17797</xdr:rowOff>
    </xdr:from>
    <xdr:ext cx="469744" cy="259045"/>
    <xdr:sp macro="" textlink="">
      <xdr:nvSpPr>
        <xdr:cNvPr id="383" name="n_4mainValue【福祉施設】&#10;一人当たり面積"/>
        <xdr:cNvSpPr txBox="1"/>
      </xdr:nvSpPr>
      <xdr:spPr>
        <a:xfrm>
          <a:off x="67374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25" name="直線コネクタ 424"/>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6"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7" name="直線コネクタ 426"/>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8"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9" name="直線コネクタ 428"/>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430"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31" name="フローチャート: 判断 430"/>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2" name="フローチャート: 判断 431"/>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3" name="フローチャート: 判断 432"/>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4" name="フローチャート: 判断 433"/>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5" name="フローチャート: 判断 434"/>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41" name="楕円 440"/>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442" name="【一般廃棄物処理施設】&#10;有形固定資産減価償却率該当値テキスト"/>
        <xdr:cNvSpPr txBox="1"/>
      </xdr:nvSpPr>
      <xdr:spPr>
        <a:xfrm>
          <a:off x="16357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443" name="楕円 442"/>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40</xdr:row>
      <xdr:rowOff>40277</xdr:rowOff>
    </xdr:to>
    <xdr:cxnSp macro="">
      <xdr:nvCxnSpPr>
        <xdr:cNvPr id="444" name="直線コネクタ 443"/>
        <xdr:cNvCxnSpPr/>
      </xdr:nvCxnSpPr>
      <xdr:spPr>
        <a:xfrm flipV="1">
          <a:off x="15481300" y="6511290"/>
          <a:ext cx="8382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45" name="楕円 444"/>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12519</xdr:rowOff>
    </xdr:from>
    <xdr:to>
      <xdr:col>81</xdr:col>
      <xdr:colOff>50800</xdr:colOff>
      <xdr:row>40</xdr:row>
      <xdr:rowOff>40277</xdr:rowOff>
    </xdr:to>
    <xdr:cxnSp macro="">
      <xdr:nvCxnSpPr>
        <xdr:cNvPr id="446" name="直線コネクタ 445"/>
        <xdr:cNvCxnSpPr/>
      </xdr:nvCxnSpPr>
      <xdr:spPr>
        <a:xfrm>
          <a:off x="14592300" y="68705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47" name="楕円 446"/>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40</xdr:row>
      <xdr:rowOff>12519</xdr:rowOff>
    </xdr:to>
    <xdr:cxnSp macro="">
      <xdr:nvCxnSpPr>
        <xdr:cNvPr id="448" name="直線コネクタ 447"/>
        <xdr:cNvCxnSpPr/>
      </xdr:nvCxnSpPr>
      <xdr:spPr>
        <a:xfrm>
          <a:off x="13703300" y="6578237"/>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449" name="楕円 448"/>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63137</xdr:rowOff>
    </xdr:to>
    <xdr:cxnSp macro="">
      <xdr:nvCxnSpPr>
        <xdr:cNvPr id="450" name="直線コネクタ 449"/>
        <xdr:cNvCxnSpPr/>
      </xdr:nvCxnSpPr>
      <xdr:spPr>
        <a:xfrm>
          <a:off x="12814300" y="652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51"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52"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53"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454"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455" name="n_1mainValue【一般廃棄物処理施設】&#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456" name="n_2mainValue【一般廃棄物処理施設】&#10;有形固定資産減価償却率"/>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57" name="n_3mainValue【一般廃棄物処理施設】&#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458" name="n_4mainValue【一般廃棄物処理施設】&#10;有形固定資産減価償却率"/>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480" name="直線コネクタ 479"/>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481"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482" name="直線コネクタ 481"/>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483"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484" name="直線コネクタ 483"/>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485"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486" name="フローチャート: 判断 485"/>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487" name="フローチャート: 判断 486"/>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488" name="フローチャート: 判断 487"/>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489" name="フローチャート: 判断 488"/>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490" name="フローチャート: 判断 489"/>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83707</xdr:rowOff>
    </xdr:from>
    <xdr:to>
      <xdr:col>116</xdr:col>
      <xdr:colOff>114300</xdr:colOff>
      <xdr:row>37</xdr:row>
      <xdr:rowOff>13857</xdr:rowOff>
    </xdr:to>
    <xdr:sp macro="" textlink="">
      <xdr:nvSpPr>
        <xdr:cNvPr id="496" name="楕円 495"/>
        <xdr:cNvSpPr/>
      </xdr:nvSpPr>
      <xdr:spPr>
        <a:xfrm>
          <a:off x="22110700" y="62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106584</xdr:rowOff>
    </xdr:from>
    <xdr:ext cx="599010" cy="259045"/>
    <xdr:sp macro="" textlink="">
      <xdr:nvSpPr>
        <xdr:cNvPr id="497" name="【一般廃棄物処理施設】&#10;一人当たり有形固定資産（償却資産）額該当値テキスト"/>
        <xdr:cNvSpPr txBox="1"/>
      </xdr:nvSpPr>
      <xdr:spPr>
        <a:xfrm>
          <a:off x="22199600" y="610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31275</xdr:rowOff>
    </xdr:from>
    <xdr:to>
      <xdr:col>112</xdr:col>
      <xdr:colOff>38100</xdr:colOff>
      <xdr:row>38</xdr:row>
      <xdr:rowOff>132875</xdr:rowOff>
    </xdr:to>
    <xdr:sp macro="" textlink="">
      <xdr:nvSpPr>
        <xdr:cNvPr id="498" name="楕円 497"/>
        <xdr:cNvSpPr/>
      </xdr:nvSpPr>
      <xdr:spPr>
        <a:xfrm>
          <a:off x="21272500" y="65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134507</xdr:rowOff>
    </xdr:from>
    <xdr:to>
      <xdr:col>116</xdr:col>
      <xdr:colOff>63500</xdr:colOff>
      <xdr:row>38</xdr:row>
      <xdr:rowOff>82075</xdr:rowOff>
    </xdr:to>
    <xdr:cxnSp macro="">
      <xdr:nvCxnSpPr>
        <xdr:cNvPr id="499" name="直線コネクタ 498"/>
        <xdr:cNvCxnSpPr/>
      </xdr:nvCxnSpPr>
      <xdr:spPr>
        <a:xfrm flipV="1">
          <a:off x="21323300" y="6306707"/>
          <a:ext cx="838200" cy="2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30718</xdr:rowOff>
    </xdr:from>
    <xdr:to>
      <xdr:col>107</xdr:col>
      <xdr:colOff>101600</xdr:colOff>
      <xdr:row>38</xdr:row>
      <xdr:rowOff>132318</xdr:rowOff>
    </xdr:to>
    <xdr:sp macro="" textlink="">
      <xdr:nvSpPr>
        <xdr:cNvPr id="500" name="楕円 499"/>
        <xdr:cNvSpPr/>
      </xdr:nvSpPr>
      <xdr:spPr>
        <a:xfrm>
          <a:off x="20383500" y="65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81518</xdr:rowOff>
    </xdr:from>
    <xdr:to>
      <xdr:col>111</xdr:col>
      <xdr:colOff>177800</xdr:colOff>
      <xdr:row>38</xdr:row>
      <xdr:rowOff>82075</xdr:rowOff>
    </xdr:to>
    <xdr:cxnSp macro="">
      <xdr:nvCxnSpPr>
        <xdr:cNvPr id="501" name="直線コネクタ 500"/>
        <xdr:cNvCxnSpPr/>
      </xdr:nvCxnSpPr>
      <xdr:spPr>
        <a:xfrm>
          <a:off x="20434300" y="6596618"/>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90821</xdr:rowOff>
    </xdr:from>
    <xdr:to>
      <xdr:col>102</xdr:col>
      <xdr:colOff>165100</xdr:colOff>
      <xdr:row>41</xdr:row>
      <xdr:rowOff>20971</xdr:rowOff>
    </xdr:to>
    <xdr:sp macro="" textlink="">
      <xdr:nvSpPr>
        <xdr:cNvPr id="502" name="楕円 501"/>
        <xdr:cNvSpPr/>
      </xdr:nvSpPr>
      <xdr:spPr>
        <a:xfrm>
          <a:off x="19494500" y="69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81518</xdr:rowOff>
    </xdr:from>
    <xdr:to>
      <xdr:col>107</xdr:col>
      <xdr:colOff>50800</xdr:colOff>
      <xdr:row>40</xdr:row>
      <xdr:rowOff>141621</xdr:rowOff>
    </xdr:to>
    <xdr:cxnSp macro="">
      <xdr:nvCxnSpPr>
        <xdr:cNvPr id="503" name="直線コネクタ 502"/>
        <xdr:cNvCxnSpPr/>
      </xdr:nvCxnSpPr>
      <xdr:spPr>
        <a:xfrm flipV="1">
          <a:off x="19545300" y="6596618"/>
          <a:ext cx="889000" cy="4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93225</xdr:rowOff>
    </xdr:from>
    <xdr:to>
      <xdr:col>98</xdr:col>
      <xdr:colOff>38100</xdr:colOff>
      <xdr:row>41</xdr:row>
      <xdr:rowOff>23375</xdr:rowOff>
    </xdr:to>
    <xdr:sp macro="" textlink="">
      <xdr:nvSpPr>
        <xdr:cNvPr id="504" name="楕円 503"/>
        <xdr:cNvSpPr/>
      </xdr:nvSpPr>
      <xdr:spPr>
        <a:xfrm>
          <a:off x="18605500" y="69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141621</xdr:rowOff>
    </xdr:from>
    <xdr:to>
      <xdr:col>102</xdr:col>
      <xdr:colOff>114300</xdr:colOff>
      <xdr:row>40</xdr:row>
      <xdr:rowOff>144025</xdr:rowOff>
    </xdr:to>
    <xdr:cxnSp macro="">
      <xdr:nvCxnSpPr>
        <xdr:cNvPr id="505" name="直線コネクタ 504"/>
        <xdr:cNvCxnSpPr/>
      </xdr:nvCxnSpPr>
      <xdr:spPr>
        <a:xfrm flipV="1">
          <a:off x="18656300" y="6999621"/>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06"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07"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08"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09"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149402</xdr:rowOff>
    </xdr:from>
    <xdr:ext cx="599010" cy="259045"/>
    <xdr:sp macro="" textlink="">
      <xdr:nvSpPr>
        <xdr:cNvPr id="510" name="n_1mainValue【一般廃棄物処理施設】&#10;一人当たり有形固定資産（償却資産）額"/>
        <xdr:cNvSpPr txBox="1"/>
      </xdr:nvSpPr>
      <xdr:spPr>
        <a:xfrm>
          <a:off x="21011095" y="632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148844</xdr:rowOff>
    </xdr:from>
    <xdr:ext cx="599010" cy="259045"/>
    <xdr:sp macro="" textlink="">
      <xdr:nvSpPr>
        <xdr:cNvPr id="511" name="n_2mainValue【一般廃棄物処理施設】&#10;一人当たり有形固定資産（償却資産）額"/>
        <xdr:cNvSpPr txBox="1"/>
      </xdr:nvSpPr>
      <xdr:spPr>
        <a:xfrm>
          <a:off x="20134795" y="632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12098</xdr:rowOff>
    </xdr:from>
    <xdr:ext cx="534377" cy="259045"/>
    <xdr:sp macro="" textlink="">
      <xdr:nvSpPr>
        <xdr:cNvPr id="512" name="n_3mainValue【一般廃棄物処理施設】&#10;一人当たり有形固定資産（償却資産）額"/>
        <xdr:cNvSpPr txBox="1"/>
      </xdr:nvSpPr>
      <xdr:spPr>
        <a:xfrm>
          <a:off x="19278111" y="70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14502</xdr:rowOff>
    </xdr:from>
    <xdr:ext cx="534377" cy="259045"/>
    <xdr:sp macro="" textlink="">
      <xdr:nvSpPr>
        <xdr:cNvPr id="513" name="n_4mainValue【一般廃棄物処理施設】&#10;一人当たり有形固定資産（償却資産）額"/>
        <xdr:cNvSpPr txBox="1"/>
      </xdr:nvSpPr>
      <xdr:spPr>
        <a:xfrm>
          <a:off x="18389111" y="70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9" name="直線コネクタ 5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41" name="直線コネクタ 5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3" name="直線コネクタ 5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4"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5" name="フローチャート: 判断 5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6" name="フローチャート: 判断 5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7" name="フローチャート: 判断 5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8" name="フローチャート: 判断 5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9" name="フローチャート: 判断 5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53703</xdr:rowOff>
    </xdr:from>
    <xdr:to>
      <xdr:col>85</xdr:col>
      <xdr:colOff>177800</xdr:colOff>
      <xdr:row>64</xdr:row>
      <xdr:rowOff>155303</xdr:rowOff>
    </xdr:to>
    <xdr:sp macro="" textlink="">
      <xdr:nvSpPr>
        <xdr:cNvPr id="555" name="楕円 554"/>
        <xdr:cNvSpPr/>
      </xdr:nvSpPr>
      <xdr:spPr>
        <a:xfrm>
          <a:off x="16268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140080</xdr:rowOff>
    </xdr:from>
    <xdr:ext cx="405111" cy="259045"/>
    <xdr:sp macro="" textlink="">
      <xdr:nvSpPr>
        <xdr:cNvPr id="556" name="【保健センター・保健所】&#10;有形固定資産減価償却率該当値テキスト"/>
        <xdr:cNvSpPr txBox="1"/>
      </xdr:nvSpPr>
      <xdr:spPr>
        <a:xfrm>
          <a:off x="16357600" y="1094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53703</xdr:rowOff>
    </xdr:from>
    <xdr:to>
      <xdr:col>81</xdr:col>
      <xdr:colOff>101600</xdr:colOff>
      <xdr:row>64</xdr:row>
      <xdr:rowOff>155303</xdr:rowOff>
    </xdr:to>
    <xdr:sp macro="" textlink="">
      <xdr:nvSpPr>
        <xdr:cNvPr id="557" name="楕円 556"/>
        <xdr:cNvSpPr/>
      </xdr:nvSpPr>
      <xdr:spPr>
        <a:xfrm>
          <a:off x="15430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104503</xdr:rowOff>
    </xdr:from>
    <xdr:to>
      <xdr:col>85</xdr:col>
      <xdr:colOff>127000</xdr:colOff>
      <xdr:row>64</xdr:row>
      <xdr:rowOff>104503</xdr:rowOff>
    </xdr:to>
    <xdr:cxnSp macro="">
      <xdr:nvCxnSpPr>
        <xdr:cNvPr id="558" name="直線コネクタ 557"/>
        <xdr:cNvCxnSpPr/>
      </xdr:nvCxnSpPr>
      <xdr:spPr>
        <a:xfrm>
          <a:off x="15481300" y="1107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22678</xdr:rowOff>
    </xdr:from>
    <xdr:to>
      <xdr:col>76</xdr:col>
      <xdr:colOff>165100</xdr:colOff>
      <xdr:row>64</xdr:row>
      <xdr:rowOff>124278</xdr:rowOff>
    </xdr:to>
    <xdr:sp macro="" textlink="">
      <xdr:nvSpPr>
        <xdr:cNvPr id="559" name="楕円 558"/>
        <xdr:cNvSpPr/>
      </xdr:nvSpPr>
      <xdr:spPr>
        <a:xfrm>
          <a:off x="14541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73478</xdr:rowOff>
    </xdr:from>
    <xdr:to>
      <xdr:col>81</xdr:col>
      <xdr:colOff>50800</xdr:colOff>
      <xdr:row>64</xdr:row>
      <xdr:rowOff>104503</xdr:rowOff>
    </xdr:to>
    <xdr:cxnSp macro="">
      <xdr:nvCxnSpPr>
        <xdr:cNvPr id="560" name="直線コネクタ 559"/>
        <xdr:cNvCxnSpPr/>
      </xdr:nvCxnSpPr>
      <xdr:spPr>
        <a:xfrm>
          <a:off x="14592300" y="110462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161472</xdr:rowOff>
    </xdr:from>
    <xdr:to>
      <xdr:col>72</xdr:col>
      <xdr:colOff>38100</xdr:colOff>
      <xdr:row>64</xdr:row>
      <xdr:rowOff>91622</xdr:rowOff>
    </xdr:to>
    <xdr:sp macro="" textlink="">
      <xdr:nvSpPr>
        <xdr:cNvPr id="561" name="楕円 560"/>
        <xdr:cNvSpPr/>
      </xdr:nvSpPr>
      <xdr:spPr>
        <a:xfrm>
          <a:off x="13652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40822</xdr:rowOff>
    </xdr:from>
    <xdr:to>
      <xdr:col>76</xdr:col>
      <xdr:colOff>114300</xdr:colOff>
      <xdr:row>64</xdr:row>
      <xdr:rowOff>73478</xdr:rowOff>
    </xdr:to>
    <xdr:cxnSp macro="">
      <xdr:nvCxnSpPr>
        <xdr:cNvPr id="562" name="直線コネクタ 561"/>
        <xdr:cNvCxnSpPr/>
      </xdr:nvCxnSpPr>
      <xdr:spPr>
        <a:xfrm>
          <a:off x="13703300" y="110136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150041</xdr:rowOff>
    </xdr:from>
    <xdr:to>
      <xdr:col>67</xdr:col>
      <xdr:colOff>101600</xdr:colOff>
      <xdr:row>63</xdr:row>
      <xdr:rowOff>80191</xdr:rowOff>
    </xdr:to>
    <xdr:sp macro="" textlink="">
      <xdr:nvSpPr>
        <xdr:cNvPr id="563" name="楕円 562"/>
        <xdr:cNvSpPr/>
      </xdr:nvSpPr>
      <xdr:spPr>
        <a:xfrm>
          <a:off x="12763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29391</xdr:rowOff>
    </xdr:from>
    <xdr:to>
      <xdr:col>71</xdr:col>
      <xdr:colOff>177800</xdr:colOff>
      <xdr:row>64</xdr:row>
      <xdr:rowOff>40822</xdr:rowOff>
    </xdr:to>
    <xdr:cxnSp macro="">
      <xdr:nvCxnSpPr>
        <xdr:cNvPr id="564" name="直線コネクタ 563"/>
        <xdr:cNvCxnSpPr/>
      </xdr:nvCxnSpPr>
      <xdr:spPr>
        <a:xfrm>
          <a:off x="12814300" y="10830741"/>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565"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6"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68"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146430</xdr:rowOff>
    </xdr:from>
    <xdr:ext cx="405111" cy="259045"/>
    <xdr:sp macro="" textlink="">
      <xdr:nvSpPr>
        <xdr:cNvPr id="569" name="n_1mainValue【保健センター・保健所】&#10;有形固定資産減価償却率"/>
        <xdr:cNvSpPr txBox="1"/>
      </xdr:nvSpPr>
      <xdr:spPr>
        <a:xfrm>
          <a:off x="152660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115405</xdr:rowOff>
    </xdr:from>
    <xdr:ext cx="405111" cy="259045"/>
    <xdr:sp macro="" textlink="">
      <xdr:nvSpPr>
        <xdr:cNvPr id="570" name="n_2mainValue【保健センター・保健所】&#10;有形固定資産減価償却率"/>
        <xdr:cNvSpPr txBox="1"/>
      </xdr:nvSpPr>
      <xdr:spPr>
        <a:xfrm>
          <a:off x="14389744" y="110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82749</xdr:rowOff>
    </xdr:from>
    <xdr:ext cx="405111" cy="259045"/>
    <xdr:sp macro="" textlink="">
      <xdr:nvSpPr>
        <xdr:cNvPr id="571" name="n_3mainValue【保健センター・保健所】&#10;有形固定資産減価償却率"/>
        <xdr:cNvSpPr txBox="1"/>
      </xdr:nvSpPr>
      <xdr:spPr>
        <a:xfrm>
          <a:off x="13500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71318</xdr:rowOff>
    </xdr:from>
    <xdr:ext cx="405111" cy="259045"/>
    <xdr:sp macro="" textlink="">
      <xdr:nvSpPr>
        <xdr:cNvPr id="572" name="n_4mainValue【保健センター・保健所】&#10;有形固定資産減価償却率"/>
        <xdr:cNvSpPr txBox="1"/>
      </xdr:nvSpPr>
      <xdr:spPr>
        <a:xfrm>
          <a:off x="12611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6" name="直線コネクタ 5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8" name="直線コネクタ 5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00" name="直線コネクタ 5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1"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2" name="フローチャート: 判断 6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3" name="フローチャート: 判断 6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4" name="フローチャート: 判断 6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5" name="フローチャート: 判断 6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6" name="フローチャート: 判断 6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616" name="楕円 615"/>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121920</xdr:rowOff>
    </xdr:to>
    <xdr:cxnSp macro="">
      <xdr:nvCxnSpPr>
        <xdr:cNvPr id="617" name="直線コネクタ 616"/>
        <xdr:cNvCxnSpPr/>
      </xdr:nvCxnSpPr>
      <xdr:spPr>
        <a:xfrm flipV="1">
          <a:off x="20434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18" name="楕円 617"/>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121920</xdr:rowOff>
    </xdr:to>
    <xdr:cxnSp macro="">
      <xdr:nvCxnSpPr>
        <xdr:cNvPr id="619" name="直線コネクタ 618"/>
        <xdr:cNvCxnSpPr/>
      </xdr:nvCxnSpPr>
      <xdr:spPr>
        <a:xfrm>
          <a:off x="19545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20" name="楕円 619"/>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121920</xdr:rowOff>
    </xdr:to>
    <xdr:cxnSp macro="">
      <xdr:nvCxnSpPr>
        <xdr:cNvPr id="621" name="直線コネクタ 620"/>
        <xdr:cNvCxnSpPr/>
      </xdr:nvCxnSpPr>
      <xdr:spPr>
        <a:xfrm>
          <a:off x="18656300" y="10683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22"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23"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24"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25"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6"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627" name="n_2mainValue【保健センター・保健所】&#10;一人当たり面積"/>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628" name="n_3mainValue【保健センター・保健所】&#10;一人当たり面積"/>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9" name="n_4mainValue【保健センター・保健所】&#10;一人当たり面積"/>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5" name="直線コネクタ 654"/>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6"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7" name="直線コネクタ 656"/>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8"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9" name="直線コネクタ 658"/>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60"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61" name="フローチャート: 判断 660"/>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2" name="フローチャート: 判断 661"/>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3" name="フローチャート: 判断 662"/>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4" name="フローチャート: 判断 663"/>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5" name="フローチャート: 判断 664"/>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671" name="楕円 670"/>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672" name="【消防施設】&#10;有形固定資産減価償却率該当値テキスト"/>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153851</xdr:rowOff>
    </xdr:from>
    <xdr:to>
      <xdr:col>81</xdr:col>
      <xdr:colOff>101600</xdr:colOff>
      <xdr:row>80</xdr:row>
      <xdr:rowOff>84001</xdr:rowOff>
    </xdr:to>
    <xdr:sp macro="" textlink="">
      <xdr:nvSpPr>
        <xdr:cNvPr id="673" name="楕円 672"/>
        <xdr:cNvSpPr/>
      </xdr:nvSpPr>
      <xdr:spPr>
        <a:xfrm>
          <a:off x="15430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33201</xdr:rowOff>
    </xdr:from>
    <xdr:to>
      <xdr:col>85</xdr:col>
      <xdr:colOff>127000</xdr:colOff>
      <xdr:row>81</xdr:row>
      <xdr:rowOff>7076</xdr:rowOff>
    </xdr:to>
    <xdr:cxnSp macro="">
      <xdr:nvCxnSpPr>
        <xdr:cNvPr id="674" name="直線コネクタ 673"/>
        <xdr:cNvCxnSpPr/>
      </xdr:nvCxnSpPr>
      <xdr:spPr>
        <a:xfrm>
          <a:off x="15481300" y="13749201"/>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75" name="楕円 674"/>
        <xdr:cNvSpPr/>
      </xdr:nvSpPr>
      <xdr:spPr>
        <a:xfrm>
          <a:off x="1365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145687</xdr:rowOff>
    </xdr:from>
    <xdr:to>
      <xdr:col>67</xdr:col>
      <xdr:colOff>101600</xdr:colOff>
      <xdr:row>86</xdr:row>
      <xdr:rowOff>75837</xdr:rowOff>
    </xdr:to>
    <xdr:sp macro="" textlink="">
      <xdr:nvSpPr>
        <xdr:cNvPr id="676" name="楕円 675"/>
        <xdr:cNvSpPr/>
      </xdr:nvSpPr>
      <xdr:spPr>
        <a:xfrm>
          <a:off x="12763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87086</xdr:rowOff>
    </xdr:from>
    <xdr:to>
      <xdr:col>71</xdr:col>
      <xdr:colOff>177800</xdr:colOff>
      <xdr:row>86</xdr:row>
      <xdr:rowOff>25037</xdr:rowOff>
    </xdr:to>
    <xdr:cxnSp macro="">
      <xdr:nvCxnSpPr>
        <xdr:cNvPr id="677" name="直線コネクタ 676"/>
        <xdr:cNvCxnSpPr/>
      </xdr:nvCxnSpPr>
      <xdr:spPr>
        <a:xfrm flipV="1">
          <a:off x="12814300" y="14145986"/>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678"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79"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0"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1"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100528</xdr:rowOff>
    </xdr:from>
    <xdr:ext cx="405111" cy="259045"/>
    <xdr:sp macro="" textlink="">
      <xdr:nvSpPr>
        <xdr:cNvPr id="682" name="n_1mainValue【消防施設】&#10;有形固定資産減価償却率"/>
        <xdr:cNvSpPr txBox="1"/>
      </xdr:nvSpPr>
      <xdr:spPr>
        <a:xfrm>
          <a:off x="15266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83" name="n_3mainValue【消防施設】&#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66964</xdr:rowOff>
    </xdr:from>
    <xdr:ext cx="405111" cy="259045"/>
    <xdr:sp macro="" textlink="">
      <xdr:nvSpPr>
        <xdr:cNvPr id="684" name="n_4mainValue【消防施設】&#10;有形固定資産減価償却率"/>
        <xdr:cNvSpPr txBox="1"/>
      </xdr:nvSpPr>
      <xdr:spPr>
        <a:xfrm>
          <a:off x="12611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6" name="直線コネクタ 705"/>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9"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0" name="直線コネクタ 709"/>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11"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2" name="フローチャート: 判断 71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3" name="フローチャート: 判断 712"/>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4" name="フローチャート: 判断 713"/>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5" name="フローチャート: 判断 714"/>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6" name="フローチャート: 判断 715"/>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22" name="楕円 721"/>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723" name="【消防施設】&#10;一人当たり面積該当値テキスト"/>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724" name="楕円 723"/>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115824</xdr:rowOff>
    </xdr:to>
    <xdr:cxnSp macro="">
      <xdr:nvCxnSpPr>
        <xdr:cNvPr id="725" name="直線コネクタ 724"/>
        <xdr:cNvCxnSpPr/>
      </xdr:nvCxnSpPr>
      <xdr:spPr>
        <a:xfrm flipV="1">
          <a:off x="21323300" y="140832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6" name="楕円 725"/>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27" name="楕円 726"/>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138685</xdr:rowOff>
    </xdr:to>
    <xdr:cxnSp macro="">
      <xdr:nvCxnSpPr>
        <xdr:cNvPr id="728" name="直線コネクタ 727"/>
        <xdr:cNvCxnSpPr/>
      </xdr:nvCxnSpPr>
      <xdr:spPr>
        <a:xfrm>
          <a:off x="18656300" y="14517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729"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0"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1"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2"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11701</xdr:rowOff>
    </xdr:from>
    <xdr:ext cx="469744" cy="259045"/>
    <xdr:sp macro="" textlink="">
      <xdr:nvSpPr>
        <xdr:cNvPr id="733"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4"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35" name="n_4main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1" name="直線コネクタ 760"/>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62"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63" name="直線コネクタ 762"/>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64"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65" name="直線コネクタ 764"/>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766"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67" name="フローチャート: 判断 766"/>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68" name="フローチャート: 判断 767"/>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69" name="フローチャート: 判断 768"/>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0" name="フローチャート: 判断 769"/>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1" name="フローチャート: 判断 770"/>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136434</xdr:rowOff>
    </xdr:from>
    <xdr:to>
      <xdr:col>85</xdr:col>
      <xdr:colOff>177800</xdr:colOff>
      <xdr:row>101</xdr:row>
      <xdr:rowOff>66584</xdr:rowOff>
    </xdr:to>
    <xdr:sp macro="" textlink="">
      <xdr:nvSpPr>
        <xdr:cNvPr id="777" name="楕円 776"/>
        <xdr:cNvSpPr/>
      </xdr:nvSpPr>
      <xdr:spPr>
        <a:xfrm>
          <a:off x="16268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159311</xdr:rowOff>
    </xdr:from>
    <xdr:ext cx="405111" cy="259045"/>
    <xdr:sp macro="" textlink="">
      <xdr:nvSpPr>
        <xdr:cNvPr id="778" name="【庁舎】&#10;有形固定資産減価償却率該当値テキスト"/>
        <xdr:cNvSpPr txBox="1"/>
      </xdr:nvSpPr>
      <xdr:spPr>
        <a:xfrm>
          <a:off x="16357600" y="1713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95613</xdr:rowOff>
    </xdr:from>
    <xdr:to>
      <xdr:col>81</xdr:col>
      <xdr:colOff>101600</xdr:colOff>
      <xdr:row>102</xdr:row>
      <xdr:rowOff>25763</xdr:rowOff>
    </xdr:to>
    <xdr:sp macro="" textlink="">
      <xdr:nvSpPr>
        <xdr:cNvPr id="779" name="楕円 778"/>
        <xdr:cNvSpPr/>
      </xdr:nvSpPr>
      <xdr:spPr>
        <a:xfrm>
          <a:off x="15430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xdr:rowOff>
    </xdr:from>
    <xdr:to>
      <xdr:col>85</xdr:col>
      <xdr:colOff>127000</xdr:colOff>
      <xdr:row>101</xdr:row>
      <xdr:rowOff>146413</xdr:rowOff>
    </xdr:to>
    <xdr:cxnSp macro="">
      <xdr:nvCxnSpPr>
        <xdr:cNvPr id="780" name="直線コネクタ 779"/>
        <xdr:cNvCxnSpPr/>
      </xdr:nvCxnSpPr>
      <xdr:spPr>
        <a:xfrm flipV="1">
          <a:off x="15481300" y="1733223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38463</xdr:rowOff>
    </xdr:from>
    <xdr:to>
      <xdr:col>76</xdr:col>
      <xdr:colOff>165100</xdr:colOff>
      <xdr:row>101</xdr:row>
      <xdr:rowOff>140063</xdr:rowOff>
    </xdr:to>
    <xdr:sp macro="" textlink="">
      <xdr:nvSpPr>
        <xdr:cNvPr id="781" name="楕円 780"/>
        <xdr:cNvSpPr/>
      </xdr:nvSpPr>
      <xdr:spPr>
        <a:xfrm>
          <a:off x="14541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89263</xdr:rowOff>
    </xdr:from>
    <xdr:to>
      <xdr:col>81</xdr:col>
      <xdr:colOff>50800</xdr:colOff>
      <xdr:row>101</xdr:row>
      <xdr:rowOff>146413</xdr:rowOff>
    </xdr:to>
    <xdr:cxnSp macro="">
      <xdr:nvCxnSpPr>
        <xdr:cNvPr id="782" name="直線コネクタ 781"/>
        <xdr:cNvCxnSpPr/>
      </xdr:nvCxnSpPr>
      <xdr:spPr>
        <a:xfrm>
          <a:off x="14592300" y="174057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783" name="楕円 782"/>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89263</xdr:rowOff>
    </xdr:from>
    <xdr:to>
      <xdr:col>76</xdr:col>
      <xdr:colOff>114300</xdr:colOff>
      <xdr:row>108</xdr:row>
      <xdr:rowOff>115388</xdr:rowOff>
    </xdr:to>
    <xdr:cxnSp macro="">
      <xdr:nvCxnSpPr>
        <xdr:cNvPr id="784" name="直線コネクタ 783"/>
        <xdr:cNvCxnSpPr/>
      </xdr:nvCxnSpPr>
      <xdr:spPr>
        <a:xfrm flipV="1">
          <a:off x="13703300" y="17405713"/>
          <a:ext cx="889000" cy="1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35198</xdr:rowOff>
    </xdr:from>
    <xdr:to>
      <xdr:col>67</xdr:col>
      <xdr:colOff>101600</xdr:colOff>
      <xdr:row>108</xdr:row>
      <xdr:rowOff>136798</xdr:rowOff>
    </xdr:to>
    <xdr:sp macro="" textlink="">
      <xdr:nvSpPr>
        <xdr:cNvPr id="785" name="楕円 784"/>
        <xdr:cNvSpPr/>
      </xdr:nvSpPr>
      <xdr:spPr>
        <a:xfrm>
          <a:off x="1276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85998</xdr:rowOff>
    </xdr:from>
    <xdr:to>
      <xdr:col>71</xdr:col>
      <xdr:colOff>177800</xdr:colOff>
      <xdr:row>108</xdr:row>
      <xdr:rowOff>115388</xdr:rowOff>
    </xdr:to>
    <xdr:cxnSp macro="">
      <xdr:nvCxnSpPr>
        <xdr:cNvPr id="786" name="直線コネクタ 785"/>
        <xdr:cNvCxnSpPr/>
      </xdr:nvCxnSpPr>
      <xdr:spPr>
        <a:xfrm>
          <a:off x="12814300" y="186025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787"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788"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89"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0"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42290</xdr:rowOff>
    </xdr:from>
    <xdr:ext cx="405111" cy="259045"/>
    <xdr:sp macro="" textlink="">
      <xdr:nvSpPr>
        <xdr:cNvPr id="791" name="n_1mainValue【庁舎】&#10;有形固定資産減価償却率"/>
        <xdr:cNvSpPr txBox="1"/>
      </xdr:nvSpPr>
      <xdr:spPr>
        <a:xfrm>
          <a:off x="15266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156590</xdr:rowOff>
    </xdr:from>
    <xdr:ext cx="405111" cy="259045"/>
    <xdr:sp macro="" textlink="">
      <xdr:nvSpPr>
        <xdr:cNvPr id="792" name="n_2mainValue【庁舎】&#10;有形固定資産減価償却率"/>
        <xdr:cNvSpPr txBox="1"/>
      </xdr:nvSpPr>
      <xdr:spPr>
        <a:xfrm>
          <a:off x="143897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793" name="n_3mainValue【庁舎】&#10;有形固定資産減価償却率"/>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127925</xdr:rowOff>
    </xdr:from>
    <xdr:ext cx="405111" cy="259045"/>
    <xdr:sp macro="" textlink="">
      <xdr:nvSpPr>
        <xdr:cNvPr id="794" name="n_4mainValue【庁舎】&#10;有形固定資産減価償却率"/>
        <xdr:cNvSpPr txBox="1"/>
      </xdr:nvSpPr>
      <xdr:spPr>
        <a:xfrm>
          <a:off x="12611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16" name="直線コネクタ 815"/>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17"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18" name="直線コネクタ 81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1"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2" name="フローチャート: 判断 821"/>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23" name="フローチャート: 判断 822"/>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24" name="フローチャート: 判断 823"/>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25" name="フローチャート: 判断 824"/>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26" name="フローチャート: 判断 825"/>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2" name="楕円 831"/>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163847</xdr:rowOff>
    </xdr:from>
    <xdr:ext cx="469744" cy="259045"/>
    <xdr:sp macro="" textlink="">
      <xdr:nvSpPr>
        <xdr:cNvPr id="833" name="【庁舎】&#10;一人当たり面積該当値テキスト"/>
        <xdr:cNvSpPr txBox="1"/>
      </xdr:nvSpPr>
      <xdr:spPr>
        <a:xfrm>
          <a:off x="22199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834" name="楕円 833"/>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xdr:rowOff>
    </xdr:from>
    <xdr:to>
      <xdr:col>116</xdr:col>
      <xdr:colOff>63500</xdr:colOff>
      <xdr:row>105</xdr:row>
      <xdr:rowOff>64770</xdr:rowOff>
    </xdr:to>
    <xdr:cxnSp macro="">
      <xdr:nvCxnSpPr>
        <xdr:cNvPr id="835" name="直線コネクタ 834"/>
        <xdr:cNvCxnSpPr/>
      </xdr:nvCxnSpPr>
      <xdr:spPr>
        <a:xfrm>
          <a:off x="21323300" y="180167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836" name="楕円 835"/>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xdr:rowOff>
    </xdr:from>
    <xdr:to>
      <xdr:col>111</xdr:col>
      <xdr:colOff>177800</xdr:colOff>
      <xdr:row>105</xdr:row>
      <xdr:rowOff>23622</xdr:rowOff>
    </xdr:to>
    <xdr:cxnSp macro="">
      <xdr:nvCxnSpPr>
        <xdr:cNvPr id="837" name="直線コネクタ 836"/>
        <xdr:cNvCxnSpPr/>
      </xdr:nvCxnSpPr>
      <xdr:spPr>
        <a:xfrm flipV="1">
          <a:off x="20434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8" name="楕円 837"/>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23622</xdr:rowOff>
    </xdr:from>
    <xdr:to>
      <xdr:col>107</xdr:col>
      <xdr:colOff>50800</xdr:colOff>
      <xdr:row>105</xdr:row>
      <xdr:rowOff>99061</xdr:rowOff>
    </xdr:to>
    <xdr:cxnSp macro="">
      <xdr:nvCxnSpPr>
        <xdr:cNvPr id="839" name="直線コネクタ 838"/>
        <xdr:cNvCxnSpPr/>
      </xdr:nvCxnSpPr>
      <xdr:spPr>
        <a:xfrm flipV="1">
          <a:off x="19545300" y="1802587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40" name="楕円 839"/>
        <xdr:cNvSpPr/>
      </xdr:nvSpPr>
      <xdr:spPr>
        <a:xfrm>
          <a:off x="18605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105918</xdr:rowOff>
    </xdr:to>
    <xdr:cxnSp macro="">
      <xdr:nvCxnSpPr>
        <xdr:cNvPr id="841" name="直線コネクタ 840"/>
        <xdr:cNvCxnSpPr/>
      </xdr:nvCxnSpPr>
      <xdr:spPr>
        <a:xfrm flipV="1">
          <a:off x="18656300" y="181013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42"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43"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44"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45"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846"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65549</xdr:rowOff>
    </xdr:from>
    <xdr:ext cx="469744" cy="259045"/>
    <xdr:sp macro="" textlink="">
      <xdr:nvSpPr>
        <xdr:cNvPr id="847" name="n_2mainValue【庁舎】&#10;一人当たり面積"/>
        <xdr:cNvSpPr txBox="1"/>
      </xdr:nvSpPr>
      <xdr:spPr>
        <a:xfrm>
          <a:off x="20199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140988</xdr:rowOff>
    </xdr:from>
    <xdr:ext cx="469744" cy="259045"/>
    <xdr:sp macro="" textlink="">
      <xdr:nvSpPr>
        <xdr:cNvPr id="848" name="n_3mainValue【庁舎】&#10;一人当たり面積"/>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49" name="n_4mainValue【庁舎】&#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a:t>
          </a:r>
          <a:r>
            <a:rPr kumimoji="1" lang="ja-JP" altLang="en-US" sz="1400">
              <a:solidFill>
                <a:schemeClr val="dk1"/>
              </a:solidFill>
              <a:effectLst/>
              <a:latin typeface="+mn-lt"/>
              <a:ea typeface="+mn-ea"/>
              <a:cs typeface="+mn-cs"/>
            </a:rPr>
            <a:t>図書館、</a:t>
          </a:r>
          <a:r>
            <a:rPr kumimoji="1" lang="ja-JP" altLang="ja-JP" sz="1400">
              <a:solidFill>
                <a:schemeClr val="dk1"/>
              </a:solidFill>
              <a:effectLst/>
              <a:latin typeface="+mn-lt"/>
              <a:ea typeface="+mn-ea"/>
              <a:cs typeface="+mn-cs"/>
            </a:rPr>
            <a:t>保健センター・保健所であり、特に低くなっている施設は、庁舎である。</a:t>
          </a:r>
          <a:endParaRPr lang="ja-JP" altLang="ja-JP" sz="1400">
            <a:effectLst/>
          </a:endParaRPr>
        </a:p>
        <a:p>
          <a:r>
            <a:rPr kumimoji="1" lang="ja-JP" altLang="ja-JP" sz="1400">
              <a:solidFill>
                <a:schemeClr val="dk1"/>
              </a:solidFill>
              <a:effectLst/>
              <a:latin typeface="+mn-lt"/>
              <a:ea typeface="+mn-ea"/>
              <a:cs typeface="+mn-cs"/>
            </a:rPr>
            <a:t>　庁舎については新本庁舎が平成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、新金木庁舎が令和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年度に</a:t>
          </a:r>
          <a:r>
            <a:rPr kumimoji="1" lang="ja-JP" altLang="ja-JP" sz="1400">
              <a:solidFill>
                <a:schemeClr val="dk1"/>
              </a:solidFill>
              <a:effectLst/>
              <a:latin typeface="+mn-lt"/>
              <a:ea typeface="+mn-ea"/>
              <a:cs typeface="+mn-cs"/>
            </a:rPr>
            <a:t>建設されたため、有形固定資産減価償却率が著しく</a:t>
          </a:r>
          <a:r>
            <a:rPr kumimoji="1" lang="ja-JP" altLang="en-US" sz="1400">
              <a:solidFill>
                <a:schemeClr val="dk1"/>
              </a:solidFill>
              <a:effectLst/>
              <a:latin typeface="+mn-lt"/>
              <a:ea typeface="+mn-ea"/>
              <a:cs typeface="+mn-cs"/>
            </a:rPr>
            <a:t>低い数値となっている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保健センター・保健所については有形固定資産減価償却率が著しく高い数値であるが、令和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年度に老朽化が進んでいる保健センター１施設を解体するなど、老朽化対策に取り組んでいる。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今後も個別施設計画に基づき、利用されていない公共施設については除却、利用されている施設については改修及び建替えなどの老朽化対策に取り組んでいくこととし、維持管理費用の抑制に努める。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第一次産業を中心とした産業構造であることに加え、全国平均を上回る高齢化率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35.42</a:t>
          </a:r>
          <a:r>
            <a:rPr kumimoji="1" lang="ja-JP" altLang="ja-JP" sz="1100">
              <a:solidFill>
                <a:schemeClr val="dk1"/>
              </a:solidFill>
              <a:effectLst/>
              <a:latin typeface="+mn-lt"/>
              <a:ea typeface="+mn-ea"/>
              <a:cs typeface="+mn-cs"/>
            </a:rPr>
            <a:t>％）であるなど、財政基盤が弱く、類似団体の中でも低順位となっている。引き続き、税の徴収率向上や使用料手数料の見直しなどによる自主財源の確保に努めるとともに、事業・経費のたな卸しを徹底するなど歳出抑制を図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普通交付税の合併算定替特例措置の段階的縮減、扶助費や公債費など</a:t>
          </a:r>
          <a:r>
            <a:rPr kumimoji="1" lang="ja-JP" altLang="en-US" sz="1100">
              <a:solidFill>
                <a:schemeClr val="dk1"/>
              </a:solidFill>
              <a:effectLst/>
              <a:latin typeface="+mn-lt"/>
              <a:ea typeface="+mn-ea"/>
              <a:cs typeface="+mn-cs"/>
            </a:rPr>
            <a:t>の義務的経費の増加の影響はあるものの、事業の精査などを実施した結果、</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％となり、昨年度からは</a:t>
          </a:r>
          <a:r>
            <a:rPr kumimoji="1" lang="ja-JP" altLang="en-US" sz="1100">
              <a:solidFill>
                <a:schemeClr val="dk1"/>
              </a:solidFill>
              <a:effectLst/>
              <a:latin typeface="+mn-lt"/>
              <a:ea typeface="+mn-ea"/>
              <a:cs typeface="+mn-cs"/>
            </a:rPr>
            <a:t>数値が改善し、</a:t>
          </a:r>
          <a:r>
            <a:rPr kumimoji="1" lang="ja-JP" altLang="ja-JP" sz="1100">
              <a:solidFill>
                <a:schemeClr val="dk1"/>
              </a:solidFill>
              <a:effectLst/>
              <a:latin typeface="+mn-lt"/>
              <a:ea typeface="+mn-ea"/>
              <a:cs typeface="+mn-cs"/>
            </a:rPr>
            <a:t>類似団体内の順位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上がった。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も扶助費や大型建設事業等に伴う公債費の増加が見込まれるため、引き続き自主財源の確保に努めるとともに、全ての事務事業について必要性・優先度を厳しく点検し、事業の効率化・縮小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154940</xdr:rowOff>
    </xdr:to>
    <xdr:cxnSp macro="">
      <xdr:nvCxnSpPr>
        <xdr:cNvPr id="134" name="直線コネクタ 133"/>
        <xdr:cNvCxnSpPr/>
      </xdr:nvCxnSpPr>
      <xdr:spPr>
        <a:xfrm flipV="1">
          <a:off x="4114800" y="113741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146896</xdr:rowOff>
    </xdr:from>
    <xdr:to>
      <xdr:col>19</xdr:col>
      <xdr:colOff>133350</xdr:colOff>
      <xdr:row>66</xdr:row>
      <xdr:rowOff>154940</xdr:rowOff>
    </xdr:to>
    <xdr:cxnSp macro="">
      <xdr:nvCxnSpPr>
        <xdr:cNvPr id="137" name="直線コネクタ 136"/>
        <xdr:cNvCxnSpPr/>
      </xdr:nvCxnSpPr>
      <xdr:spPr>
        <a:xfrm>
          <a:off x="3225800" y="1146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138854</xdr:rowOff>
    </xdr:from>
    <xdr:to>
      <xdr:col>15</xdr:col>
      <xdr:colOff>82550</xdr:colOff>
      <xdr:row>66</xdr:row>
      <xdr:rowOff>146896</xdr:rowOff>
    </xdr:to>
    <xdr:cxnSp macro="">
      <xdr:nvCxnSpPr>
        <xdr:cNvPr id="140" name="直線コネクタ 139"/>
        <xdr:cNvCxnSpPr/>
      </xdr:nvCxnSpPr>
      <xdr:spPr>
        <a:xfrm>
          <a:off x="2336800" y="1145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66</xdr:row>
      <xdr:rowOff>138854</xdr:rowOff>
    </xdr:to>
    <xdr:cxnSp macro="">
      <xdr:nvCxnSpPr>
        <xdr:cNvPr id="143" name="直線コネクタ 142"/>
        <xdr:cNvCxnSpPr/>
      </xdr:nvCxnSpPr>
      <xdr:spPr>
        <a:xfrm>
          <a:off x="1447800" y="1141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3" name="楕円 152"/>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4"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5" name="楕円 154"/>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6" name="テキスト ボックス 155"/>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7" name="楕円 156"/>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8" name="テキスト ボックス 157"/>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9" name="楕円 158"/>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0" name="テキスト ボックス 159"/>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61" name="楕円 160"/>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2" name="テキスト ボックス 161"/>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ま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年度は、記録的な</a:t>
          </a:r>
          <a:r>
            <a:rPr kumimoji="1" lang="ja-JP" altLang="en-US" sz="1100">
              <a:solidFill>
                <a:schemeClr val="dk1"/>
              </a:solidFill>
              <a:effectLst/>
              <a:latin typeface="+mn-lt"/>
              <a:ea typeface="+mn-ea"/>
              <a:cs typeface="+mn-cs"/>
            </a:rPr>
            <a:t>大</a:t>
          </a:r>
          <a:r>
            <a:rPr kumimoji="1" lang="ja-JP" altLang="ja-JP" sz="1100">
              <a:solidFill>
                <a:schemeClr val="dk1"/>
              </a:solidFill>
              <a:effectLst/>
              <a:latin typeface="+mn-lt"/>
              <a:ea typeface="+mn-ea"/>
              <a:cs typeface="+mn-cs"/>
            </a:rPr>
            <a:t>雪となったことに伴い、例年と比較し決算額が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106144</xdr:rowOff>
    </xdr:from>
    <xdr:to>
      <xdr:col>23</xdr:col>
      <xdr:colOff>133350</xdr:colOff>
      <xdr:row>82</xdr:row>
      <xdr:rowOff>51395</xdr:rowOff>
    </xdr:to>
    <xdr:cxnSp macro="">
      <xdr:nvCxnSpPr>
        <xdr:cNvPr id="197" name="直線コネクタ 196"/>
        <xdr:cNvCxnSpPr/>
      </xdr:nvCxnSpPr>
      <xdr:spPr>
        <a:xfrm>
          <a:off x="4114800" y="13993594"/>
          <a:ext cx="838200" cy="1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106144</xdr:rowOff>
    </xdr:from>
    <xdr:to>
      <xdr:col>19</xdr:col>
      <xdr:colOff>133350</xdr:colOff>
      <xdr:row>81</xdr:row>
      <xdr:rowOff>111734</xdr:rowOff>
    </xdr:to>
    <xdr:cxnSp macro="">
      <xdr:nvCxnSpPr>
        <xdr:cNvPr id="200" name="直線コネクタ 199"/>
        <xdr:cNvCxnSpPr/>
      </xdr:nvCxnSpPr>
      <xdr:spPr>
        <a:xfrm flipV="1">
          <a:off x="3225800" y="1399359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111734</xdr:rowOff>
    </xdr:from>
    <xdr:to>
      <xdr:col>15</xdr:col>
      <xdr:colOff>82550</xdr:colOff>
      <xdr:row>81</xdr:row>
      <xdr:rowOff>115675</xdr:rowOff>
    </xdr:to>
    <xdr:cxnSp macro="">
      <xdr:nvCxnSpPr>
        <xdr:cNvPr id="203" name="直線コネクタ 202"/>
        <xdr:cNvCxnSpPr/>
      </xdr:nvCxnSpPr>
      <xdr:spPr>
        <a:xfrm flipV="1">
          <a:off x="2336800" y="13999184"/>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94827</xdr:rowOff>
    </xdr:from>
    <xdr:to>
      <xdr:col>11</xdr:col>
      <xdr:colOff>31750</xdr:colOff>
      <xdr:row>81</xdr:row>
      <xdr:rowOff>115675</xdr:rowOff>
    </xdr:to>
    <xdr:cxnSp macro="">
      <xdr:nvCxnSpPr>
        <xdr:cNvPr id="206" name="直線コネクタ 205"/>
        <xdr:cNvCxnSpPr/>
      </xdr:nvCxnSpPr>
      <xdr:spPr>
        <a:xfrm>
          <a:off x="1447800" y="13982277"/>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595</xdr:rowOff>
    </xdr:from>
    <xdr:to>
      <xdr:col>23</xdr:col>
      <xdr:colOff>184150</xdr:colOff>
      <xdr:row>82</xdr:row>
      <xdr:rowOff>102195</xdr:rowOff>
    </xdr:to>
    <xdr:sp macro="" textlink="">
      <xdr:nvSpPr>
        <xdr:cNvPr id="216" name="楕円 215"/>
        <xdr:cNvSpPr/>
      </xdr:nvSpPr>
      <xdr:spPr>
        <a:xfrm>
          <a:off x="4902200" y="14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17122</xdr:rowOff>
    </xdr:from>
    <xdr:ext cx="762000" cy="259045"/>
    <xdr:sp macro="" textlink="">
      <xdr:nvSpPr>
        <xdr:cNvPr id="217" name="人件費・物件費等の状況該当値テキスト"/>
        <xdr:cNvSpPr txBox="1"/>
      </xdr:nvSpPr>
      <xdr:spPr>
        <a:xfrm>
          <a:off x="5041900" y="139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55344</xdr:rowOff>
    </xdr:from>
    <xdr:to>
      <xdr:col>19</xdr:col>
      <xdr:colOff>184150</xdr:colOff>
      <xdr:row>81</xdr:row>
      <xdr:rowOff>156944</xdr:rowOff>
    </xdr:to>
    <xdr:sp macro="" textlink="">
      <xdr:nvSpPr>
        <xdr:cNvPr id="218" name="楕円 217"/>
        <xdr:cNvSpPr/>
      </xdr:nvSpPr>
      <xdr:spPr>
        <a:xfrm>
          <a:off x="4064000" y="139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167121</xdr:rowOff>
    </xdr:from>
    <xdr:ext cx="736600" cy="259045"/>
    <xdr:sp macro="" textlink="">
      <xdr:nvSpPr>
        <xdr:cNvPr id="219" name="テキスト ボックス 218"/>
        <xdr:cNvSpPr txBox="1"/>
      </xdr:nvSpPr>
      <xdr:spPr>
        <a:xfrm>
          <a:off x="3733800" y="1371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60934</xdr:rowOff>
    </xdr:from>
    <xdr:to>
      <xdr:col>15</xdr:col>
      <xdr:colOff>133350</xdr:colOff>
      <xdr:row>81</xdr:row>
      <xdr:rowOff>162534</xdr:rowOff>
    </xdr:to>
    <xdr:sp macro="" textlink="">
      <xdr:nvSpPr>
        <xdr:cNvPr id="220" name="楕円 219"/>
        <xdr:cNvSpPr/>
      </xdr:nvSpPr>
      <xdr:spPr>
        <a:xfrm>
          <a:off x="3175000" y="139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1261</xdr:rowOff>
    </xdr:from>
    <xdr:ext cx="762000" cy="259045"/>
    <xdr:sp macro="" textlink="">
      <xdr:nvSpPr>
        <xdr:cNvPr id="221" name="テキスト ボックス 220"/>
        <xdr:cNvSpPr txBox="1"/>
      </xdr:nvSpPr>
      <xdr:spPr>
        <a:xfrm>
          <a:off x="2844800" y="137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64875</xdr:rowOff>
    </xdr:from>
    <xdr:to>
      <xdr:col>11</xdr:col>
      <xdr:colOff>82550</xdr:colOff>
      <xdr:row>81</xdr:row>
      <xdr:rowOff>166475</xdr:rowOff>
    </xdr:to>
    <xdr:sp macro="" textlink="">
      <xdr:nvSpPr>
        <xdr:cNvPr id="222" name="楕円 221"/>
        <xdr:cNvSpPr/>
      </xdr:nvSpPr>
      <xdr:spPr>
        <a:xfrm>
          <a:off x="2286000" y="139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5202</xdr:rowOff>
    </xdr:from>
    <xdr:ext cx="762000" cy="259045"/>
    <xdr:sp macro="" textlink="">
      <xdr:nvSpPr>
        <xdr:cNvPr id="223" name="テキスト ボックス 222"/>
        <xdr:cNvSpPr txBox="1"/>
      </xdr:nvSpPr>
      <xdr:spPr>
        <a:xfrm>
          <a:off x="1955800" y="137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44027</xdr:rowOff>
    </xdr:from>
    <xdr:to>
      <xdr:col>7</xdr:col>
      <xdr:colOff>31750</xdr:colOff>
      <xdr:row>81</xdr:row>
      <xdr:rowOff>145627</xdr:rowOff>
    </xdr:to>
    <xdr:sp macro="" textlink="">
      <xdr:nvSpPr>
        <xdr:cNvPr id="224" name="楕円 223"/>
        <xdr:cNvSpPr/>
      </xdr:nvSpPr>
      <xdr:spPr>
        <a:xfrm>
          <a:off x="1397000" y="13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155804</xdr:rowOff>
    </xdr:from>
    <xdr:ext cx="762000" cy="259045"/>
    <xdr:sp macro="" textlink="">
      <xdr:nvSpPr>
        <xdr:cNvPr id="225" name="テキスト ボックス 224"/>
        <xdr:cNvSpPr txBox="1"/>
      </xdr:nvSpPr>
      <xdr:spPr>
        <a:xfrm>
          <a:off x="1066800" y="1370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近年は類似団体平均を下回る状況で推移しており、今後もより一層の給与適正化に努める。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32657</xdr:rowOff>
    </xdr:to>
    <xdr:cxnSp macro="">
      <xdr:nvCxnSpPr>
        <xdr:cNvPr id="261" name="直線コネクタ 260"/>
        <xdr:cNvCxnSpPr/>
      </xdr:nvCxnSpPr>
      <xdr:spPr>
        <a:xfrm flipV="1">
          <a:off x="16179800" y="1469117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4" name="直線コネクタ 263"/>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7" name="直線コネクタ 266"/>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15421</xdr:rowOff>
    </xdr:to>
    <xdr:cxnSp macro="">
      <xdr:nvCxnSpPr>
        <xdr:cNvPr id="270" name="直線コネクタ 269"/>
        <xdr:cNvCxnSpPr/>
      </xdr:nvCxnSpPr>
      <xdr:spPr>
        <a:xfrm flipV="1">
          <a:off x="13512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3" name="テキスト ボックス 282"/>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5" name="テキスト ボックス 28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9" name="テキスト ボックス 288"/>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時から、定員適正化計画に基づき退職補充の新規採用を抑制するとともに、民間委託等の実施及び組織機構の見直しを図ってきたことから、類似団体平均を下回る状況で推移している。今後も民間委託等の可能性検討及び組織機構の見直し</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、新規採用を必要最小限とするなど適正な定員管理に努める。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136858</xdr:rowOff>
    </xdr:from>
    <xdr:to>
      <xdr:col>81</xdr:col>
      <xdr:colOff>44450</xdr:colOff>
      <xdr:row>60</xdr:row>
      <xdr:rowOff>138006</xdr:rowOff>
    </xdr:to>
    <xdr:cxnSp macro="">
      <xdr:nvCxnSpPr>
        <xdr:cNvPr id="326" name="直線コネクタ 325"/>
        <xdr:cNvCxnSpPr/>
      </xdr:nvCxnSpPr>
      <xdr:spPr>
        <a:xfrm flipV="1">
          <a:off x="16179800" y="10423858"/>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138006</xdr:rowOff>
    </xdr:to>
    <xdr:cxnSp macro="">
      <xdr:nvCxnSpPr>
        <xdr:cNvPr id="329" name="直線コネクタ 328"/>
        <xdr:cNvCxnSpPr/>
      </xdr:nvCxnSpPr>
      <xdr:spPr>
        <a:xfrm>
          <a:off x="15290800" y="10419262"/>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132262</xdr:rowOff>
    </xdr:to>
    <xdr:cxnSp macro="">
      <xdr:nvCxnSpPr>
        <xdr:cNvPr id="332" name="直線コネクタ 331"/>
        <xdr:cNvCxnSpPr/>
      </xdr:nvCxnSpPr>
      <xdr:spPr>
        <a:xfrm>
          <a:off x="14401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119622</xdr:rowOff>
    </xdr:from>
    <xdr:to>
      <xdr:col>68</xdr:col>
      <xdr:colOff>152400</xdr:colOff>
      <xdr:row>60</xdr:row>
      <xdr:rowOff>126516</xdr:rowOff>
    </xdr:to>
    <xdr:cxnSp macro="">
      <xdr:nvCxnSpPr>
        <xdr:cNvPr id="335" name="直線コネクタ 334"/>
        <xdr:cNvCxnSpPr/>
      </xdr:nvCxnSpPr>
      <xdr:spPr>
        <a:xfrm>
          <a:off x="13512800" y="104066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86058</xdr:rowOff>
    </xdr:from>
    <xdr:to>
      <xdr:col>81</xdr:col>
      <xdr:colOff>95250</xdr:colOff>
      <xdr:row>61</xdr:row>
      <xdr:rowOff>16208</xdr:rowOff>
    </xdr:to>
    <xdr:sp macro="" textlink="">
      <xdr:nvSpPr>
        <xdr:cNvPr id="345" name="楕円 344"/>
        <xdr:cNvSpPr/>
      </xdr:nvSpPr>
      <xdr:spPr>
        <a:xfrm>
          <a:off x="169672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102585</xdr:rowOff>
    </xdr:from>
    <xdr:ext cx="762000" cy="259045"/>
    <xdr:sp macro="" textlink="">
      <xdr:nvSpPr>
        <xdr:cNvPr id="346" name="定員管理の状況該当値テキスト"/>
        <xdr:cNvSpPr txBox="1"/>
      </xdr:nvSpPr>
      <xdr:spPr>
        <a:xfrm>
          <a:off x="17106900" y="102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7" name="楕円 346"/>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8" name="テキスト ボックス 347"/>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9" name="楕円 348"/>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50" name="テキスト ボックス 349"/>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75716</xdr:rowOff>
    </xdr:from>
    <xdr:to>
      <xdr:col>68</xdr:col>
      <xdr:colOff>203200</xdr:colOff>
      <xdr:row>61</xdr:row>
      <xdr:rowOff>5866</xdr:rowOff>
    </xdr:to>
    <xdr:sp macro="" textlink="">
      <xdr:nvSpPr>
        <xdr:cNvPr id="351" name="楕円 350"/>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52" name="テキスト ボックス 351"/>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68822</xdr:rowOff>
    </xdr:from>
    <xdr:to>
      <xdr:col>64</xdr:col>
      <xdr:colOff>152400</xdr:colOff>
      <xdr:row>60</xdr:row>
      <xdr:rowOff>170422</xdr:rowOff>
    </xdr:to>
    <xdr:sp macro="" textlink="">
      <xdr:nvSpPr>
        <xdr:cNvPr id="353" name="楕円 352"/>
        <xdr:cNvSpPr/>
      </xdr:nvSpPr>
      <xdr:spPr>
        <a:xfrm>
          <a:off x="13462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9149</xdr:rowOff>
    </xdr:from>
    <xdr:ext cx="762000" cy="259045"/>
    <xdr:sp macro="" textlink="">
      <xdr:nvSpPr>
        <xdr:cNvPr id="354" name="テキスト ボックス 353"/>
        <xdr:cNvSpPr txBox="1"/>
      </xdr:nvSpPr>
      <xdr:spPr>
        <a:xfrm>
          <a:off x="13131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新規発行には普通交付税算入率が大きいものを活用しているため、比率そのものは減少傾向にあるものの、依然として高い水準にあり、類似団体内でも低順位にある。今後は大型投資事業の適切な取捨選択を行い、市債の新規発行額を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26307</xdr:rowOff>
    </xdr:to>
    <xdr:cxnSp macro="">
      <xdr:nvCxnSpPr>
        <xdr:cNvPr id="390" name="直線コネクタ 389"/>
        <xdr:cNvCxnSpPr/>
      </xdr:nvCxnSpPr>
      <xdr:spPr>
        <a:xfrm flipV="1">
          <a:off x="16179800" y="73297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43</xdr:row>
      <xdr:rowOff>72269</xdr:rowOff>
    </xdr:to>
    <xdr:cxnSp macro="">
      <xdr:nvCxnSpPr>
        <xdr:cNvPr id="393" name="直線コネクタ 392"/>
        <xdr:cNvCxnSpPr/>
      </xdr:nvCxnSpPr>
      <xdr:spPr>
        <a:xfrm flipV="1">
          <a:off x="15290800" y="73986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72269</xdr:rowOff>
    </xdr:from>
    <xdr:to>
      <xdr:col>72</xdr:col>
      <xdr:colOff>203200</xdr:colOff>
      <xdr:row>43</xdr:row>
      <xdr:rowOff>106741</xdr:rowOff>
    </xdr:to>
    <xdr:cxnSp macro="">
      <xdr:nvCxnSpPr>
        <xdr:cNvPr id="396" name="直線コネクタ 395"/>
        <xdr:cNvCxnSpPr/>
      </xdr:nvCxnSpPr>
      <xdr:spPr>
        <a:xfrm flipV="1">
          <a:off x="14401800" y="7444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44</xdr:row>
      <xdr:rowOff>84667</xdr:rowOff>
    </xdr:to>
    <xdr:cxnSp macro="">
      <xdr:nvCxnSpPr>
        <xdr:cNvPr id="399" name="直線コネクタ 398"/>
        <xdr:cNvCxnSpPr/>
      </xdr:nvCxnSpPr>
      <xdr:spPr>
        <a:xfrm flipV="1">
          <a:off x="13512800" y="747909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9" name="楕円 408"/>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10"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11" name="楕円 410"/>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12" name="テキスト ボックス 411"/>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21469</xdr:rowOff>
    </xdr:from>
    <xdr:to>
      <xdr:col>73</xdr:col>
      <xdr:colOff>44450</xdr:colOff>
      <xdr:row>43</xdr:row>
      <xdr:rowOff>123069</xdr:rowOff>
    </xdr:to>
    <xdr:sp macro="" textlink="">
      <xdr:nvSpPr>
        <xdr:cNvPr id="413" name="楕円 412"/>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107846</xdr:rowOff>
    </xdr:from>
    <xdr:ext cx="762000" cy="259045"/>
    <xdr:sp macro="" textlink="">
      <xdr:nvSpPr>
        <xdr:cNvPr id="414" name="テキスト ボックス 413"/>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15" name="楕円 414"/>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16" name="テキスト ボックス 415"/>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7" name="楕円 416"/>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8" name="テキスト ボックス 417"/>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一部事務組合、退職手当等への負担見込額の減少や交付税算入の大きい市債の発行により、比率そのものは減少傾向にあ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年度は前年度より</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類似団体内でも低順位にある。今後は、大型投資事業の適切な取捨選択の上、市債の新規発行を抑制するとともに、組合等の連結実質黒字の維持を図ることで将来負担の抑制に努める。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149074</xdr:rowOff>
    </xdr:from>
    <xdr:to>
      <xdr:col>81</xdr:col>
      <xdr:colOff>44450</xdr:colOff>
      <xdr:row>22</xdr:row>
      <xdr:rowOff>44269</xdr:rowOff>
    </xdr:to>
    <xdr:cxnSp macro="">
      <xdr:nvCxnSpPr>
        <xdr:cNvPr id="454" name="直線コネクタ 453"/>
        <xdr:cNvCxnSpPr/>
      </xdr:nvCxnSpPr>
      <xdr:spPr>
        <a:xfrm flipV="1">
          <a:off x="16179800" y="3749524"/>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22437</xdr:rowOff>
    </xdr:from>
    <xdr:to>
      <xdr:col>77</xdr:col>
      <xdr:colOff>44450</xdr:colOff>
      <xdr:row>22</xdr:row>
      <xdr:rowOff>44269</xdr:rowOff>
    </xdr:to>
    <xdr:cxnSp macro="">
      <xdr:nvCxnSpPr>
        <xdr:cNvPr id="457" name="直線コネクタ 456"/>
        <xdr:cNvCxnSpPr/>
      </xdr:nvCxnSpPr>
      <xdr:spPr>
        <a:xfrm>
          <a:off x="15290800" y="37943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22437</xdr:rowOff>
    </xdr:from>
    <xdr:to>
      <xdr:col>72</xdr:col>
      <xdr:colOff>203200</xdr:colOff>
      <xdr:row>22</xdr:row>
      <xdr:rowOff>109764</xdr:rowOff>
    </xdr:to>
    <xdr:cxnSp macro="">
      <xdr:nvCxnSpPr>
        <xdr:cNvPr id="460" name="直線コネクタ 459"/>
        <xdr:cNvCxnSpPr/>
      </xdr:nvCxnSpPr>
      <xdr:spPr>
        <a:xfrm flipV="1">
          <a:off x="14401800" y="3794337"/>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109764</xdr:rowOff>
    </xdr:from>
    <xdr:to>
      <xdr:col>68</xdr:col>
      <xdr:colOff>152400</xdr:colOff>
      <xdr:row>22</xdr:row>
      <xdr:rowOff>163769</xdr:rowOff>
    </xdr:to>
    <xdr:cxnSp macro="">
      <xdr:nvCxnSpPr>
        <xdr:cNvPr id="463" name="直線コネクタ 462"/>
        <xdr:cNvCxnSpPr/>
      </xdr:nvCxnSpPr>
      <xdr:spPr>
        <a:xfrm flipV="1">
          <a:off x="13512800" y="3881664"/>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98274</xdr:rowOff>
    </xdr:from>
    <xdr:to>
      <xdr:col>81</xdr:col>
      <xdr:colOff>95250</xdr:colOff>
      <xdr:row>22</xdr:row>
      <xdr:rowOff>28424</xdr:rowOff>
    </xdr:to>
    <xdr:sp macro="" textlink="">
      <xdr:nvSpPr>
        <xdr:cNvPr id="473" name="楕円 472"/>
        <xdr:cNvSpPr/>
      </xdr:nvSpPr>
      <xdr:spPr>
        <a:xfrm>
          <a:off x="16967200" y="36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165601</xdr:rowOff>
    </xdr:from>
    <xdr:ext cx="762000" cy="259045"/>
    <xdr:sp macro="" textlink="">
      <xdr:nvSpPr>
        <xdr:cNvPr id="474" name="将来負担の状況該当値テキスト"/>
        <xdr:cNvSpPr txBox="1"/>
      </xdr:nvSpPr>
      <xdr:spPr>
        <a:xfrm>
          <a:off x="17106900" y="359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164919</xdr:rowOff>
    </xdr:from>
    <xdr:to>
      <xdr:col>77</xdr:col>
      <xdr:colOff>95250</xdr:colOff>
      <xdr:row>22</xdr:row>
      <xdr:rowOff>95069</xdr:rowOff>
    </xdr:to>
    <xdr:sp macro="" textlink="">
      <xdr:nvSpPr>
        <xdr:cNvPr id="475" name="楕円 474"/>
        <xdr:cNvSpPr/>
      </xdr:nvSpPr>
      <xdr:spPr>
        <a:xfrm>
          <a:off x="16129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79846</xdr:rowOff>
    </xdr:from>
    <xdr:ext cx="736600" cy="259045"/>
    <xdr:sp macro="" textlink="">
      <xdr:nvSpPr>
        <xdr:cNvPr id="476" name="テキスト ボックス 475"/>
        <xdr:cNvSpPr txBox="1"/>
      </xdr:nvSpPr>
      <xdr:spPr>
        <a:xfrm>
          <a:off x="15798800" y="385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143087</xdr:rowOff>
    </xdr:from>
    <xdr:to>
      <xdr:col>73</xdr:col>
      <xdr:colOff>44450</xdr:colOff>
      <xdr:row>22</xdr:row>
      <xdr:rowOff>73237</xdr:rowOff>
    </xdr:to>
    <xdr:sp macro="" textlink="">
      <xdr:nvSpPr>
        <xdr:cNvPr id="477" name="楕円 476"/>
        <xdr:cNvSpPr/>
      </xdr:nvSpPr>
      <xdr:spPr>
        <a:xfrm>
          <a:off x="15240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58014</xdr:rowOff>
    </xdr:from>
    <xdr:ext cx="762000" cy="259045"/>
    <xdr:sp macro="" textlink="">
      <xdr:nvSpPr>
        <xdr:cNvPr id="478" name="テキスト ボックス 477"/>
        <xdr:cNvSpPr txBox="1"/>
      </xdr:nvSpPr>
      <xdr:spPr>
        <a:xfrm>
          <a:off x="14909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58964</xdr:rowOff>
    </xdr:from>
    <xdr:to>
      <xdr:col>68</xdr:col>
      <xdr:colOff>203200</xdr:colOff>
      <xdr:row>22</xdr:row>
      <xdr:rowOff>160564</xdr:rowOff>
    </xdr:to>
    <xdr:sp macro="" textlink="">
      <xdr:nvSpPr>
        <xdr:cNvPr id="479" name="楕円 478"/>
        <xdr:cNvSpPr/>
      </xdr:nvSpPr>
      <xdr:spPr>
        <a:xfrm>
          <a:off x="14351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145341</xdr:rowOff>
    </xdr:from>
    <xdr:ext cx="762000" cy="259045"/>
    <xdr:sp macro="" textlink="">
      <xdr:nvSpPr>
        <xdr:cNvPr id="480" name="テキスト ボックス 479"/>
        <xdr:cNvSpPr txBox="1"/>
      </xdr:nvSpPr>
      <xdr:spPr>
        <a:xfrm>
          <a:off x="14020800" y="39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112969</xdr:rowOff>
    </xdr:from>
    <xdr:to>
      <xdr:col>64</xdr:col>
      <xdr:colOff>152400</xdr:colOff>
      <xdr:row>23</xdr:row>
      <xdr:rowOff>43119</xdr:rowOff>
    </xdr:to>
    <xdr:sp macro="" textlink="">
      <xdr:nvSpPr>
        <xdr:cNvPr id="481" name="楕円 480"/>
        <xdr:cNvSpPr/>
      </xdr:nvSpPr>
      <xdr:spPr>
        <a:xfrm>
          <a:off x="13462000" y="388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27896</xdr:rowOff>
    </xdr:from>
    <xdr:ext cx="762000" cy="259045"/>
    <xdr:sp macro="" textlink="">
      <xdr:nvSpPr>
        <xdr:cNvPr id="482" name="テキスト ボックス 481"/>
        <xdr:cNvSpPr txBox="1"/>
      </xdr:nvSpPr>
      <xdr:spPr>
        <a:xfrm>
          <a:off x="13131800" y="39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人件費に係る経常収支比率は、類似団体平均と比較して低い水準にある。今後も新規採用者を必要最小限とするなど、適正な定員管理に努めながら人件費の抑制に努める。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157480</xdr:rowOff>
    </xdr:to>
    <xdr:cxnSp macro="">
      <xdr:nvCxnSpPr>
        <xdr:cNvPr id="66" name="直線コネクタ 65"/>
        <xdr:cNvCxnSpPr/>
      </xdr:nvCxnSpPr>
      <xdr:spPr>
        <a:xfrm>
          <a:off x="3987800" y="584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43180</xdr:rowOff>
    </xdr:to>
    <xdr:cxnSp macro="">
      <xdr:nvCxnSpPr>
        <xdr:cNvPr id="69" name="直線コネクタ 68"/>
        <xdr:cNvCxnSpPr/>
      </xdr:nvCxnSpPr>
      <xdr:spPr>
        <a:xfrm flipV="1">
          <a:off x="3098800" y="584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104140</xdr:rowOff>
    </xdr:to>
    <xdr:cxnSp macro="">
      <xdr:nvCxnSpPr>
        <xdr:cNvPr id="72" name="直線コネクタ 71"/>
        <xdr:cNvCxnSpPr/>
      </xdr:nvCxnSpPr>
      <xdr:spPr>
        <a:xfrm flipV="1">
          <a:off x="2209800" y="587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127000</xdr:rowOff>
    </xdr:to>
    <xdr:cxnSp macro="">
      <xdr:nvCxnSpPr>
        <xdr:cNvPr id="75" name="直線コネクタ 74"/>
        <xdr:cNvCxnSpPr/>
      </xdr:nvCxnSpPr>
      <xdr:spPr>
        <a:xfrm flipV="1">
          <a:off x="1320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事務事業の見直しを進め、徹底した経費削減を図ったことにより、物件費に係る経常収支比率は、類似団体と比較して低い水準にある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会計年度任用職員制度の開始により、賃金分が人件費へと移行したことにより、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している。今後も引き続き、徹底した内部経費の削減に努める。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20320</xdr:rowOff>
    </xdr:to>
    <xdr:cxnSp macro="">
      <xdr:nvCxnSpPr>
        <xdr:cNvPr id="127" name="直線コネクタ 126"/>
        <xdr:cNvCxnSpPr/>
      </xdr:nvCxnSpPr>
      <xdr:spPr>
        <a:xfrm flipV="1">
          <a:off x="15671800" y="26416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20320</xdr:rowOff>
    </xdr:to>
    <xdr:cxnSp macro="">
      <xdr:nvCxnSpPr>
        <xdr:cNvPr id="130" name="直線コネクタ 129"/>
        <xdr:cNvCxnSpPr/>
      </xdr:nvCxnSpPr>
      <xdr:spPr>
        <a:xfrm>
          <a:off x="14782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161290</xdr:rowOff>
    </xdr:to>
    <xdr:cxnSp macro="">
      <xdr:nvCxnSpPr>
        <xdr:cNvPr id="133" name="直線コネクタ 132"/>
        <xdr:cNvCxnSpPr/>
      </xdr:nvCxnSpPr>
      <xdr:spPr>
        <a:xfrm>
          <a:off x="13893800" y="267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6" name="直線コネクタ 135"/>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平均と比較して高い水準にある。子育て関連経費や障害福祉サービス費等が年々増加しており、今後もその傾向は続くものと予想される。後発医薬品の利用促進等による医療扶助抑制や、各種健康づくり事業による健康寿命の延伸等の取組により、扶助費の増加を最小限に抑制す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96520</xdr:rowOff>
    </xdr:to>
    <xdr:cxnSp macro="">
      <xdr:nvCxnSpPr>
        <xdr:cNvPr id="188" name="直線コネクタ 187"/>
        <xdr:cNvCxnSpPr/>
      </xdr:nvCxnSpPr>
      <xdr:spPr>
        <a:xfrm flipV="1">
          <a:off x="3987800" y="961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73660</xdr:rowOff>
    </xdr:from>
    <xdr:to>
      <xdr:col>19</xdr:col>
      <xdr:colOff>187325</xdr:colOff>
      <xdr:row>56</xdr:row>
      <xdr:rowOff>96520</xdr:rowOff>
    </xdr:to>
    <xdr:cxnSp macro="">
      <xdr:nvCxnSpPr>
        <xdr:cNvPr id="191" name="直線コネクタ 190"/>
        <xdr:cNvCxnSpPr/>
      </xdr:nvCxnSpPr>
      <xdr:spPr>
        <a:xfrm>
          <a:off x="3098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73660</xdr:rowOff>
    </xdr:to>
    <xdr:cxnSp macro="">
      <xdr:nvCxnSpPr>
        <xdr:cNvPr id="194" name="直線コネクタ 193"/>
        <xdr:cNvCxnSpPr/>
      </xdr:nvCxnSpPr>
      <xdr:spPr>
        <a:xfrm>
          <a:off x="2209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43180</xdr:rowOff>
    </xdr:to>
    <xdr:cxnSp macro="">
      <xdr:nvCxnSpPr>
        <xdr:cNvPr id="197" name="直線コネクタ 196"/>
        <xdr:cNvCxnSpPr/>
      </xdr:nvCxnSpPr>
      <xdr:spPr>
        <a:xfrm>
          <a:off x="1320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45720</xdr:rowOff>
    </xdr:from>
    <xdr:to>
      <xdr:col>20</xdr:col>
      <xdr:colOff>38100</xdr:colOff>
      <xdr:row>56</xdr:row>
      <xdr:rowOff>147320</xdr:rowOff>
    </xdr:to>
    <xdr:sp macro="" textlink="">
      <xdr:nvSpPr>
        <xdr:cNvPr id="209" name="楕円 208"/>
        <xdr:cNvSpPr/>
      </xdr:nvSpPr>
      <xdr:spPr>
        <a:xfrm>
          <a:off x="3937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132097</xdr:rowOff>
    </xdr:from>
    <xdr:ext cx="736600" cy="259045"/>
    <xdr:sp macro="" textlink="">
      <xdr:nvSpPr>
        <xdr:cNvPr id="210" name="テキスト ボックス 209"/>
        <xdr:cNvSpPr txBox="1"/>
      </xdr:nvSpPr>
      <xdr:spPr>
        <a:xfrm>
          <a:off x="3606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11" name="楕円 210"/>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109237</xdr:rowOff>
    </xdr:from>
    <xdr:ext cx="762000" cy="259045"/>
    <xdr:sp macro="" textlink="">
      <xdr:nvSpPr>
        <xdr:cNvPr id="212" name="テキスト ボックス 211"/>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3" name="楕円 212"/>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214" name="テキスト ボックス 213"/>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a:t>
          </a:r>
          <a:r>
            <a:rPr kumimoji="1" lang="ja-JP" altLang="en-US" sz="1100">
              <a:solidFill>
                <a:schemeClr val="dk1"/>
              </a:solidFill>
              <a:effectLst/>
              <a:latin typeface="+mn-lt"/>
              <a:ea typeface="+mn-ea"/>
              <a:cs typeface="+mn-cs"/>
            </a:rPr>
            <a:t>とほぼ同水準にある</a:t>
          </a:r>
          <a:r>
            <a:rPr kumimoji="1" lang="ja-JP" altLang="ja-JP" sz="1100">
              <a:solidFill>
                <a:schemeClr val="dk1"/>
              </a:solidFill>
              <a:effectLst/>
              <a:latin typeface="+mn-lt"/>
              <a:ea typeface="+mn-ea"/>
              <a:cs typeface="+mn-cs"/>
            </a:rPr>
            <a:t>。特別会計に対する繰出金が多額となっている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令和２年度は記録的な大雪に伴う除雪費用が大幅に増加したため、数値が悪化した。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普通会計に加え、特別会計においても事務事業の見直しを図るなど、コスト削減に努める。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58</xdr:row>
      <xdr:rowOff>12700</xdr:rowOff>
    </xdr:to>
    <xdr:cxnSp macro="">
      <xdr:nvCxnSpPr>
        <xdr:cNvPr id="249" name="直線コネクタ 248"/>
        <xdr:cNvCxnSpPr/>
      </xdr:nvCxnSpPr>
      <xdr:spPr>
        <a:xfrm>
          <a:off x="15671800" y="9829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0</xdr:rowOff>
    </xdr:to>
    <xdr:cxnSp macro="">
      <xdr:nvCxnSpPr>
        <xdr:cNvPr id="252" name="直線コネクタ 251"/>
        <xdr:cNvCxnSpPr/>
      </xdr:nvCxnSpPr>
      <xdr:spPr>
        <a:xfrm flipV="1">
          <a:off x="14782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50800</xdr:rowOff>
    </xdr:to>
    <xdr:cxnSp macro="">
      <xdr:nvCxnSpPr>
        <xdr:cNvPr id="255" name="直線コネクタ 254"/>
        <xdr:cNvCxnSpPr/>
      </xdr:nvCxnSpPr>
      <xdr:spPr>
        <a:xfrm flipV="1">
          <a:off x="13893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76200</xdr:rowOff>
    </xdr:to>
    <xdr:cxnSp macro="">
      <xdr:nvCxnSpPr>
        <xdr:cNvPr id="258" name="直線コネクタ 257"/>
        <xdr:cNvCxnSpPr/>
      </xdr:nvCxnSpPr>
      <xdr:spPr>
        <a:xfrm flipV="1">
          <a:off x="13004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9"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0" name="楕円 269"/>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71" name="テキスト ボックス 270"/>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2" name="楕円 271"/>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3" name="テキスト ボックス 272"/>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一部事務組合等に対する負担金や公営企業に対する</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が多額となっているため、類似団体平均よりも高い水準で推移している。一部事務組合等の施設の建設・改修なども予定されているため、予断を許さない状況である。今後は、一部事務組合等に対し事業の見直しや経費の節減を促すとともに、当市で行っている事業については必要性の低い補助金は見直しや廃止を進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35560</xdr:rowOff>
    </xdr:to>
    <xdr:cxnSp macro="">
      <xdr:nvCxnSpPr>
        <xdr:cNvPr id="307" name="直線コネクタ 306"/>
        <xdr:cNvCxnSpPr/>
      </xdr:nvCxnSpPr>
      <xdr:spPr>
        <a:xfrm flipV="1">
          <a:off x="15671800" y="6482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35560</xdr:rowOff>
    </xdr:to>
    <xdr:cxnSp macro="">
      <xdr:nvCxnSpPr>
        <xdr:cNvPr id="310" name="直線コネクタ 309"/>
        <xdr:cNvCxnSpPr/>
      </xdr:nvCxnSpPr>
      <xdr:spPr>
        <a:xfrm>
          <a:off x="14782800" y="6509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165862</xdr:rowOff>
    </xdr:to>
    <xdr:cxnSp macro="">
      <xdr:nvCxnSpPr>
        <xdr:cNvPr id="313" name="直線コネクタ 312"/>
        <xdr:cNvCxnSpPr/>
      </xdr:nvCxnSpPr>
      <xdr:spPr>
        <a:xfrm>
          <a:off x="13893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6" name="直線コネクタ 315"/>
        <xdr:cNvCxnSpPr/>
      </xdr:nvCxnSpPr>
      <xdr:spPr>
        <a:xfrm>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8" name="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2" name="楕円 331"/>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3" name="テキスト ボックス 332"/>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公債費に係る経常収支比率は、類似団体平均を大きく上回っており、高い水準で推移している。これまでの大型建設事業等によるものであるが、公債費のピークは令和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年度になると見込んでいる。それまでは、非常に厳しい財政運営となることが予想されるが、新規の普通建設事業を厳選し、地方債新規発行を最小限に抑制するよう努める。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91077</xdr:rowOff>
    </xdr:from>
    <xdr:to>
      <xdr:col>24</xdr:col>
      <xdr:colOff>25400</xdr:colOff>
      <xdr:row>80</xdr:row>
      <xdr:rowOff>104139</xdr:rowOff>
    </xdr:to>
    <xdr:cxnSp macro="">
      <xdr:nvCxnSpPr>
        <xdr:cNvPr id="370" name="直線コネクタ 369"/>
        <xdr:cNvCxnSpPr/>
      </xdr:nvCxnSpPr>
      <xdr:spPr>
        <a:xfrm>
          <a:off x="3987800" y="138070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91077</xdr:rowOff>
    </xdr:from>
    <xdr:to>
      <xdr:col>19</xdr:col>
      <xdr:colOff>187325</xdr:colOff>
      <xdr:row>80</xdr:row>
      <xdr:rowOff>110671</xdr:rowOff>
    </xdr:to>
    <xdr:cxnSp macro="">
      <xdr:nvCxnSpPr>
        <xdr:cNvPr id="373" name="直線コネクタ 372"/>
        <xdr:cNvCxnSpPr/>
      </xdr:nvCxnSpPr>
      <xdr:spPr>
        <a:xfrm flipV="1">
          <a:off x="3098800" y="138070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80</xdr:row>
      <xdr:rowOff>130266</xdr:rowOff>
    </xdr:to>
    <xdr:cxnSp macro="">
      <xdr:nvCxnSpPr>
        <xdr:cNvPr id="376" name="直線コネクタ 375"/>
        <xdr:cNvCxnSpPr/>
      </xdr:nvCxnSpPr>
      <xdr:spPr>
        <a:xfrm flipV="1">
          <a:off x="2209800" y="138266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84545</xdr:rowOff>
    </xdr:from>
    <xdr:to>
      <xdr:col>11</xdr:col>
      <xdr:colOff>9525</xdr:colOff>
      <xdr:row>80</xdr:row>
      <xdr:rowOff>130266</xdr:rowOff>
    </xdr:to>
    <xdr:cxnSp macro="">
      <xdr:nvCxnSpPr>
        <xdr:cNvPr id="379" name="直線コネクタ 378"/>
        <xdr:cNvCxnSpPr/>
      </xdr:nvCxnSpPr>
      <xdr:spPr>
        <a:xfrm>
          <a:off x="1320800" y="138005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89" name="楕円 388"/>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133366</xdr:rowOff>
    </xdr:from>
    <xdr:ext cx="762000" cy="259045"/>
    <xdr:sp macro="" textlink="">
      <xdr:nvSpPr>
        <xdr:cNvPr id="390" name="公債費該当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40277</xdr:rowOff>
    </xdr:from>
    <xdr:to>
      <xdr:col>20</xdr:col>
      <xdr:colOff>38100</xdr:colOff>
      <xdr:row>80</xdr:row>
      <xdr:rowOff>141877</xdr:rowOff>
    </xdr:to>
    <xdr:sp macro="" textlink="">
      <xdr:nvSpPr>
        <xdr:cNvPr id="391" name="楕円 390"/>
        <xdr:cNvSpPr/>
      </xdr:nvSpPr>
      <xdr:spPr>
        <a:xfrm>
          <a:off x="3937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126654</xdr:rowOff>
    </xdr:from>
    <xdr:ext cx="736600" cy="259045"/>
    <xdr:sp macro="" textlink="">
      <xdr:nvSpPr>
        <xdr:cNvPr id="392" name="テキスト ボックス 391"/>
        <xdr:cNvSpPr txBox="1"/>
      </xdr:nvSpPr>
      <xdr:spPr>
        <a:xfrm>
          <a:off x="3606800" y="1384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3" name="楕円 392"/>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394" name="テキスト ボックス 393"/>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79466</xdr:rowOff>
    </xdr:from>
    <xdr:to>
      <xdr:col>11</xdr:col>
      <xdr:colOff>60325</xdr:colOff>
      <xdr:row>81</xdr:row>
      <xdr:rowOff>9616</xdr:rowOff>
    </xdr:to>
    <xdr:sp macro="" textlink="">
      <xdr:nvSpPr>
        <xdr:cNvPr id="395" name="楕円 394"/>
        <xdr:cNvSpPr/>
      </xdr:nvSpPr>
      <xdr:spPr>
        <a:xfrm>
          <a:off x="2159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165843</xdr:rowOff>
    </xdr:from>
    <xdr:ext cx="762000" cy="259045"/>
    <xdr:sp macro="" textlink="">
      <xdr:nvSpPr>
        <xdr:cNvPr id="396" name="テキスト ボックス 395"/>
        <xdr:cNvSpPr txBox="1"/>
      </xdr:nvSpPr>
      <xdr:spPr>
        <a:xfrm>
          <a:off x="1828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33745</xdr:rowOff>
    </xdr:from>
    <xdr:to>
      <xdr:col>6</xdr:col>
      <xdr:colOff>171450</xdr:colOff>
      <xdr:row>80</xdr:row>
      <xdr:rowOff>135345</xdr:rowOff>
    </xdr:to>
    <xdr:sp macro="" textlink="">
      <xdr:nvSpPr>
        <xdr:cNvPr id="397" name="楕円 396"/>
        <xdr:cNvSpPr/>
      </xdr:nvSpPr>
      <xdr:spPr>
        <a:xfrm>
          <a:off x="1270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120122</xdr:rowOff>
    </xdr:from>
    <xdr:ext cx="762000" cy="259045"/>
    <xdr:sp macro="" textlink="">
      <xdr:nvSpPr>
        <xdr:cNvPr id="398" name="テキスト ボックス 397"/>
        <xdr:cNvSpPr txBox="1"/>
      </xdr:nvSpPr>
      <xdr:spPr>
        <a:xfrm>
          <a:off x="939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類似団体平均と同程度で推移している。扶助費が年々増加してきており、今後もその傾向は続くものと予想される。また、補助費等も高い水準である。上述したとおり、それぞれの経費について抑制し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76</xdr:row>
      <xdr:rowOff>66039</xdr:rowOff>
    </xdr:to>
    <xdr:cxnSp macro="">
      <xdr:nvCxnSpPr>
        <xdr:cNvPr id="431" name="直線コネクタ 430"/>
        <xdr:cNvCxnSpPr/>
      </xdr:nvCxnSpPr>
      <xdr:spPr>
        <a:xfrm flipV="1">
          <a:off x="15671800" y="1298956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66039</xdr:rowOff>
    </xdr:to>
    <xdr:cxnSp macro="">
      <xdr:nvCxnSpPr>
        <xdr:cNvPr id="434" name="直線コネクタ 433"/>
        <xdr:cNvCxnSpPr/>
      </xdr:nvCxnSpPr>
      <xdr:spPr>
        <a:xfrm>
          <a:off x="14782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35561</xdr:rowOff>
    </xdr:to>
    <xdr:cxnSp macro="">
      <xdr:nvCxnSpPr>
        <xdr:cNvPr id="437" name="直線コネクタ 436"/>
        <xdr:cNvCxnSpPr/>
      </xdr:nvCxnSpPr>
      <xdr:spPr>
        <a:xfrm>
          <a:off x="13893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20320</xdr:rowOff>
    </xdr:to>
    <xdr:cxnSp macro="">
      <xdr:nvCxnSpPr>
        <xdr:cNvPr id="440" name="直線コネクタ 439"/>
        <xdr:cNvCxnSpPr/>
      </xdr:nvCxnSpPr>
      <xdr:spPr>
        <a:xfrm flipV="1">
          <a:off x="13004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0" name="楕円 449"/>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51"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2" name="楕円 451"/>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3" name="テキスト ボックス 452"/>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4" name="楕円 453"/>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5" name="テキスト ボックス 454"/>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56" name="楕円 455"/>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57" name="テキスト ボックス 456"/>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146636</xdr:rowOff>
    </xdr:from>
    <xdr:to>
      <xdr:col>29</xdr:col>
      <xdr:colOff>127000</xdr:colOff>
      <xdr:row>16</xdr:row>
      <xdr:rowOff>4718</xdr:rowOff>
    </xdr:to>
    <xdr:cxnSp macro="">
      <xdr:nvCxnSpPr>
        <xdr:cNvPr id="54" name="直線コネクタ 53"/>
        <xdr:cNvCxnSpPr/>
      </xdr:nvCxnSpPr>
      <xdr:spPr bwMode="auto">
        <a:xfrm flipV="1">
          <a:off x="5003800" y="2766011"/>
          <a:ext cx="647700" cy="2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4718</xdr:rowOff>
    </xdr:from>
    <xdr:to>
      <xdr:col>26</xdr:col>
      <xdr:colOff>50800</xdr:colOff>
      <xdr:row>16</xdr:row>
      <xdr:rowOff>44637</xdr:rowOff>
    </xdr:to>
    <xdr:cxnSp macro="">
      <xdr:nvCxnSpPr>
        <xdr:cNvPr id="57" name="直線コネクタ 56"/>
        <xdr:cNvCxnSpPr/>
      </xdr:nvCxnSpPr>
      <xdr:spPr bwMode="auto">
        <a:xfrm flipV="1">
          <a:off x="4305300" y="2795543"/>
          <a:ext cx="698500" cy="3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44637</xdr:rowOff>
    </xdr:from>
    <xdr:to>
      <xdr:col>22</xdr:col>
      <xdr:colOff>114300</xdr:colOff>
      <xdr:row>16</xdr:row>
      <xdr:rowOff>60611</xdr:rowOff>
    </xdr:to>
    <xdr:cxnSp macro="">
      <xdr:nvCxnSpPr>
        <xdr:cNvPr id="60" name="直線コネクタ 59"/>
        <xdr:cNvCxnSpPr/>
      </xdr:nvCxnSpPr>
      <xdr:spPr bwMode="auto">
        <a:xfrm flipV="1">
          <a:off x="3606800" y="2835462"/>
          <a:ext cx="698500" cy="1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60611</xdr:rowOff>
    </xdr:from>
    <xdr:to>
      <xdr:col>18</xdr:col>
      <xdr:colOff>177800</xdr:colOff>
      <xdr:row>16</xdr:row>
      <xdr:rowOff>88957</xdr:rowOff>
    </xdr:to>
    <xdr:cxnSp macro="">
      <xdr:nvCxnSpPr>
        <xdr:cNvPr id="63" name="直線コネクタ 62"/>
        <xdr:cNvCxnSpPr/>
      </xdr:nvCxnSpPr>
      <xdr:spPr bwMode="auto">
        <a:xfrm flipV="1">
          <a:off x="2908300" y="2851436"/>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95836</xdr:rowOff>
    </xdr:from>
    <xdr:to>
      <xdr:col>29</xdr:col>
      <xdr:colOff>177800</xdr:colOff>
      <xdr:row>16</xdr:row>
      <xdr:rowOff>25986</xdr:rowOff>
    </xdr:to>
    <xdr:sp macro="" textlink="">
      <xdr:nvSpPr>
        <xdr:cNvPr id="73" name="楕円 72"/>
        <xdr:cNvSpPr/>
      </xdr:nvSpPr>
      <xdr:spPr bwMode="auto">
        <a:xfrm>
          <a:off x="5600700" y="271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112363</xdr:rowOff>
    </xdr:from>
    <xdr:ext cx="762000" cy="259045"/>
    <xdr:sp macro="" textlink="">
      <xdr:nvSpPr>
        <xdr:cNvPr id="74" name="人口1人当たり決算額の推移該当値テキスト130"/>
        <xdr:cNvSpPr txBox="1"/>
      </xdr:nvSpPr>
      <xdr:spPr>
        <a:xfrm>
          <a:off x="5740400" y="25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125368</xdr:rowOff>
    </xdr:from>
    <xdr:to>
      <xdr:col>26</xdr:col>
      <xdr:colOff>101600</xdr:colOff>
      <xdr:row>16</xdr:row>
      <xdr:rowOff>55518</xdr:rowOff>
    </xdr:to>
    <xdr:sp macro="" textlink="">
      <xdr:nvSpPr>
        <xdr:cNvPr id="75" name="楕円 74"/>
        <xdr:cNvSpPr/>
      </xdr:nvSpPr>
      <xdr:spPr bwMode="auto">
        <a:xfrm>
          <a:off x="4953000" y="274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65695</xdr:rowOff>
    </xdr:from>
    <xdr:ext cx="736600" cy="259045"/>
    <xdr:sp macro="" textlink="">
      <xdr:nvSpPr>
        <xdr:cNvPr id="76" name="テキスト ボックス 75"/>
        <xdr:cNvSpPr txBox="1"/>
      </xdr:nvSpPr>
      <xdr:spPr>
        <a:xfrm>
          <a:off x="4622800" y="25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165287</xdr:rowOff>
    </xdr:from>
    <xdr:to>
      <xdr:col>22</xdr:col>
      <xdr:colOff>165100</xdr:colOff>
      <xdr:row>16</xdr:row>
      <xdr:rowOff>95437</xdr:rowOff>
    </xdr:to>
    <xdr:sp macro="" textlink="">
      <xdr:nvSpPr>
        <xdr:cNvPr id="77" name="楕円 76"/>
        <xdr:cNvSpPr/>
      </xdr:nvSpPr>
      <xdr:spPr bwMode="auto">
        <a:xfrm>
          <a:off x="4254500" y="278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105614</xdr:rowOff>
    </xdr:from>
    <xdr:ext cx="762000" cy="259045"/>
    <xdr:sp macro="" textlink="">
      <xdr:nvSpPr>
        <xdr:cNvPr id="78" name="テキスト ボックス 77"/>
        <xdr:cNvSpPr txBox="1"/>
      </xdr:nvSpPr>
      <xdr:spPr>
        <a:xfrm>
          <a:off x="3924300" y="25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9811</xdr:rowOff>
    </xdr:from>
    <xdr:to>
      <xdr:col>19</xdr:col>
      <xdr:colOff>38100</xdr:colOff>
      <xdr:row>16</xdr:row>
      <xdr:rowOff>111411</xdr:rowOff>
    </xdr:to>
    <xdr:sp macro="" textlink="">
      <xdr:nvSpPr>
        <xdr:cNvPr id="79" name="楕円 78"/>
        <xdr:cNvSpPr/>
      </xdr:nvSpPr>
      <xdr:spPr bwMode="auto">
        <a:xfrm>
          <a:off x="35560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121588</xdr:rowOff>
    </xdr:from>
    <xdr:ext cx="762000" cy="259045"/>
    <xdr:sp macro="" textlink="">
      <xdr:nvSpPr>
        <xdr:cNvPr id="80" name="テキスト ボックス 79"/>
        <xdr:cNvSpPr txBox="1"/>
      </xdr:nvSpPr>
      <xdr:spPr>
        <a:xfrm>
          <a:off x="3225800" y="256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38157</xdr:rowOff>
    </xdr:from>
    <xdr:to>
      <xdr:col>15</xdr:col>
      <xdr:colOff>101600</xdr:colOff>
      <xdr:row>16</xdr:row>
      <xdr:rowOff>139757</xdr:rowOff>
    </xdr:to>
    <xdr:sp macro="" textlink="">
      <xdr:nvSpPr>
        <xdr:cNvPr id="81" name="楕円 80"/>
        <xdr:cNvSpPr/>
      </xdr:nvSpPr>
      <xdr:spPr bwMode="auto">
        <a:xfrm>
          <a:off x="2857500" y="282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149934</xdr:rowOff>
    </xdr:from>
    <xdr:ext cx="762000" cy="259045"/>
    <xdr:sp macro="" textlink="">
      <xdr:nvSpPr>
        <xdr:cNvPr id="82" name="テキスト ボックス 81"/>
        <xdr:cNvSpPr txBox="1"/>
      </xdr:nvSpPr>
      <xdr:spPr>
        <a:xfrm>
          <a:off x="2527300" y="259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138332</xdr:rowOff>
    </xdr:from>
    <xdr:to>
      <xdr:col>29</xdr:col>
      <xdr:colOff>127000</xdr:colOff>
      <xdr:row>35</xdr:row>
      <xdr:rowOff>164556</xdr:rowOff>
    </xdr:to>
    <xdr:cxnSp macro="">
      <xdr:nvCxnSpPr>
        <xdr:cNvPr id="118" name="直線コネクタ 117"/>
        <xdr:cNvCxnSpPr/>
      </xdr:nvCxnSpPr>
      <xdr:spPr bwMode="auto">
        <a:xfrm>
          <a:off x="5003800" y="6748682"/>
          <a:ext cx="6477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112826</xdr:rowOff>
    </xdr:from>
    <xdr:to>
      <xdr:col>26</xdr:col>
      <xdr:colOff>50800</xdr:colOff>
      <xdr:row>35</xdr:row>
      <xdr:rowOff>138332</xdr:rowOff>
    </xdr:to>
    <xdr:cxnSp macro="">
      <xdr:nvCxnSpPr>
        <xdr:cNvPr id="121" name="直線コネクタ 120"/>
        <xdr:cNvCxnSpPr/>
      </xdr:nvCxnSpPr>
      <xdr:spPr bwMode="auto">
        <a:xfrm>
          <a:off x="4305300" y="6723176"/>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60771</xdr:rowOff>
    </xdr:from>
    <xdr:to>
      <xdr:col>22</xdr:col>
      <xdr:colOff>114300</xdr:colOff>
      <xdr:row>35</xdr:row>
      <xdr:rowOff>112826</xdr:rowOff>
    </xdr:to>
    <xdr:cxnSp macro="">
      <xdr:nvCxnSpPr>
        <xdr:cNvPr id="124" name="直線コネクタ 123"/>
        <xdr:cNvCxnSpPr/>
      </xdr:nvCxnSpPr>
      <xdr:spPr bwMode="auto">
        <a:xfrm>
          <a:off x="3606800" y="6671121"/>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297666</xdr:rowOff>
    </xdr:from>
    <xdr:to>
      <xdr:col>18</xdr:col>
      <xdr:colOff>177800</xdr:colOff>
      <xdr:row>35</xdr:row>
      <xdr:rowOff>60771</xdr:rowOff>
    </xdr:to>
    <xdr:cxnSp macro="">
      <xdr:nvCxnSpPr>
        <xdr:cNvPr id="127" name="直線コネクタ 126"/>
        <xdr:cNvCxnSpPr/>
      </xdr:nvCxnSpPr>
      <xdr:spPr bwMode="auto">
        <a:xfrm>
          <a:off x="2908300" y="6565116"/>
          <a:ext cx="698500" cy="10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113756</xdr:rowOff>
    </xdr:from>
    <xdr:to>
      <xdr:col>29</xdr:col>
      <xdr:colOff>177800</xdr:colOff>
      <xdr:row>35</xdr:row>
      <xdr:rowOff>215356</xdr:rowOff>
    </xdr:to>
    <xdr:sp macro="" textlink="">
      <xdr:nvSpPr>
        <xdr:cNvPr id="137" name="楕円 136"/>
        <xdr:cNvSpPr/>
      </xdr:nvSpPr>
      <xdr:spPr bwMode="auto">
        <a:xfrm>
          <a:off x="5600700" y="672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301733</xdr:rowOff>
    </xdr:from>
    <xdr:ext cx="762000" cy="259045"/>
    <xdr:sp macro="" textlink="">
      <xdr:nvSpPr>
        <xdr:cNvPr id="138" name="人口1人当たり決算額の推移該当値テキスト445"/>
        <xdr:cNvSpPr txBox="1"/>
      </xdr:nvSpPr>
      <xdr:spPr>
        <a:xfrm>
          <a:off x="5740400" y="65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87532</xdr:rowOff>
    </xdr:from>
    <xdr:to>
      <xdr:col>26</xdr:col>
      <xdr:colOff>101600</xdr:colOff>
      <xdr:row>35</xdr:row>
      <xdr:rowOff>189132</xdr:rowOff>
    </xdr:to>
    <xdr:sp macro="" textlink="">
      <xdr:nvSpPr>
        <xdr:cNvPr id="139" name="楕円 138"/>
        <xdr:cNvSpPr/>
      </xdr:nvSpPr>
      <xdr:spPr bwMode="auto">
        <a:xfrm>
          <a:off x="4953000" y="66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199309</xdr:rowOff>
    </xdr:from>
    <xdr:ext cx="736600" cy="259045"/>
    <xdr:sp macro="" textlink="">
      <xdr:nvSpPr>
        <xdr:cNvPr id="140" name="テキスト ボックス 139"/>
        <xdr:cNvSpPr txBox="1"/>
      </xdr:nvSpPr>
      <xdr:spPr>
        <a:xfrm>
          <a:off x="4622800" y="646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62026</xdr:rowOff>
    </xdr:from>
    <xdr:to>
      <xdr:col>22</xdr:col>
      <xdr:colOff>165100</xdr:colOff>
      <xdr:row>35</xdr:row>
      <xdr:rowOff>163626</xdr:rowOff>
    </xdr:to>
    <xdr:sp macro="" textlink="">
      <xdr:nvSpPr>
        <xdr:cNvPr id="141" name="楕円 140"/>
        <xdr:cNvSpPr/>
      </xdr:nvSpPr>
      <xdr:spPr bwMode="auto">
        <a:xfrm>
          <a:off x="4254500" y="667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173803</xdr:rowOff>
    </xdr:from>
    <xdr:ext cx="762000" cy="259045"/>
    <xdr:sp macro="" textlink="">
      <xdr:nvSpPr>
        <xdr:cNvPr id="142" name="テキスト ボックス 141"/>
        <xdr:cNvSpPr txBox="1"/>
      </xdr:nvSpPr>
      <xdr:spPr>
        <a:xfrm>
          <a:off x="3924300" y="644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9971</xdr:rowOff>
    </xdr:from>
    <xdr:to>
      <xdr:col>19</xdr:col>
      <xdr:colOff>38100</xdr:colOff>
      <xdr:row>35</xdr:row>
      <xdr:rowOff>111571</xdr:rowOff>
    </xdr:to>
    <xdr:sp macro="" textlink="">
      <xdr:nvSpPr>
        <xdr:cNvPr id="143" name="楕円 142"/>
        <xdr:cNvSpPr/>
      </xdr:nvSpPr>
      <xdr:spPr bwMode="auto">
        <a:xfrm>
          <a:off x="3556000" y="662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121748</xdr:rowOff>
    </xdr:from>
    <xdr:ext cx="762000" cy="259045"/>
    <xdr:sp macro="" textlink="">
      <xdr:nvSpPr>
        <xdr:cNvPr id="144" name="テキスト ボックス 143"/>
        <xdr:cNvSpPr txBox="1"/>
      </xdr:nvSpPr>
      <xdr:spPr>
        <a:xfrm>
          <a:off x="3225800" y="638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246866</xdr:rowOff>
    </xdr:from>
    <xdr:to>
      <xdr:col>15</xdr:col>
      <xdr:colOff>101600</xdr:colOff>
      <xdr:row>35</xdr:row>
      <xdr:rowOff>5566</xdr:rowOff>
    </xdr:to>
    <xdr:sp macro="" textlink="">
      <xdr:nvSpPr>
        <xdr:cNvPr id="145" name="楕円 144"/>
        <xdr:cNvSpPr/>
      </xdr:nvSpPr>
      <xdr:spPr bwMode="auto">
        <a:xfrm>
          <a:off x="2857500" y="65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15743</xdr:rowOff>
    </xdr:from>
    <xdr:ext cx="762000" cy="259045"/>
    <xdr:sp macro="" textlink="">
      <xdr:nvSpPr>
        <xdr:cNvPr id="146" name="テキスト ボックス 145"/>
        <xdr:cNvSpPr txBox="1"/>
      </xdr:nvSpPr>
      <xdr:spPr>
        <a:xfrm>
          <a:off x="2527300" y="628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98095</xdr:rowOff>
    </xdr:from>
    <xdr:to>
      <xdr:col>24</xdr:col>
      <xdr:colOff>63500</xdr:colOff>
      <xdr:row>38</xdr:row>
      <xdr:rowOff>45188</xdr:rowOff>
    </xdr:to>
    <xdr:cxnSp macro="">
      <xdr:nvCxnSpPr>
        <xdr:cNvPr id="65" name="直線コネクタ 64"/>
        <xdr:cNvCxnSpPr/>
      </xdr:nvCxnSpPr>
      <xdr:spPr>
        <a:xfrm flipV="1">
          <a:off x="3797300" y="6441745"/>
          <a:ext cx="838200" cy="1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45188</xdr:rowOff>
    </xdr:from>
    <xdr:to>
      <xdr:col>19</xdr:col>
      <xdr:colOff>177800</xdr:colOff>
      <xdr:row>38</xdr:row>
      <xdr:rowOff>48531</xdr:rowOff>
    </xdr:to>
    <xdr:cxnSp macro="">
      <xdr:nvCxnSpPr>
        <xdr:cNvPr id="68" name="直線コネクタ 67"/>
        <xdr:cNvCxnSpPr/>
      </xdr:nvCxnSpPr>
      <xdr:spPr>
        <a:xfrm flipV="1">
          <a:off x="2908300" y="6560288"/>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17999</xdr:rowOff>
    </xdr:from>
    <xdr:to>
      <xdr:col>15</xdr:col>
      <xdr:colOff>50800</xdr:colOff>
      <xdr:row>38</xdr:row>
      <xdr:rowOff>48531</xdr:rowOff>
    </xdr:to>
    <xdr:cxnSp macro="">
      <xdr:nvCxnSpPr>
        <xdr:cNvPr id="71" name="直線コネクタ 70"/>
        <xdr:cNvCxnSpPr/>
      </xdr:nvCxnSpPr>
      <xdr:spPr>
        <a:xfrm>
          <a:off x="2019300" y="6533099"/>
          <a:ext cx="8890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17999</xdr:rowOff>
    </xdr:from>
    <xdr:to>
      <xdr:col>10</xdr:col>
      <xdr:colOff>114300</xdr:colOff>
      <xdr:row>38</xdr:row>
      <xdr:rowOff>27457</xdr:rowOff>
    </xdr:to>
    <xdr:cxnSp macro="">
      <xdr:nvCxnSpPr>
        <xdr:cNvPr id="74" name="直線コネクタ 73"/>
        <xdr:cNvCxnSpPr/>
      </xdr:nvCxnSpPr>
      <xdr:spPr>
        <a:xfrm flipV="1">
          <a:off x="1130300" y="6533099"/>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47295</xdr:rowOff>
    </xdr:from>
    <xdr:to>
      <xdr:col>24</xdr:col>
      <xdr:colOff>114300</xdr:colOff>
      <xdr:row>37</xdr:row>
      <xdr:rowOff>148895</xdr:rowOff>
    </xdr:to>
    <xdr:sp macro="" textlink="">
      <xdr:nvSpPr>
        <xdr:cNvPr id="84" name="楕円 83"/>
        <xdr:cNvSpPr/>
      </xdr:nvSpPr>
      <xdr:spPr>
        <a:xfrm>
          <a:off x="4584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25722</xdr:rowOff>
    </xdr:from>
    <xdr:ext cx="534377" cy="259045"/>
    <xdr:sp macro="" textlink="">
      <xdr:nvSpPr>
        <xdr:cNvPr id="85" name="人件費該当値テキスト"/>
        <xdr:cNvSpPr txBox="1"/>
      </xdr:nvSpPr>
      <xdr:spPr>
        <a:xfrm>
          <a:off x="4686300"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165838</xdr:rowOff>
    </xdr:from>
    <xdr:to>
      <xdr:col>20</xdr:col>
      <xdr:colOff>38100</xdr:colOff>
      <xdr:row>38</xdr:row>
      <xdr:rowOff>95988</xdr:rowOff>
    </xdr:to>
    <xdr:sp macro="" textlink="">
      <xdr:nvSpPr>
        <xdr:cNvPr id="86" name="楕円 85"/>
        <xdr:cNvSpPr/>
      </xdr:nvSpPr>
      <xdr:spPr>
        <a:xfrm>
          <a:off x="3746500" y="65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87115</xdr:rowOff>
    </xdr:from>
    <xdr:ext cx="534377" cy="259045"/>
    <xdr:sp macro="" textlink="">
      <xdr:nvSpPr>
        <xdr:cNvPr id="87" name="テキスト ボックス 86"/>
        <xdr:cNvSpPr txBox="1"/>
      </xdr:nvSpPr>
      <xdr:spPr>
        <a:xfrm>
          <a:off x="3530111" y="66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169181</xdr:rowOff>
    </xdr:from>
    <xdr:to>
      <xdr:col>15</xdr:col>
      <xdr:colOff>101600</xdr:colOff>
      <xdr:row>38</xdr:row>
      <xdr:rowOff>99331</xdr:rowOff>
    </xdr:to>
    <xdr:sp macro="" textlink="">
      <xdr:nvSpPr>
        <xdr:cNvPr id="88" name="楕円 87"/>
        <xdr:cNvSpPr/>
      </xdr:nvSpPr>
      <xdr:spPr>
        <a:xfrm>
          <a:off x="2857500" y="6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90458</xdr:rowOff>
    </xdr:from>
    <xdr:ext cx="534377" cy="259045"/>
    <xdr:sp macro="" textlink="">
      <xdr:nvSpPr>
        <xdr:cNvPr id="89" name="テキスト ボックス 88"/>
        <xdr:cNvSpPr txBox="1"/>
      </xdr:nvSpPr>
      <xdr:spPr>
        <a:xfrm>
          <a:off x="2641111" y="6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138649</xdr:rowOff>
    </xdr:from>
    <xdr:to>
      <xdr:col>10</xdr:col>
      <xdr:colOff>165100</xdr:colOff>
      <xdr:row>38</xdr:row>
      <xdr:rowOff>68799</xdr:rowOff>
    </xdr:to>
    <xdr:sp macro="" textlink="">
      <xdr:nvSpPr>
        <xdr:cNvPr id="90" name="楕円 89"/>
        <xdr:cNvSpPr/>
      </xdr:nvSpPr>
      <xdr:spPr>
        <a:xfrm>
          <a:off x="1968500" y="64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59926</xdr:rowOff>
    </xdr:from>
    <xdr:ext cx="534377" cy="259045"/>
    <xdr:sp macro="" textlink="">
      <xdr:nvSpPr>
        <xdr:cNvPr id="91" name="テキスト ボックス 90"/>
        <xdr:cNvSpPr txBox="1"/>
      </xdr:nvSpPr>
      <xdr:spPr>
        <a:xfrm>
          <a:off x="1752111" y="65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148107</xdr:rowOff>
    </xdr:from>
    <xdr:to>
      <xdr:col>6</xdr:col>
      <xdr:colOff>38100</xdr:colOff>
      <xdr:row>38</xdr:row>
      <xdr:rowOff>78257</xdr:rowOff>
    </xdr:to>
    <xdr:sp macro="" textlink="">
      <xdr:nvSpPr>
        <xdr:cNvPr id="92" name="楕円 91"/>
        <xdr:cNvSpPr/>
      </xdr:nvSpPr>
      <xdr:spPr>
        <a:xfrm>
          <a:off x="1079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69384</xdr:rowOff>
    </xdr:from>
    <xdr:ext cx="534377" cy="259045"/>
    <xdr:sp macro="" textlink="">
      <xdr:nvSpPr>
        <xdr:cNvPr id="93" name="テキスト ボックス 92"/>
        <xdr:cNvSpPr txBox="1"/>
      </xdr:nvSpPr>
      <xdr:spPr>
        <a:xfrm>
          <a:off x="863111" y="65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54791</xdr:rowOff>
    </xdr:from>
    <xdr:to>
      <xdr:col>24</xdr:col>
      <xdr:colOff>63500</xdr:colOff>
      <xdr:row>57</xdr:row>
      <xdr:rowOff>93180</xdr:rowOff>
    </xdr:to>
    <xdr:cxnSp macro="">
      <xdr:nvCxnSpPr>
        <xdr:cNvPr id="125" name="直線コネクタ 124"/>
        <xdr:cNvCxnSpPr/>
      </xdr:nvCxnSpPr>
      <xdr:spPr>
        <a:xfrm flipV="1">
          <a:off x="3797300" y="9827441"/>
          <a:ext cx="8382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93180</xdr:rowOff>
    </xdr:from>
    <xdr:to>
      <xdr:col>19</xdr:col>
      <xdr:colOff>177800</xdr:colOff>
      <xdr:row>57</xdr:row>
      <xdr:rowOff>130573</xdr:rowOff>
    </xdr:to>
    <xdr:cxnSp macro="">
      <xdr:nvCxnSpPr>
        <xdr:cNvPr id="128" name="直線コネクタ 127"/>
        <xdr:cNvCxnSpPr/>
      </xdr:nvCxnSpPr>
      <xdr:spPr>
        <a:xfrm flipV="1">
          <a:off x="2908300" y="986583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130573</xdr:rowOff>
    </xdr:from>
    <xdr:to>
      <xdr:col>15</xdr:col>
      <xdr:colOff>50800</xdr:colOff>
      <xdr:row>58</xdr:row>
      <xdr:rowOff>1544</xdr:rowOff>
    </xdr:to>
    <xdr:cxnSp macro="">
      <xdr:nvCxnSpPr>
        <xdr:cNvPr id="131" name="直線コネクタ 130"/>
        <xdr:cNvCxnSpPr/>
      </xdr:nvCxnSpPr>
      <xdr:spPr>
        <a:xfrm flipV="1">
          <a:off x="2019300" y="9903223"/>
          <a:ext cx="889000" cy="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150199</xdr:rowOff>
    </xdr:from>
    <xdr:to>
      <xdr:col>10</xdr:col>
      <xdr:colOff>114300</xdr:colOff>
      <xdr:row>58</xdr:row>
      <xdr:rowOff>1544</xdr:rowOff>
    </xdr:to>
    <xdr:cxnSp macro="">
      <xdr:nvCxnSpPr>
        <xdr:cNvPr id="134" name="直線コネクタ 133"/>
        <xdr:cNvCxnSpPr/>
      </xdr:nvCxnSpPr>
      <xdr:spPr>
        <a:xfrm>
          <a:off x="1130300" y="992284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3991</xdr:rowOff>
    </xdr:from>
    <xdr:to>
      <xdr:col>24</xdr:col>
      <xdr:colOff>114300</xdr:colOff>
      <xdr:row>57</xdr:row>
      <xdr:rowOff>105591</xdr:rowOff>
    </xdr:to>
    <xdr:sp macro="" textlink="">
      <xdr:nvSpPr>
        <xdr:cNvPr id="144" name="楕円 143"/>
        <xdr:cNvSpPr/>
      </xdr:nvSpPr>
      <xdr:spPr>
        <a:xfrm>
          <a:off x="4584700" y="97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153868</xdr:rowOff>
    </xdr:from>
    <xdr:ext cx="534377" cy="259045"/>
    <xdr:sp macro="" textlink="">
      <xdr:nvSpPr>
        <xdr:cNvPr id="145" name="物件費該当値テキスト"/>
        <xdr:cNvSpPr txBox="1"/>
      </xdr:nvSpPr>
      <xdr:spPr>
        <a:xfrm>
          <a:off x="4686300" y="97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42380</xdr:rowOff>
    </xdr:from>
    <xdr:to>
      <xdr:col>20</xdr:col>
      <xdr:colOff>38100</xdr:colOff>
      <xdr:row>57</xdr:row>
      <xdr:rowOff>143980</xdr:rowOff>
    </xdr:to>
    <xdr:sp macro="" textlink="">
      <xdr:nvSpPr>
        <xdr:cNvPr id="146" name="楕円 145"/>
        <xdr:cNvSpPr/>
      </xdr:nvSpPr>
      <xdr:spPr>
        <a:xfrm>
          <a:off x="3746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135107</xdr:rowOff>
    </xdr:from>
    <xdr:ext cx="534377" cy="259045"/>
    <xdr:sp macro="" textlink="">
      <xdr:nvSpPr>
        <xdr:cNvPr id="147" name="テキスト ボックス 146"/>
        <xdr:cNvSpPr txBox="1"/>
      </xdr:nvSpPr>
      <xdr:spPr>
        <a:xfrm>
          <a:off x="3530111" y="99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79773</xdr:rowOff>
    </xdr:from>
    <xdr:to>
      <xdr:col>15</xdr:col>
      <xdr:colOff>101600</xdr:colOff>
      <xdr:row>58</xdr:row>
      <xdr:rowOff>9923</xdr:rowOff>
    </xdr:to>
    <xdr:sp macro="" textlink="">
      <xdr:nvSpPr>
        <xdr:cNvPr id="148" name="楕円 147"/>
        <xdr:cNvSpPr/>
      </xdr:nvSpPr>
      <xdr:spPr>
        <a:xfrm>
          <a:off x="2857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xdr:rowOff>
    </xdr:from>
    <xdr:ext cx="534377" cy="259045"/>
    <xdr:sp macro="" textlink="">
      <xdr:nvSpPr>
        <xdr:cNvPr id="149" name="テキスト ボックス 148"/>
        <xdr:cNvSpPr txBox="1"/>
      </xdr:nvSpPr>
      <xdr:spPr>
        <a:xfrm>
          <a:off x="2641111" y="99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122194</xdr:rowOff>
    </xdr:from>
    <xdr:to>
      <xdr:col>10</xdr:col>
      <xdr:colOff>165100</xdr:colOff>
      <xdr:row>58</xdr:row>
      <xdr:rowOff>52344</xdr:rowOff>
    </xdr:to>
    <xdr:sp macro="" textlink="">
      <xdr:nvSpPr>
        <xdr:cNvPr id="150" name="楕円 149"/>
        <xdr:cNvSpPr/>
      </xdr:nvSpPr>
      <xdr:spPr>
        <a:xfrm>
          <a:off x="1968500" y="98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43471</xdr:rowOff>
    </xdr:from>
    <xdr:ext cx="534377" cy="259045"/>
    <xdr:sp macro="" textlink="">
      <xdr:nvSpPr>
        <xdr:cNvPr id="151" name="テキスト ボックス 150"/>
        <xdr:cNvSpPr txBox="1"/>
      </xdr:nvSpPr>
      <xdr:spPr>
        <a:xfrm>
          <a:off x="1752111" y="99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99399</xdr:rowOff>
    </xdr:from>
    <xdr:to>
      <xdr:col>6</xdr:col>
      <xdr:colOff>38100</xdr:colOff>
      <xdr:row>58</xdr:row>
      <xdr:rowOff>29549</xdr:rowOff>
    </xdr:to>
    <xdr:sp macro="" textlink="">
      <xdr:nvSpPr>
        <xdr:cNvPr id="152" name="楕円 151"/>
        <xdr:cNvSpPr/>
      </xdr:nvSpPr>
      <xdr:spPr>
        <a:xfrm>
          <a:off x="1079500" y="98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20676</xdr:rowOff>
    </xdr:from>
    <xdr:ext cx="534377" cy="259045"/>
    <xdr:sp macro="" textlink="">
      <xdr:nvSpPr>
        <xdr:cNvPr id="153" name="テキスト ボックス 152"/>
        <xdr:cNvSpPr txBox="1"/>
      </xdr:nvSpPr>
      <xdr:spPr>
        <a:xfrm>
          <a:off x="863111" y="99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46659</xdr:rowOff>
    </xdr:from>
    <xdr:to>
      <xdr:col>24</xdr:col>
      <xdr:colOff>63500</xdr:colOff>
      <xdr:row>77</xdr:row>
      <xdr:rowOff>78473</xdr:rowOff>
    </xdr:to>
    <xdr:cxnSp macro="">
      <xdr:nvCxnSpPr>
        <xdr:cNvPr id="182" name="直線コネクタ 181"/>
        <xdr:cNvCxnSpPr/>
      </xdr:nvCxnSpPr>
      <xdr:spPr>
        <a:xfrm flipV="1">
          <a:off x="3797300" y="13076859"/>
          <a:ext cx="8382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133871</xdr:rowOff>
    </xdr:from>
    <xdr:to>
      <xdr:col>19</xdr:col>
      <xdr:colOff>177800</xdr:colOff>
      <xdr:row>77</xdr:row>
      <xdr:rowOff>78473</xdr:rowOff>
    </xdr:to>
    <xdr:cxnSp macro="">
      <xdr:nvCxnSpPr>
        <xdr:cNvPr id="185" name="直線コネクタ 184"/>
        <xdr:cNvCxnSpPr/>
      </xdr:nvCxnSpPr>
      <xdr:spPr>
        <a:xfrm>
          <a:off x="2908300" y="13164071"/>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14618</xdr:rowOff>
    </xdr:from>
    <xdr:to>
      <xdr:col>15</xdr:col>
      <xdr:colOff>50800</xdr:colOff>
      <xdr:row>76</xdr:row>
      <xdr:rowOff>133871</xdr:rowOff>
    </xdr:to>
    <xdr:cxnSp macro="">
      <xdr:nvCxnSpPr>
        <xdr:cNvPr id="188" name="直線コネクタ 187"/>
        <xdr:cNvCxnSpPr/>
      </xdr:nvCxnSpPr>
      <xdr:spPr>
        <a:xfrm>
          <a:off x="2019300" y="13044818"/>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14618</xdr:rowOff>
    </xdr:from>
    <xdr:to>
      <xdr:col>10</xdr:col>
      <xdr:colOff>114300</xdr:colOff>
      <xdr:row>76</xdr:row>
      <xdr:rowOff>142215</xdr:rowOff>
    </xdr:to>
    <xdr:cxnSp macro="">
      <xdr:nvCxnSpPr>
        <xdr:cNvPr id="191" name="直線コネクタ 190"/>
        <xdr:cNvCxnSpPr/>
      </xdr:nvCxnSpPr>
      <xdr:spPr>
        <a:xfrm flipV="1">
          <a:off x="1130300" y="13044818"/>
          <a:ext cx="889000" cy="1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167309</xdr:rowOff>
    </xdr:from>
    <xdr:to>
      <xdr:col>24</xdr:col>
      <xdr:colOff>114300</xdr:colOff>
      <xdr:row>76</xdr:row>
      <xdr:rowOff>97459</xdr:rowOff>
    </xdr:to>
    <xdr:sp macro="" textlink="">
      <xdr:nvSpPr>
        <xdr:cNvPr id="201" name="楕円 200"/>
        <xdr:cNvSpPr/>
      </xdr:nvSpPr>
      <xdr:spPr>
        <a:xfrm>
          <a:off x="45847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18737</xdr:rowOff>
    </xdr:from>
    <xdr:ext cx="534377" cy="259045"/>
    <xdr:sp macro="" textlink="">
      <xdr:nvSpPr>
        <xdr:cNvPr id="202" name="維持補修費該当値テキスト"/>
        <xdr:cNvSpPr txBox="1"/>
      </xdr:nvSpPr>
      <xdr:spPr>
        <a:xfrm>
          <a:off x="4686300"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27673</xdr:rowOff>
    </xdr:from>
    <xdr:to>
      <xdr:col>20</xdr:col>
      <xdr:colOff>38100</xdr:colOff>
      <xdr:row>77</xdr:row>
      <xdr:rowOff>129273</xdr:rowOff>
    </xdr:to>
    <xdr:sp macro="" textlink="">
      <xdr:nvSpPr>
        <xdr:cNvPr id="203" name="楕円 202"/>
        <xdr:cNvSpPr/>
      </xdr:nvSpPr>
      <xdr:spPr>
        <a:xfrm>
          <a:off x="3746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145800</xdr:rowOff>
    </xdr:from>
    <xdr:ext cx="469744" cy="259045"/>
    <xdr:sp macro="" textlink="">
      <xdr:nvSpPr>
        <xdr:cNvPr id="204" name="テキスト ボックス 203"/>
        <xdr:cNvSpPr txBox="1"/>
      </xdr:nvSpPr>
      <xdr:spPr>
        <a:xfrm>
          <a:off x="3562428" y="130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83071</xdr:rowOff>
    </xdr:from>
    <xdr:to>
      <xdr:col>15</xdr:col>
      <xdr:colOff>101600</xdr:colOff>
      <xdr:row>77</xdr:row>
      <xdr:rowOff>13221</xdr:rowOff>
    </xdr:to>
    <xdr:sp macro="" textlink="">
      <xdr:nvSpPr>
        <xdr:cNvPr id="205" name="楕円 204"/>
        <xdr:cNvSpPr/>
      </xdr:nvSpPr>
      <xdr:spPr>
        <a:xfrm>
          <a:off x="2857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29748</xdr:rowOff>
    </xdr:from>
    <xdr:ext cx="534377" cy="259045"/>
    <xdr:sp macro="" textlink="">
      <xdr:nvSpPr>
        <xdr:cNvPr id="206" name="テキスト ボックス 205"/>
        <xdr:cNvSpPr txBox="1"/>
      </xdr:nvSpPr>
      <xdr:spPr>
        <a:xfrm>
          <a:off x="2641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135268</xdr:rowOff>
    </xdr:from>
    <xdr:to>
      <xdr:col>10</xdr:col>
      <xdr:colOff>165100</xdr:colOff>
      <xdr:row>76</xdr:row>
      <xdr:rowOff>65418</xdr:rowOff>
    </xdr:to>
    <xdr:sp macro="" textlink="">
      <xdr:nvSpPr>
        <xdr:cNvPr id="207" name="楕円 206"/>
        <xdr:cNvSpPr/>
      </xdr:nvSpPr>
      <xdr:spPr>
        <a:xfrm>
          <a:off x="19685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81945</xdr:rowOff>
    </xdr:from>
    <xdr:ext cx="534377" cy="259045"/>
    <xdr:sp macro="" textlink="">
      <xdr:nvSpPr>
        <xdr:cNvPr id="208" name="テキスト ボックス 207"/>
        <xdr:cNvSpPr txBox="1"/>
      </xdr:nvSpPr>
      <xdr:spPr>
        <a:xfrm>
          <a:off x="1752111" y="127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91415</xdr:rowOff>
    </xdr:from>
    <xdr:to>
      <xdr:col>6</xdr:col>
      <xdr:colOff>38100</xdr:colOff>
      <xdr:row>77</xdr:row>
      <xdr:rowOff>21565</xdr:rowOff>
    </xdr:to>
    <xdr:sp macro="" textlink="">
      <xdr:nvSpPr>
        <xdr:cNvPr id="209" name="楕円 208"/>
        <xdr:cNvSpPr/>
      </xdr:nvSpPr>
      <xdr:spPr>
        <a:xfrm>
          <a:off x="1079500" y="131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38092</xdr:rowOff>
    </xdr:from>
    <xdr:ext cx="534377" cy="259045"/>
    <xdr:sp macro="" textlink="">
      <xdr:nvSpPr>
        <xdr:cNvPr id="210" name="テキスト ボックス 209"/>
        <xdr:cNvSpPr txBox="1"/>
      </xdr:nvSpPr>
      <xdr:spPr>
        <a:xfrm>
          <a:off x="863111" y="12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43650</xdr:rowOff>
    </xdr:from>
    <xdr:to>
      <xdr:col>24</xdr:col>
      <xdr:colOff>63500</xdr:colOff>
      <xdr:row>92</xdr:row>
      <xdr:rowOff>136564</xdr:rowOff>
    </xdr:to>
    <xdr:cxnSp macro="">
      <xdr:nvCxnSpPr>
        <xdr:cNvPr id="240" name="直線コネクタ 239"/>
        <xdr:cNvCxnSpPr/>
      </xdr:nvCxnSpPr>
      <xdr:spPr>
        <a:xfrm flipV="1">
          <a:off x="3797300" y="15817050"/>
          <a:ext cx="838200" cy="9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136564</xdr:rowOff>
    </xdr:from>
    <xdr:to>
      <xdr:col>19</xdr:col>
      <xdr:colOff>177800</xdr:colOff>
      <xdr:row>93</xdr:row>
      <xdr:rowOff>28651</xdr:rowOff>
    </xdr:to>
    <xdr:cxnSp macro="">
      <xdr:nvCxnSpPr>
        <xdr:cNvPr id="243" name="直線コネクタ 242"/>
        <xdr:cNvCxnSpPr/>
      </xdr:nvCxnSpPr>
      <xdr:spPr>
        <a:xfrm flipV="1">
          <a:off x="2908300" y="15909964"/>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28651</xdr:rowOff>
    </xdr:from>
    <xdr:to>
      <xdr:col>15</xdr:col>
      <xdr:colOff>50800</xdr:colOff>
      <xdr:row>93</xdr:row>
      <xdr:rowOff>67221</xdr:rowOff>
    </xdr:to>
    <xdr:cxnSp macro="">
      <xdr:nvCxnSpPr>
        <xdr:cNvPr id="246" name="直線コネクタ 245"/>
        <xdr:cNvCxnSpPr/>
      </xdr:nvCxnSpPr>
      <xdr:spPr>
        <a:xfrm flipV="1">
          <a:off x="2019300" y="15973501"/>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44196</xdr:rowOff>
    </xdr:from>
    <xdr:to>
      <xdr:col>10</xdr:col>
      <xdr:colOff>114300</xdr:colOff>
      <xdr:row>93</xdr:row>
      <xdr:rowOff>67221</xdr:rowOff>
    </xdr:to>
    <xdr:cxnSp macro="">
      <xdr:nvCxnSpPr>
        <xdr:cNvPr id="249" name="直線コネクタ 248"/>
        <xdr:cNvCxnSpPr/>
      </xdr:nvCxnSpPr>
      <xdr:spPr>
        <a:xfrm>
          <a:off x="1130300" y="15989046"/>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164300</xdr:rowOff>
    </xdr:from>
    <xdr:to>
      <xdr:col>24</xdr:col>
      <xdr:colOff>114300</xdr:colOff>
      <xdr:row>92</xdr:row>
      <xdr:rowOff>94450</xdr:rowOff>
    </xdr:to>
    <xdr:sp macro="" textlink="">
      <xdr:nvSpPr>
        <xdr:cNvPr id="259" name="楕円 258"/>
        <xdr:cNvSpPr/>
      </xdr:nvSpPr>
      <xdr:spPr>
        <a:xfrm>
          <a:off x="4584700" y="157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15727</xdr:rowOff>
    </xdr:from>
    <xdr:ext cx="599010" cy="259045"/>
    <xdr:sp macro="" textlink="">
      <xdr:nvSpPr>
        <xdr:cNvPr id="260" name="扶助費該当値テキスト"/>
        <xdr:cNvSpPr txBox="1"/>
      </xdr:nvSpPr>
      <xdr:spPr>
        <a:xfrm>
          <a:off x="4686300" y="1561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85764</xdr:rowOff>
    </xdr:from>
    <xdr:to>
      <xdr:col>20</xdr:col>
      <xdr:colOff>38100</xdr:colOff>
      <xdr:row>93</xdr:row>
      <xdr:rowOff>15914</xdr:rowOff>
    </xdr:to>
    <xdr:sp macro="" textlink="">
      <xdr:nvSpPr>
        <xdr:cNvPr id="261" name="楕円 260"/>
        <xdr:cNvSpPr/>
      </xdr:nvSpPr>
      <xdr:spPr>
        <a:xfrm>
          <a:off x="3746500" y="158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32441</xdr:rowOff>
    </xdr:from>
    <xdr:ext cx="599010" cy="259045"/>
    <xdr:sp macro="" textlink="">
      <xdr:nvSpPr>
        <xdr:cNvPr id="262" name="テキスト ボックス 261"/>
        <xdr:cNvSpPr txBox="1"/>
      </xdr:nvSpPr>
      <xdr:spPr>
        <a:xfrm>
          <a:off x="3497795" y="1563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149301</xdr:rowOff>
    </xdr:from>
    <xdr:to>
      <xdr:col>15</xdr:col>
      <xdr:colOff>101600</xdr:colOff>
      <xdr:row>93</xdr:row>
      <xdr:rowOff>79451</xdr:rowOff>
    </xdr:to>
    <xdr:sp macro="" textlink="">
      <xdr:nvSpPr>
        <xdr:cNvPr id="263" name="楕円 262"/>
        <xdr:cNvSpPr/>
      </xdr:nvSpPr>
      <xdr:spPr>
        <a:xfrm>
          <a:off x="2857500" y="15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95978</xdr:rowOff>
    </xdr:from>
    <xdr:ext cx="599010" cy="259045"/>
    <xdr:sp macro="" textlink="">
      <xdr:nvSpPr>
        <xdr:cNvPr id="264" name="テキスト ボックス 263"/>
        <xdr:cNvSpPr txBox="1"/>
      </xdr:nvSpPr>
      <xdr:spPr>
        <a:xfrm>
          <a:off x="2608795" y="156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16421</xdr:rowOff>
    </xdr:from>
    <xdr:to>
      <xdr:col>10</xdr:col>
      <xdr:colOff>165100</xdr:colOff>
      <xdr:row>93</xdr:row>
      <xdr:rowOff>118021</xdr:rowOff>
    </xdr:to>
    <xdr:sp macro="" textlink="">
      <xdr:nvSpPr>
        <xdr:cNvPr id="265" name="楕円 264"/>
        <xdr:cNvSpPr/>
      </xdr:nvSpPr>
      <xdr:spPr>
        <a:xfrm>
          <a:off x="1968500" y="159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134548</xdr:rowOff>
    </xdr:from>
    <xdr:ext cx="599010" cy="259045"/>
    <xdr:sp macro="" textlink="">
      <xdr:nvSpPr>
        <xdr:cNvPr id="266" name="テキスト ボックス 265"/>
        <xdr:cNvSpPr txBox="1"/>
      </xdr:nvSpPr>
      <xdr:spPr>
        <a:xfrm>
          <a:off x="1719795" y="1573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164846</xdr:rowOff>
    </xdr:from>
    <xdr:to>
      <xdr:col>6</xdr:col>
      <xdr:colOff>38100</xdr:colOff>
      <xdr:row>93</xdr:row>
      <xdr:rowOff>94996</xdr:rowOff>
    </xdr:to>
    <xdr:sp macro="" textlink="">
      <xdr:nvSpPr>
        <xdr:cNvPr id="267" name="楕円 266"/>
        <xdr:cNvSpPr/>
      </xdr:nvSpPr>
      <xdr:spPr>
        <a:xfrm>
          <a:off x="1079500" y="159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111523</xdr:rowOff>
    </xdr:from>
    <xdr:ext cx="599010" cy="259045"/>
    <xdr:sp macro="" textlink="">
      <xdr:nvSpPr>
        <xdr:cNvPr id="268" name="テキスト ボックス 267"/>
        <xdr:cNvSpPr txBox="1"/>
      </xdr:nvSpPr>
      <xdr:spPr>
        <a:xfrm>
          <a:off x="830795" y="157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117197</xdr:rowOff>
    </xdr:from>
    <xdr:to>
      <xdr:col>55</xdr:col>
      <xdr:colOff>0</xdr:colOff>
      <xdr:row>36</xdr:row>
      <xdr:rowOff>106068</xdr:rowOff>
    </xdr:to>
    <xdr:cxnSp macro="">
      <xdr:nvCxnSpPr>
        <xdr:cNvPr id="295" name="直線コネクタ 294"/>
        <xdr:cNvCxnSpPr/>
      </xdr:nvCxnSpPr>
      <xdr:spPr>
        <a:xfrm flipV="1">
          <a:off x="9639300" y="5775047"/>
          <a:ext cx="838200" cy="50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106068</xdr:rowOff>
    </xdr:from>
    <xdr:to>
      <xdr:col>50</xdr:col>
      <xdr:colOff>114300</xdr:colOff>
      <xdr:row>36</xdr:row>
      <xdr:rowOff>125581</xdr:rowOff>
    </xdr:to>
    <xdr:cxnSp macro="">
      <xdr:nvCxnSpPr>
        <xdr:cNvPr id="298" name="直線コネクタ 297"/>
        <xdr:cNvCxnSpPr/>
      </xdr:nvCxnSpPr>
      <xdr:spPr>
        <a:xfrm flipV="1">
          <a:off x="8750300" y="6278268"/>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125581</xdr:rowOff>
    </xdr:from>
    <xdr:to>
      <xdr:col>45</xdr:col>
      <xdr:colOff>177800</xdr:colOff>
      <xdr:row>36</xdr:row>
      <xdr:rowOff>151308</xdr:rowOff>
    </xdr:to>
    <xdr:cxnSp macro="">
      <xdr:nvCxnSpPr>
        <xdr:cNvPr id="301" name="直線コネクタ 300"/>
        <xdr:cNvCxnSpPr/>
      </xdr:nvCxnSpPr>
      <xdr:spPr>
        <a:xfrm flipV="1">
          <a:off x="7861300" y="6297781"/>
          <a:ext cx="889000" cy="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151308</xdr:rowOff>
    </xdr:from>
    <xdr:to>
      <xdr:col>41</xdr:col>
      <xdr:colOff>50800</xdr:colOff>
      <xdr:row>36</xdr:row>
      <xdr:rowOff>164064</xdr:rowOff>
    </xdr:to>
    <xdr:cxnSp macro="">
      <xdr:nvCxnSpPr>
        <xdr:cNvPr id="304" name="直線コネクタ 303"/>
        <xdr:cNvCxnSpPr/>
      </xdr:nvCxnSpPr>
      <xdr:spPr>
        <a:xfrm flipV="1">
          <a:off x="6972300" y="6323508"/>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66397</xdr:rowOff>
    </xdr:from>
    <xdr:to>
      <xdr:col>55</xdr:col>
      <xdr:colOff>50800</xdr:colOff>
      <xdr:row>33</xdr:row>
      <xdr:rowOff>167997</xdr:rowOff>
    </xdr:to>
    <xdr:sp macro="" textlink="">
      <xdr:nvSpPr>
        <xdr:cNvPr id="314" name="楕円 313"/>
        <xdr:cNvSpPr/>
      </xdr:nvSpPr>
      <xdr:spPr>
        <a:xfrm>
          <a:off x="10426700" y="57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89274</xdr:rowOff>
    </xdr:from>
    <xdr:ext cx="599010" cy="259045"/>
    <xdr:sp macro="" textlink="">
      <xdr:nvSpPr>
        <xdr:cNvPr id="315" name="補助費等該当値テキスト"/>
        <xdr:cNvSpPr txBox="1"/>
      </xdr:nvSpPr>
      <xdr:spPr>
        <a:xfrm>
          <a:off x="10528300" y="557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55268</xdr:rowOff>
    </xdr:from>
    <xdr:to>
      <xdr:col>50</xdr:col>
      <xdr:colOff>165100</xdr:colOff>
      <xdr:row>36</xdr:row>
      <xdr:rowOff>156868</xdr:rowOff>
    </xdr:to>
    <xdr:sp macro="" textlink="">
      <xdr:nvSpPr>
        <xdr:cNvPr id="316" name="楕円 315"/>
        <xdr:cNvSpPr/>
      </xdr:nvSpPr>
      <xdr:spPr>
        <a:xfrm>
          <a:off x="9588500" y="62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1945</xdr:rowOff>
    </xdr:from>
    <xdr:ext cx="534377" cy="259045"/>
    <xdr:sp macro="" textlink="">
      <xdr:nvSpPr>
        <xdr:cNvPr id="317" name="テキスト ボックス 316"/>
        <xdr:cNvSpPr txBox="1"/>
      </xdr:nvSpPr>
      <xdr:spPr>
        <a:xfrm>
          <a:off x="9372111" y="60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74781</xdr:rowOff>
    </xdr:from>
    <xdr:to>
      <xdr:col>46</xdr:col>
      <xdr:colOff>38100</xdr:colOff>
      <xdr:row>37</xdr:row>
      <xdr:rowOff>4931</xdr:rowOff>
    </xdr:to>
    <xdr:sp macro="" textlink="">
      <xdr:nvSpPr>
        <xdr:cNvPr id="318" name="楕円 317"/>
        <xdr:cNvSpPr/>
      </xdr:nvSpPr>
      <xdr:spPr>
        <a:xfrm>
          <a:off x="8699500" y="62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21458</xdr:rowOff>
    </xdr:from>
    <xdr:ext cx="534377" cy="259045"/>
    <xdr:sp macro="" textlink="">
      <xdr:nvSpPr>
        <xdr:cNvPr id="319" name="テキスト ボックス 318"/>
        <xdr:cNvSpPr txBox="1"/>
      </xdr:nvSpPr>
      <xdr:spPr>
        <a:xfrm>
          <a:off x="8483111" y="6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100508</xdr:rowOff>
    </xdr:from>
    <xdr:to>
      <xdr:col>41</xdr:col>
      <xdr:colOff>101600</xdr:colOff>
      <xdr:row>37</xdr:row>
      <xdr:rowOff>30658</xdr:rowOff>
    </xdr:to>
    <xdr:sp macro="" textlink="">
      <xdr:nvSpPr>
        <xdr:cNvPr id="320" name="楕円 319"/>
        <xdr:cNvSpPr/>
      </xdr:nvSpPr>
      <xdr:spPr>
        <a:xfrm>
          <a:off x="7810500" y="6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47185</xdr:rowOff>
    </xdr:from>
    <xdr:ext cx="534377" cy="259045"/>
    <xdr:sp macro="" textlink="">
      <xdr:nvSpPr>
        <xdr:cNvPr id="321" name="テキスト ボックス 320"/>
        <xdr:cNvSpPr txBox="1"/>
      </xdr:nvSpPr>
      <xdr:spPr>
        <a:xfrm>
          <a:off x="7594111" y="60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113264</xdr:rowOff>
    </xdr:from>
    <xdr:to>
      <xdr:col>36</xdr:col>
      <xdr:colOff>165100</xdr:colOff>
      <xdr:row>37</xdr:row>
      <xdr:rowOff>43414</xdr:rowOff>
    </xdr:to>
    <xdr:sp macro="" textlink="">
      <xdr:nvSpPr>
        <xdr:cNvPr id="322" name="楕円 321"/>
        <xdr:cNvSpPr/>
      </xdr:nvSpPr>
      <xdr:spPr>
        <a:xfrm>
          <a:off x="6921500" y="62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59941</xdr:rowOff>
    </xdr:from>
    <xdr:ext cx="534377" cy="259045"/>
    <xdr:sp macro="" textlink="">
      <xdr:nvSpPr>
        <xdr:cNvPr id="323" name="テキスト ボックス 322"/>
        <xdr:cNvSpPr txBox="1"/>
      </xdr:nvSpPr>
      <xdr:spPr>
        <a:xfrm>
          <a:off x="6705111" y="6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120200</xdr:rowOff>
    </xdr:from>
    <xdr:to>
      <xdr:col>55</xdr:col>
      <xdr:colOff>0</xdr:colOff>
      <xdr:row>56</xdr:row>
      <xdr:rowOff>160347</xdr:rowOff>
    </xdr:to>
    <xdr:cxnSp macro="">
      <xdr:nvCxnSpPr>
        <xdr:cNvPr id="350" name="直線コネクタ 349"/>
        <xdr:cNvCxnSpPr/>
      </xdr:nvCxnSpPr>
      <xdr:spPr>
        <a:xfrm>
          <a:off x="9639300" y="9721400"/>
          <a:ext cx="8382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120200</xdr:rowOff>
    </xdr:from>
    <xdr:to>
      <xdr:col>50</xdr:col>
      <xdr:colOff>114300</xdr:colOff>
      <xdr:row>57</xdr:row>
      <xdr:rowOff>56362</xdr:rowOff>
    </xdr:to>
    <xdr:cxnSp macro="">
      <xdr:nvCxnSpPr>
        <xdr:cNvPr id="353" name="直線コネクタ 352"/>
        <xdr:cNvCxnSpPr/>
      </xdr:nvCxnSpPr>
      <xdr:spPr>
        <a:xfrm flipV="1">
          <a:off x="8750300" y="9721400"/>
          <a:ext cx="889000" cy="1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5749</xdr:rowOff>
    </xdr:from>
    <xdr:to>
      <xdr:col>45</xdr:col>
      <xdr:colOff>177800</xdr:colOff>
      <xdr:row>57</xdr:row>
      <xdr:rowOff>56362</xdr:rowOff>
    </xdr:to>
    <xdr:cxnSp macro="">
      <xdr:nvCxnSpPr>
        <xdr:cNvPr id="356" name="直線コネクタ 355"/>
        <xdr:cNvCxnSpPr/>
      </xdr:nvCxnSpPr>
      <xdr:spPr>
        <a:xfrm>
          <a:off x="7861300" y="9435499"/>
          <a:ext cx="889000" cy="3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5749</xdr:rowOff>
    </xdr:from>
    <xdr:to>
      <xdr:col>41</xdr:col>
      <xdr:colOff>50800</xdr:colOff>
      <xdr:row>56</xdr:row>
      <xdr:rowOff>145204</xdr:rowOff>
    </xdr:to>
    <xdr:cxnSp macro="">
      <xdr:nvCxnSpPr>
        <xdr:cNvPr id="359" name="直線コネクタ 358"/>
        <xdr:cNvCxnSpPr/>
      </xdr:nvCxnSpPr>
      <xdr:spPr>
        <a:xfrm flipV="1">
          <a:off x="6972300" y="9435499"/>
          <a:ext cx="889000" cy="3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109547</xdr:rowOff>
    </xdr:from>
    <xdr:to>
      <xdr:col>55</xdr:col>
      <xdr:colOff>50800</xdr:colOff>
      <xdr:row>57</xdr:row>
      <xdr:rowOff>39697</xdr:rowOff>
    </xdr:to>
    <xdr:sp macro="" textlink="">
      <xdr:nvSpPr>
        <xdr:cNvPr id="369" name="楕円 368"/>
        <xdr:cNvSpPr/>
      </xdr:nvSpPr>
      <xdr:spPr>
        <a:xfrm>
          <a:off x="10426700" y="97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132424</xdr:rowOff>
    </xdr:from>
    <xdr:ext cx="534377" cy="259045"/>
    <xdr:sp macro="" textlink="">
      <xdr:nvSpPr>
        <xdr:cNvPr id="370" name="普通建設事業費該当値テキスト"/>
        <xdr:cNvSpPr txBox="1"/>
      </xdr:nvSpPr>
      <xdr:spPr>
        <a:xfrm>
          <a:off x="10528300" y="95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69400</xdr:rowOff>
    </xdr:from>
    <xdr:to>
      <xdr:col>50</xdr:col>
      <xdr:colOff>165100</xdr:colOff>
      <xdr:row>56</xdr:row>
      <xdr:rowOff>171000</xdr:rowOff>
    </xdr:to>
    <xdr:sp macro="" textlink="">
      <xdr:nvSpPr>
        <xdr:cNvPr id="371" name="楕円 370"/>
        <xdr:cNvSpPr/>
      </xdr:nvSpPr>
      <xdr:spPr>
        <a:xfrm>
          <a:off x="9588500" y="96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16077</xdr:rowOff>
    </xdr:from>
    <xdr:ext cx="534377" cy="259045"/>
    <xdr:sp macro="" textlink="">
      <xdr:nvSpPr>
        <xdr:cNvPr id="372" name="テキスト ボックス 371"/>
        <xdr:cNvSpPr txBox="1"/>
      </xdr:nvSpPr>
      <xdr:spPr>
        <a:xfrm>
          <a:off x="9372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5562</xdr:rowOff>
    </xdr:from>
    <xdr:to>
      <xdr:col>46</xdr:col>
      <xdr:colOff>38100</xdr:colOff>
      <xdr:row>57</xdr:row>
      <xdr:rowOff>107162</xdr:rowOff>
    </xdr:to>
    <xdr:sp macro="" textlink="">
      <xdr:nvSpPr>
        <xdr:cNvPr id="373" name="楕円 372"/>
        <xdr:cNvSpPr/>
      </xdr:nvSpPr>
      <xdr:spPr>
        <a:xfrm>
          <a:off x="8699500" y="97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98289</xdr:rowOff>
    </xdr:from>
    <xdr:ext cx="534377" cy="259045"/>
    <xdr:sp macro="" textlink="">
      <xdr:nvSpPr>
        <xdr:cNvPr id="374" name="テキスト ボックス 373"/>
        <xdr:cNvSpPr txBox="1"/>
      </xdr:nvSpPr>
      <xdr:spPr>
        <a:xfrm>
          <a:off x="8483111" y="98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126399</xdr:rowOff>
    </xdr:from>
    <xdr:to>
      <xdr:col>41</xdr:col>
      <xdr:colOff>101600</xdr:colOff>
      <xdr:row>55</xdr:row>
      <xdr:rowOff>56549</xdr:rowOff>
    </xdr:to>
    <xdr:sp macro="" textlink="">
      <xdr:nvSpPr>
        <xdr:cNvPr id="375" name="楕円 374"/>
        <xdr:cNvSpPr/>
      </xdr:nvSpPr>
      <xdr:spPr>
        <a:xfrm>
          <a:off x="7810500" y="93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73076</xdr:rowOff>
    </xdr:from>
    <xdr:ext cx="599010" cy="259045"/>
    <xdr:sp macro="" textlink="">
      <xdr:nvSpPr>
        <xdr:cNvPr id="376" name="テキスト ボックス 375"/>
        <xdr:cNvSpPr txBox="1"/>
      </xdr:nvSpPr>
      <xdr:spPr>
        <a:xfrm>
          <a:off x="7561795" y="915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94404</xdr:rowOff>
    </xdr:from>
    <xdr:to>
      <xdr:col>36</xdr:col>
      <xdr:colOff>165100</xdr:colOff>
      <xdr:row>57</xdr:row>
      <xdr:rowOff>24554</xdr:rowOff>
    </xdr:to>
    <xdr:sp macro="" textlink="">
      <xdr:nvSpPr>
        <xdr:cNvPr id="377" name="楕円 376"/>
        <xdr:cNvSpPr/>
      </xdr:nvSpPr>
      <xdr:spPr>
        <a:xfrm>
          <a:off x="6921500" y="96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41081</xdr:rowOff>
    </xdr:from>
    <xdr:ext cx="534377" cy="259045"/>
    <xdr:sp macro="" textlink="">
      <xdr:nvSpPr>
        <xdr:cNvPr id="378" name="テキスト ボックス 377"/>
        <xdr:cNvSpPr txBox="1"/>
      </xdr:nvSpPr>
      <xdr:spPr>
        <a:xfrm>
          <a:off x="6705111" y="94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36525</xdr:rowOff>
    </xdr:from>
    <xdr:to>
      <xdr:col>55</xdr:col>
      <xdr:colOff>0</xdr:colOff>
      <xdr:row>77</xdr:row>
      <xdr:rowOff>104870</xdr:rowOff>
    </xdr:to>
    <xdr:cxnSp macro="">
      <xdr:nvCxnSpPr>
        <xdr:cNvPr id="407" name="直線コネクタ 406"/>
        <xdr:cNvCxnSpPr/>
      </xdr:nvCxnSpPr>
      <xdr:spPr>
        <a:xfrm>
          <a:off x="9639300" y="13238175"/>
          <a:ext cx="838200" cy="6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36525</xdr:rowOff>
    </xdr:from>
    <xdr:to>
      <xdr:col>50</xdr:col>
      <xdr:colOff>114300</xdr:colOff>
      <xdr:row>79</xdr:row>
      <xdr:rowOff>44450</xdr:rowOff>
    </xdr:to>
    <xdr:cxnSp macro="">
      <xdr:nvCxnSpPr>
        <xdr:cNvPr id="410" name="直線コネクタ 409"/>
        <xdr:cNvCxnSpPr/>
      </xdr:nvCxnSpPr>
      <xdr:spPr>
        <a:xfrm flipV="1">
          <a:off x="8750300" y="13238175"/>
          <a:ext cx="889000" cy="3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36296</xdr:rowOff>
    </xdr:from>
    <xdr:to>
      <xdr:col>45</xdr:col>
      <xdr:colOff>177800</xdr:colOff>
      <xdr:row>79</xdr:row>
      <xdr:rowOff>44450</xdr:rowOff>
    </xdr:to>
    <xdr:cxnSp macro="">
      <xdr:nvCxnSpPr>
        <xdr:cNvPr id="413" name="直線コネクタ 412"/>
        <xdr:cNvCxnSpPr/>
      </xdr:nvCxnSpPr>
      <xdr:spPr>
        <a:xfrm>
          <a:off x="7861300" y="12552146"/>
          <a:ext cx="889000" cy="10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36296</xdr:rowOff>
    </xdr:from>
    <xdr:to>
      <xdr:col>41</xdr:col>
      <xdr:colOff>50800</xdr:colOff>
      <xdr:row>76</xdr:row>
      <xdr:rowOff>39740</xdr:rowOff>
    </xdr:to>
    <xdr:cxnSp macro="">
      <xdr:nvCxnSpPr>
        <xdr:cNvPr id="416" name="直線コネクタ 415"/>
        <xdr:cNvCxnSpPr/>
      </xdr:nvCxnSpPr>
      <xdr:spPr>
        <a:xfrm flipV="1">
          <a:off x="6972300" y="12552146"/>
          <a:ext cx="889000" cy="5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54070</xdr:rowOff>
    </xdr:from>
    <xdr:to>
      <xdr:col>55</xdr:col>
      <xdr:colOff>50800</xdr:colOff>
      <xdr:row>77</xdr:row>
      <xdr:rowOff>155670</xdr:rowOff>
    </xdr:to>
    <xdr:sp macro="" textlink="">
      <xdr:nvSpPr>
        <xdr:cNvPr id="426" name="楕円 425"/>
        <xdr:cNvSpPr/>
      </xdr:nvSpPr>
      <xdr:spPr>
        <a:xfrm>
          <a:off x="10426700" y="132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76947</xdr:rowOff>
    </xdr:from>
    <xdr:ext cx="534377" cy="259045"/>
    <xdr:sp macro="" textlink="">
      <xdr:nvSpPr>
        <xdr:cNvPr id="427" name="普通建設事業費 （ うち新規整備　）該当値テキスト"/>
        <xdr:cNvSpPr txBox="1"/>
      </xdr:nvSpPr>
      <xdr:spPr>
        <a:xfrm>
          <a:off x="10528300" y="131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157175</xdr:rowOff>
    </xdr:from>
    <xdr:to>
      <xdr:col>50</xdr:col>
      <xdr:colOff>165100</xdr:colOff>
      <xdr:row>77</xdr:row>
      <xdr:rowOff>87325</xdr:rowOff>
    </xdr:to>
    <xdr:sp macro="" textlink="">
      <xdr:nvSpPr>
        <xdr:cNvPr id="428" name="楕円 427"/>
        <xdr:cNvSpPr/>
      </xdr:nvSpPr>
      <xdr:spPr>
        <a:xfrm>
          <a:off x="95885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103852</xdr:rowOff>
    </xdr:from>
    <xdr:ext cx="534377" cy="259045"/>
    <xdr:sp macro="" textlink="">
      <xdr:nvSpPr>
        <xdr:cNvPr id="429" name="テキスト ボックス 428"/>
        <xdr:cNvSpPr txBox="1"/>
      </xdr:nvSpPr>
      <xdr:spPr>
        <a:xfrm>
          <a:off x="9372111" y="129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156946</xdr:rowOff>
    </xdr:from>
    <xdr:to>
      <xdr:col>41</xdr:col>
      <xdr:colOff>101600</xdr:colOff>
      <xdr:row>73</xdr:row>
      <xdr:rowOff>87096</xdr:rowOff>
    </xdr:to>
    <xdr:sp macro="" textlink="">
      <xdr:nvSpPr>
        <xdr:cNvPr id="432" name="楕円 431"/>
        <xdr:cNvSpPr/>
      </xdr:nvSpPr>
      <xdr:spPr>
        <a:xfrm>
          <a:off x="7810500" y="125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103623</xdr:rowOff>
    </xdr:from>
    <xdr:ext cx="599010" cy="259045"/>
    <xdr:sp macro="" textlink="">
      <xdr:nvSpPr>
        <xdr:cNvPr id="433" name="テキスト ボックス 432"/>
        <xdr:cNvSpPr txBox="1"/>
      </xdr:nvSpPr>
      <xdr:spPr>
        <a:xfrm>
          <a:off x="7561795" y="122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160390</xdr:rowOff>
    </xdr:from>
    <xdr:to>
      <xdr:col>36</xdr:col>
      <xdr:colOff>165100</xdr:colOff>
      <xdr:row>76</xdr:row>
      <xdr:rowOff>90540</xdr:rowOff>
    </xdr:to>
    <xdr:sp macro="" textlink="">
      <xdr:nvSpPr>
        <xdr:cNvPr id="434" name="楕円 433"/>
        <xdr:cNvSpPr/>
      </xdr:nvSpPr>
      <xdr:spPr>
        <a:xfrm>
          <a:off x="6921500" y="130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107068</xdr:rowOff>
    </xdr:from>
    <xdr:ext cx="534377" cy="259045"/>
    <xdr:sp macro="" textlink="">
      <xdr:nvSpPr>
        <xdr:cNvPr id="435" name="テキスト ボックス 434"/>
        <xdr:cNvSpPr txBox="1"/>
      </xdr:nvSpPr>
      <xdr:spPr>
        <a:xfrm>
          <a:off x="6705111" y="127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122980</xdr:rowOff>
    </xdr:from>
    <xdr:to>
      <xdr:col>55</xdr:col>
      <xdr:colOff>0</xdr:colOff>
      <xdr:row>97</xdr:row>
      <xdr:rowOff>53012</xdr:rowOff>
    </xdr:to>
    <xdr:cxnSp macro="">
      <xdr:nvCxnSpPr>
        <xdr:cNvPr id="466" name="直線コネクタ 465"/>
        <xdr:cNvCxnSpPr/>
      </xdr:nvCxnSpPr>
      <xdr:spPr>
        <a:xfrm flipV="1">
          <a:off x="9639300" y="16582180"/>
          <a:ext cx="838200" cy="10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89914</xdr:rowOff>
    </xdr:from>
    <xdr:to>
      <xdr:col>50</xdr:col>
      <xdr:colOff>114300</xdr:colOff>
      <xdr:row>97</xdr:row>
      <xdr:rowOff>53012</xdr:rowOff>
    </xdr:to>
    <xdr:cxnSp macro="">
      <xdr:nvCxnSpPr>
        <xdr:cNvPr id="469" name="直線コネクタ 468"/>
        <xdr:cNvCxnSpPr/>
      </xdr:nvCxnSpPr>
      <xdr:spPr>
        <a:xfrm>
          <a:off x="8750300" y="16206214"/>
          <a:ext cx="889000" cy="47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89914</xdr:rowOff>
    </xdr:from>
    <xdr:to>
      <xdr:col>45</xdr:col>
      <xdr:colOff>177800</xdr:colOff>
      <xdr:row>99</xdr:row>
      <xdr:rowOff>98879</xdr:rowOff>
    </xdr:to>
    <xdr:cxnSp macro="">
      <xdr:nvCxnSpPr>
        <xdr:cNvPr id="472" name="直線コネクタ 471"/>
        <xdr:cNvCxnSpPr/>
      </xdr:nvCxnSpPr>
      <xdr:spPr>
        <a:xfrm flipV="1">
          <a:off x="7861300" y="16206214"/>
          <a:ext cx="889000" cy="8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98879</xdr:rowOff>
    </xdr:from>
    <xdr:to>
      <xdr:col>41</xdr:col>
      <xdr:colOff>50800</xdr:colOff>
      <xdr:row>99</xdr:row>
      <xdr:rowOff>98879</xdr:rowOff>
    </xdr:to>
    <xdr:cxnSp macro="">
      <xdr:nvCxnSpPr>
        <xdr:cNvPr id="475" name="直線コネクタ 474"/>
        <xdr:cNvCxnSpPr/>
      </xdr:nvCxnSpPr>
      <xdr:spPr>
        <a:xfrm>
          <a:off x="6972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72180</xdr:rowOff>
    </xdr:from>
    <xdr:to>
      <xdr:col>55</xdr:col>
      <xdr:colOff>50800</xdr:colOff>
      <xdr:row>97</xdr:row>
      <xdr:rowOff>2330</xdr:rowOff>
    </xdr:to>
    <xdr:sp macro="" textlink="">
      <xdr:nvSpPr>
        <xdr:cNvPr id="485" name="楕円 484"/>
        <xdr:cNvSpPr/>
      </xdr:nvSpPr>
      <xdr:spPr>
        <a:xfrm>
          <a:off x="10426700" y="16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50607</xdr:rowOff>
    </xdr:from>
    <xdr:ext cx="534377" cy="259045"/>
    <xdr:sp macro="" textlink="">
      <xdr:nvSpPr>
        <xdr:cNvPr id="486" name="普通建設事業費 （ うち更新整備　）該当値テキスト"/>
        <xdr:cNvSpPr txBox="1"/>
      </xdr:nvSpPr>
      <xdr:spPr>
        <a:xfrm>
          <a:off x="10528300" y="16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2212</xdr:rowOff>
    </xdr:from>
    <xdr:to>
      <xdr:col>50</xdr:col>
      <xdr:colOff>165100</xdr:colOff>
      <xdr:row>97</xdr:row>
      <xdr:rowOff>103812</xdr:rowOff>
    </xdr:to>
    <xdr:sp macro="" textlink="">
      <xdr:nvSpPr>
        <xdr:cNvPr id="487" name="楕円 486"/>
        <xdr:cNvSpPr/>
      </xdr:nvSpPr>
      <xdr:spPr>
        <a:xfrm>
          <a:off x="95885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94939</xdr:rowOff>
    </xdr:from>
    <xdr:ext cx="534377" cy="259045"/>
    <xdr:sp macro="" textlink="">
      <xdr:nvSpPr>
        <xdr:cNvPr id="488" name="テキスト ボックス 487"/>
        <xdr:cNvSpPr txBox="1"/>
      </xdr:nvSpPr>
      <xdr:spPr>
        <a:xfrm>
          <a:off x="9372111" y="167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39114</xdr:rowOff>
    </xdr:from>
    <xdr:to>
      <xdr:col>46</xdr:col>
      <xdr:colOff>38100</xdr:colOff>
      <xdr:row>94</xdr:row>
      <xdr:rowOff>140714</xdr:rowOff>
    </xdr:to>
    <xdr:sp macro="" textlink="">
      <xdr:nvSpPr>
        <xdr:cNvPr id="489" name="楕円 488"/>
        <xdr:cNvSpPr/>
      </xdr:nvSpPr>
      <xdr:spPr>
        <a:xfrm>
          <a:off x="8699500" y="161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157241</xdr:rowOff>
    </xdr:from>
    <xdr:ext cx="534377" cy="259045"/>
    <xdr:sp macro="" textlink="">
      <xdr:nvSpPr>
        <xdr:cNvPr id="490" name="テキスト ボックス 489"/>
        <xdr:cNvSpPr txBox="1"/>
      </xdr:nvSpPr>
      <xdr:spPr>
        <a:xfrm>
          <a:off x="8483111" y="159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91" name="楕円 490"/>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92" name="テキスト ボックス 491"/>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48079</xdr:rowOff>
    </xdr:from>
    <xdr:to>
      <xdr:col>36</xdr:col>
      <xdr:colOff>165100</xdr:colOff>
      <xdr:row>99</xdr:row>
      <xdr:rowOff>149679</xdr:rowOff>
    </xdr:to>
    <xdr:sp macro="" textlink="">
      <xdr:nvSpPr>
        <xdr:cNvPr id="493" name="楕円 492"/>
        <xdr:cNvSpPr/>
      </xdr:nvSpPr>
      <xdr:spPr>
        <a:xfrm>
          <a:off x="6921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140806</xdr:rowOff>
    </xdr:from>
    <xdr:ext cx="249299" cy="259045"/>
    <xdr:sp macro="" textlink="">
      <xdr:nvSpPr>
        <xdr:cNvPr id="494" name="テキスト ボックス 493"/>
        <xdr:cNvSpPr txBox="1"/>
      </xdr:nvSpPr>
      <xdr:spPr>
        <a:xfrm>
          <a:off x="6847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44107</xdr:rowOff>
    </xdr:from>
    <xdr:to>
      <xdr:col>85</xdr:col>
      <xdr:colOff>127000</xdr:colOff>
      <xdr:row>39</xdr:row>
      <xdr:rowOff>44412</xdr:rowOff>
    </xdr:to>
    <xdr:cxnSp macro="">
      <xdr:nvCxnSpPr>
        <xdr:cNvPr id="523" name="直線コネクタ 522"/>
        <xdr:cNvCxnSpPr/>
      </xdr:nvCxnSpPr>
      <xdr:spPr>
        <a:xfrm>
          <a:off x="15481300" y="673065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42761</xdr:rowOff>
    </xdr:from>
    <xdr:to>
      <xdr:col>81</xdr:col>
      <xdr:colOff>50800</xdr:colOff>
      <xdr:row>39</xdr:row>
      <xdr:rowOff>44107</xdr:rowOff>
    </xdr:to>
    <xdr:cxnSp macro="">
      <xdr:nvCxnSpPr>
        <xdr:cNvPr id="526" name="直線コネクタ 525"/>
        <xdr:cNvCxnSpPr/>
      </xdr:nvCxnSpPr>
      <xdr:spPr>
        <a:xfrm>
          <a:off x="14592300" y="6729311"/>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42761</xdr:rowOff>
    </xdr:from>
    <xdr:to>
      <xdr:col>76</xdr:col>
      <xdr:colOff>114300</xdr:colOff>
      <xdr:row>39</xdr:row>
      <xdr:rowOff>44450</xdr:rowOff>
    </xdr:to>
    <xdr:cxnSp macro="">
      <xdr:nvCxnSpPr>
        <xdr:cNvPr id="529" name="直線コネクタ 528"/>
        <xdr:cNvCxnSpPr/>
      </xdr:nvCxnSpPr>
      <xdr:spPr>
        <a:xfrm flipV="1">
          <a:off x="13703300" y="672931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42" name="楕円 541"/>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79989</xdr:rowOff>
    </xdr:from>
    <xdr:ext cx="249299" cy="259045"/>
    <xdr:sp macro="" textlink="">
      <xdr:nvSpPr>
        <xdr:cNvPr id="543" name="災害復旧事業費該当値テキスト"/>
        <xdr:cNvSpPr txBox="1"/>
      </xdr:nvSpPr>
      <xdr:spPr>
        <a:xfrm>
          <a:off x="16370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44" name="楕円 543"/>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86034</xdr:rowOff>
    </xdr:from>
    <xdr:ext cx="313932" cy="259045"/>
    <xdr:sp macro="" textlink="">
      <xdr:nvSpPr>
        <xdr:cNvPr id="545" name="テキスト ボックス 544"/>
        <xdr:cNvSpPr txBox="1"/>
      </xdr:nvSpPr>
      <xdr:spPr>
        <a:xfrm>
          <a:off x="15324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163411</xdr:rowOff>
    </xdr:from>
    <xdr:to>
      <xdr:col>76</xdr:col>
      <xdr:colOff>165100</xdr:colOff>
      <xdr:row>39</xdr:row>
      <xdr:rowOff>93561</xdr:rowOff>
    </xdr:to>
    <xdr:sp macro="" textlink="">
      <xdr:nvSpPr>
        <xdr:cNvPr id="546" name="楕円 545"/>
        <xdr:cNvSpPr/>
      </xdr:nvSpPr>
      <xdr:spPr>
        <a:xfrm>
          <a:off x="14541500" y="6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84688</xdr:rowOff>
    </xdr:from>
    <xdr:ext cx="378565" cy="259045"/>
    <xdr:sp macro="" textlink="">
      <xdr:nvSpPr>
        <xdr:cNvPr id="547" name="テキスト ボックス 546"/>
        <xdr:cNvSpPr txBox="1"/>
      </xdr:nvSpPr>
      <xdr:spPr>
        <a:xfrm>
          <a:off x="14403017" y="677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112230</xdr:rowOff>
    </xdr:from>
    <xdr:to>
      <xdr:col>85</xdr:col>
      <xdr:colOff>127000</xdr:colOff>
      <xdr:row>72</xdr:row>
      <xdr:rowOff>158623</xdr:rowOff>
    </xdr:to>
    <xdr:cxnSp macro="">
      <xdr:nvCxnSpPr>
        <xdr:cNvPr id="629" name="直線コネクタ 628"/>
        <xdr:cNvCxnSpPr/>
      </xdr:nvCxnSpPr>
      <xdr:spPr>
        <a:xfrm flipV="1">
          <a:off x="15481300" y="12456630"/>
          <a:ext cx="8382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158623</xdr:rowOff>
    </xdr:from>
    <xdr:to>
      <xdr:col>81</xdr:col>
      <xdr:colOff>50800</xdr:colOff>
      <xdr:row>72</xdr:row>
      <xdr:rowOff>167691</xdr:rowOff>
    </xdr:to>
    <xdr:cxnSp macro="">
      <xdr:nvCxnSpPr>
        <xdr:cNvPr id="632" name="直線コネクタ 631"/>
        <xdr:cNvCxnSpPr/>
      </xdr:nvCxnSpPr>
      <xdr:spPr>
        <a:xfrm flipV="1">
          <a:off x="14592300" y="1250302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146951</xdr:rowOff>
    </xdr:from>
    <xdr:to>
      <xdr:col>76</xdr:col>
      <xdr:colOff>114300</xdr:colOff>
      <xdr:row>72</xdr:row>
      <xdr:rowOff>167691</xdr:rowOff>
    </xdr:to>
    <xdr:cxnSp macro="">
      <xdr:nvCxnSpPr>
        <xdr:cNvPr id="635" name="直線コネクタ 634"/>
        <xdr:cNvCxnSpPr/>
      </xdr:nvCxnSpPr>
      <xdr:spPr>
        <a:xfrm>
          <a:off x="13703300" y="12491351"/>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146951</xdr:rowOff>
    </xdr:from>
    <xdr:to>
      <xdr:col>71</xdr:col>
      <xdr:colOff>177800</xdr:colOff>
      <xdr:row>73</xdr:row>
      <xdr:rowOff>28397</xdr:rowOff>
    </xdr:to>
    <xdr:cxnSp macro="">
      <xdr:nvCxnSpPr>
        <xdr:cNvPr id="638" name="直線コネクタ 637"/>
        <xdr:cNvCxnSpPr/>
      </xdr:nvCxnSpPr>
      <xdr:spPr>
        <a:xfrm flipV="1">
          <a:off x="12814300" y="12491351"/>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61430</xdr:rowOff>
    </xdr:from>
    <xdr:to>
      <xdr:col>85</xdr:col>
      <xdr:colOff>177800</xdr:colOff>
      <xdr:row>72</xdr:row>
      <xdr:rowOff>163030</xdr:rowOff>
    </xdr:to>
    <xdr:sp macro="" textlink="">
      <xdr:nvSpPr>
        <xdr:cNvPr id="648" name="楕円 647"/>
        <xdr:cNvSpPr/>
      </xdr:nvSpPr>
      <xdr:spPr>
        <a:xfrm>
          <a:off x="16268700" y="124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84307</xdr:rowOff>
    </xdr:from>
    <xdr:ext cx="534377" cy="259045"/>
    <xdr:sp macro="" textlink="">
      <xdr:nvSpPr>
        <xdr:cNvPr id="649" name="公債費該当値テキスト"/>
        <xdr:cNvSpPr txBox="1"/>
      </xdr:nvSpPr>
      <xdr:spPr>
        <a:xfrm>
          <a:off x="16370300" y="122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107823</xdr:rowOff>
    </xdr:from>
    <xdr:to>
      <xdr:col>81</xdr:col>
      <xdr:colOff>101600</xdr:colOff>
      <xdr:row>73</xdr:row>
      <xdr:rowOff>37973</xdr:rowOff>
    </xdr:to>
    <xdr:sp macro="" textlink="">
      <xdr:nvSpPr>
        <xdr:cNvPr id="650" name="楕円 649"/>
        <xdr:cNvSpPr/>
      </xdr:nvSpPr>
      <xdr:spPr>
        <a:xfrm>
          <a:off x="15430500" y="124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54500</xdr:rowOff>
    </xdr:from>
    <xdr:ext cx="534377" cy="259045"/>
    <xdr:sp macro="" textlink="">
      <xdr:nvSpPr>
        <xdr:cNvPr id="651" name="テキスト ボックス 650"/>
        <xdr:cNvSpPr txBox="1"/>
      </xdr:nvSpPr>
      <xdr:spPr>
        <a:xfrm>
          <a:off x="15214111" y="122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116891</xdr:rowOff>
    </xdr:from>
    <xdr:to>
      <xdr:col>76</xdr:col>
      <xdr:colOff>165100</xdr:colOff>
      <xdr:row>73</xdr:row>
      <xdr:rowOff>47041</xdr:rowOff>
    </xdr:to>
    <xdr:sp macro="" textlink="">
      <xdr:nvSpPr>
        <xdr:cNvPr id="652" name="楕円 651"/>
        <xdr:cNvSpPr/>
      </xdr:nvSpPr>
      <xdr:spPr>
        <a:xfrm>
          <a:off x="14541500" y="124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63568</xdr:rowOff>
    </xdr:from>
    <xdr:ext cx="534377" cy="259045"/>
    <xdr:sp macro="" textlink="">
      <xdr:nvSpPr>
        <xdr:cNvPr id="653" name="テキスト ボックス 652"/>
        <xdr:cNvSpPr txBox="1"/>
      </xdr:nvSpPr>
      <xdr:spPr>
        <a:xfrm>
          <a:off x="14325111" y="122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96151</xdr:rowOff>
    </xdr:from>
    <xdr:to>
      <xdr:col>72</xdr:col>
      <xdr:colOff>38100</xdr:colOff>
      <xdr:row>73</xdr:row>
      <xdr:rowOff>26301</xdr:rowOff>
    </xdr:to>
    <xdr:sp macro="" textlink="">
      <xdr:nvSpPr>
        <xdr:cNvPr id="654" name="楕円 653"/>
        <xdr:cNvSpPr/>
      </xdr:nvSpPr>
      <xdr:spPr>
        <a:xfrm>
          <a:off x="13652500" y="12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42828</xdr:rowOff>
    </xdr:from>
    <xdr:ext cx="534377" cy="259045"/>
    <xdr:sp macro="" textlink="">
      <xdr:nvSpPr>
        <xdr:cNvPr id="655" name="テキスト ボックス 654"/>
        <xdr:cNvSpPr txBox="1"/>
      </xdr:nvSpPr>
      <xdr:spPr>
        <a:xfrm>
          <a:off x="13436111" y="122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149047</xdr:rowOff>
    </xdr:from>
    <xdr:to>
      <xdr:col>67</xdr:col>
      <xdr:colOff>101600</xdr:colOff>
      <xdr:row>73</xdr:row>
      <xdr:rowOff>79197</xdr:rowOff>
    </xdr:to>
    <xdr:sp macro="" textlink="">
      <xdr:nvSpPr>
        <xdr:cNvPr id="656" name="楕円 655"/>
        <xdr:cNvSpPr/>
      </xdr:nvSpPr>
      <xdr:spPr>
        <a:xfrm>
          <a:off x="12763500" y="124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95724</xdr:rowOff>
    </xdr:from>
    <xdr:ext cx="534377" cy="259045"/>
    <xdr:sp macro="" textlink="">
      <xdr:nvSpPr>
        <xdr:cNvPr id="657" name="テキスト ボックス 656"/>
        <xdr:cNvSpPr txBox="1"/>
      </xdr:nvSpPr>
      <xdr:spPr>
        <a:xfrm>
          <a:off x="12547111" y="122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45289</xdr:rowOff>
    </xdr:from>
    <xdr:to>
      <xdr:col>85</xdr:col>
      <xdr:colOff>127000</xdr:colOff>
      <xdr:row>97</xdr:row>
      <xdr:rowOff>102186</xdr:rowOff>
    </xdr:to>
    <xdr:cxnSp macro="">
      <xdr:nvCxnSpPr>
        <xdr:cNvPr id="684" name="直線コネクタ 683"/>
        <xdr:cNvCxnSpPr/>
      </xdr:nvCxnSpPr>
      <xdr:spPr>
        <a:xfrm flipV="1">
          <a:off x="15481300" y="16675939"/>
          <a:ext cx="838200" cy="5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102186</xdr:rowOff>
    </xdr:from>
    <xdr:to>
      <xdr:col>81</xdr:col>
      <xdr:colOff>50800</xdr:colOff>
      <xdr:row>98</xdr:row>
      <xdr:rowOff>38522</xdr:rowOff>
    </xdr:to>
    <xdr:cxnSp macro="">
      <xdr:nvCxnSpPr>
        <xdr:cNvPr id="687" name="直線コネクタ 686"/>
        <xdr:cNvCxnSpPr/>
      </xdr:nvCxnSpPr>
      <xdr:spPr>
        <a:xfrm flipV="1">
          <a:off x="14592300" y="16732836"/>
          <a:ext cx="8890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38522</xdr:rowOff>
    </xdr:from>
    <xdr:to>
      <xdr:col>76</xdr:col>
      <xdr:colOff>114300</xdr:colOff>
      <xdr:row>98</xdr:row>
      <xdr:rowOff>55826</xdr:rowOff>
    </xdr:to>
    <xdr:cxnSp macro="">
      <xdr:nvCxnSpPr>
        <xdr:cNvPr id="690" name="直線コネクタ 689"/>
        <xdr:cNvCxnSpPr/>
      </xdr:nvCxnSpPr>
      <xdr:spPr>
        <a:xfrm flipV="1">
          <a:off x="13703300" y="16840622"/>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55826</xdr:rowOff>
    </xdr:from>
    <xdr:to>
      <xdr:col>71</xdr:col>
      <xdr:colOff>177800</xdr:colOff>
      <xdr:row>98</xdr:row>
      <xdr:rowOff>109617</xdr:rowOff>
    </xdr:to>
    <xdr:cxnSp macro="">
      <xdr:nvCxnSpPr>
        <xdr:cNvPr id="693" name="直線コネクタ 692"/>
        <xdr:cNvCxnSpPr/>
      </xdr:nvCxnSpPr>
      <xdr:spPr>
        <a:xfrm flipV="1">
          <a:off x="12814300" y="16857926"/>
          <a:ext cx="889000" cy="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165939</xdr:rowOff>
    </xdr:from>
    <xdr:to>
      <xdr:col>85</xdr:col>
      <xdr:colOff>177800</xdr:colOff>
      <xdr:row>97</xdr:row>
      <xdr:rowOff>96089</xdr:rowOff>
    </xdr:to>
    <xdr:sp macro="" textlink="">
      <xdr:nvSpPr>
        <xdr:cNvPr id="703" name="楕円 702"/>
        <xdr:cNvSpPr/>
      </xdr:nvSpPr>
      <xdr:spPr>
        <a:xfrm>
          <a:off x="162687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144366</xdr:rowOff>
    </xdr:from>
    <xdr:ext cx="534377" cy="259045"/>
    <xdr:sp macro="" textlink="">
      <xdr:nvSpPr>
        <xdr:cNvPr id="704" name="積立金該当値テキスト"/>
        <xdr:cNvSpPr txBox="1"/>
      </xdr:nvSpPr>
      <xdr:spPr>
        <a:xfrm>
          <a:off x="16370300"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51386</xdr:rowOff>
    </xdr:from>
    <xdr:to>
      <xdr:col>81</xdr:col>
      <xdr:colOff>101600</xdr:colOff>
      <xdr:row>97</xdr:row>
      <xdr:rowOff>152986</xdr:rowOff>
    </xdr:to>
    <xdr:sp macro="" textlink="">
      <xdr:nvSpPr>
        <xdr:cNvPr id="705" name="楕円 704"/>
        <xdr:cNvSpPr/>
      </xdr:nvSpPr>
      <xdr:spPr>
        <a:xfrm>
          <a:off x="15430500" y="166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144113</xdr:rowOff>
    </xdr:from>
    <xdr:ext cx="469744" cy="259045"/>
    <xdr:sp macro="" textlink="">
      <xdr:nvSpPr>
        <xdr:cNvPr id="706" name="テキスト ボックス 705"/>
        <xdr:cNvSpPr txBox="1"/>
      </xdr:nvSpPr>
      <xdr:spPr>
        <a:xfrm>
          <a:off x="15246428" y="167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159172</xdr:rowOff>
    </xdr:from>
    <xdr:to>
      <xdr:col>76</xdr:col>
      <xdr:colOff>165100</xdr:colOff>
      <xdr:row>98</xdr:row>
      <xdr:rowOff>89322</xdr:rowOff>
    </xdr:to>
    <xdr:sp macro="" textlink="">
      <xdr:nvSpPr>
        <xdr:cNvPr id="707" name="楕円 706"/>
        <xdr:cNvSpPr/>
      </xdr:nvSpPr>
      <xdr:spPr>
        <a:xfrm>
          <a:off x="14541500" y="167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80449</xdr:rowOff>
    </xdr:from>
    <xdr:ext cx="469744" cy="259045"/>
    <xdr:sp macro="" textlink="">
      <xdr:nvSpPr>
        <xdr:cNvPr id="708" name="テキスト ボックス 707"/>
        <xdr:cNvSpPr txBox="1"/>
      </xdr:nvSpPr>
      <xdr:spPr>
        <a:xfrm>
          <a:off x="14357428" y="1688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5026</xdr:rowOff>
    </xdr:from>
    <xdr:to>
      <xdr:col>72</xdr:col>
      <xdr:colOff>38100</xdr:colOff>
      <xdr:row>98</xdr:row>
      <xdr:rowOff>106626</xdr:rowOff>
    </xdr:to>
    <xdr:sp macro="" textlink="">
      <xdr:nvSpPr>
        <xdr:cNvPr id="709" name="楕円 708"/>
        <xdr:cNvSpPr/>
      </xdr:nvSpPr>
      <xdr:spPr>
        <a:xfrm>
          <a:off x="13652500" y="16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97753</xdr:rowOff>
    </xdr:from>
    <xdr:ext cx="469744" cy="259045"/>
    <xdr:sp macro="" textlink="">
      <xdr:nvSpPr>
        <xdr:cNvPr id="710" name="テキスト ボックス 709"/>
        <xdr:cNvSpPr txBox="1"/>
      </xdr:nvSpPr>
      <xdr:spPr>
        <a:xfrm>
          <a:off x="13468428" y="168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58817</xdr:rowOff>
    </xdr:from>
    <xdr:to>
      <xdr:col>67</xdr:col>
      <xdr:colOff>101600</xdr:colOff>
      <xdr:row>98</xdr:row>
      <xdr:rowOff>160417</xdr:rowOff>
    </xdr:to>
    <xdr:sp macro="" textlink="">
      <xdr:nvSpPr>
        <xdr:cNvPr id="711" name="楕円 710"/>
        <xdr:cNvSpPr/>
      </xdr:nvSpPr>
      <xdr:spPr>
        <a:xfrm>
          <a:off x="12763500" y="1686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151544</xdr:rowOff>
    </xdr:from>
    <xdr:ext cx="469744" cy="259045"/>
    <xdr:sp macro="" textlink="">
      <xdr:nvSpPr>
        <xdr:cNvPr id="712" name="テキスト ボックス 711"/>
        <xdr:cNvSpPr txBox="1"/>
      </xdr:nvSpPr>
      <xdr:spPr>
        <a:xfrm>
          <a:off x="12579428" y="169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3592</xdr:rowOff>
    </xdr:from>
    <xdr:to>
      <xdr:col>116</xdr:col>
      <xdr:colOff>63500</xdr:colOff>
      <xdr:row>36</xdr:row>
      <xdr:rowOff>143632</xdr:rowOff>
    </xdr:to>
    <xdr:cxnSp macro="">
      <xdr:nvCxnSpPr>
        <xdr:cNvPr id="739" name="直線コネクタ 738"/>
        <xdr:cNvCxnSpPr/>
      </xdr:nvCxnSpPr>
      <xdr:spPr>
        <a:xfrm flipV="1">
          <a:off x="21323300" y="6175792"/>
          <a:ext cx="838200" cy="1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143632</xdr:rowOff>
    </xdr:from>
    <xdr:to>
      <xdr:col>111</xdr:col>
      <xdr:colOff>177800</xdr:colOff>
      <xdr:row>37</xdr:row>
      <xdr:rowOff>6198</xdr:rowOff>
    </xdr:to>
    <xdr:cxnSp macro="">
      <xdr:nvCxnSpPr>
        <xdr:cNvPr id="742" name="直線コネクタ 741"/>
        <xdr:cNvCxnSpPr/>
      </xdr:nvCxnSpPr>
      <xdr:spPr>
        <a:xfrm flipV="1">
          <a:off x="20434300" y="6315832"/>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6198</xdr:rowOff>
    </xdr:from>
    <xdr:to>
      <xdr:col>107</xdr:col>
      <xdr:colOff>50800</xdr:colOff>
      <xdr:row>37</xdr:row>
      <xdr:rowOff>38979</xdr:rowOff>
    </xdr:to>
    <xdr:cxnSp macro="">
      <xdr:nvCxnSpPr>
        <xdr:cNvPr id="745" name="直線コネクタ 744"/>
        <xdr:cNvCxnSpPr/>
      </xdr:nvCxnSpPr>
      <xdr:spPr>
        <a:xfrm flipV="1">
          <a:off x="19545300" y="6349848"/>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38979</xdr:rowOff>
    </xdr:from>
    <xdr:to>
      <xdr:col>102</xdr:col>
      <xdr:colOff>114300</xdr:colOff>
      <xdr:row>37</xdr:row>
      <xdr:rowOff>46203</xdr:rowOff>
    </xdr:to>
    <xdr:cxnSp macro="">
      <xdr:nvCxnSpPr>
        <xdr:cNvPr id="748" name="直線コネクタ 747"/>
        <xdr:cNvCxnSpPr/>
      </xdr:nvCxnSpPr>
      <xdr:spPr>
        <a:xfrm flipV="1">
          <a:off x="18656300" y="6382629"/>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124242</xdr:rowOff>
    </xdr:from>
    <xdr:to>
      <xdr:col>116</xdr:col>
      <xdr:colOff>114300</xdr:colOff>
      <xdr:row>36</xdr:row>
      <xdr:rowOff>54392</xdr:rowOff>
    </xdr:to>
    <xdr:sp macro="" textlink="">
      <xdr:nvSpPr>
        <xdr:cNvPr id="758" name="楕円 757"/>
        <xdr:cNvSpPr/>
      </xdr:nvSpPr>
      <xdr:spPr>
        <a:xfrm>
          <a:off x="22110700" y="61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147119</xdr:rowOff>
    </xdr:from>
    <xdr:ext cx="534377" cy="259045"/>
    <xdr:sp macro="" textlink="">
      <xdr:nvSpPr>
        <xdr:cNvPr id="759" name="投資及び出資金該当値テキスト"/>
        <xdr:cNvSpPr txBox="1"/>
      </xdr:nvSpPr>
      <xdr:spPr>
        <a:xfrm>
          <a:off x="22212300" y="59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92832</xdr:rowOff>
    </xdr:from>
    <xdr:to>
      <xdr:col>112</xdr:col>
      <xdr:colOff>38100</xdr:colOff>
      <xdr:row>37</xdr:row>
      <xdr:rowOff>22982</xdr:rowOff>
    </xdr:to>
    <xdr:sp macro="" textlink="">
      <xdr:nvSpPr>
        <xdr:cNvPr id="760" name="楕円 759"/>
        <xdr:cNvSpPr/>
      </xdr:nvSpPr>
      <xdr:spPr>
        <a:xfrm>
          <a:off x="21272500" y="62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39509</xdr:rowOff>
    </xdr:from>
    <xdr:ext cx="469744" cy="259045"/>
    <xdr:sp macro="" textlink="">
      <xdr:nvSpPr>
        <xdr:cNvPr id="761" name="テキスト ボックス 760"/>
        <xdr:cNvSpPr txBox="1"/>
      </xdr:nvSpPr>
      <xdr:spPr>
        <a:xfrm>
          <a:off x="21088428" y="60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126848</xdr:rowOff>
    </xdr:from>
    <xdr:to>
      <xdr:col>107</xdr:col>
      <xdr:colOff>101600</xdr:colOff>
      <xdr:row>37</xdr:row>
      <xdr:rowOff>56998</xdr:rowOff>
    </xdr:to>
    <xdr:sp macro="" textlink="">
      <xdr:nvSpPr>
        <xdr:cNvPr id="762" name="楕円 761"/>
        <xdr:cNvSpPr/>
      </xdr:nvSpPr>
      <xdr:spPr>
        <a:xfrm>
          <a:off x="20383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73525</xdr:rowOff>
    </xdr:from>
    <xdr:ext cx="469744" cy="259045"/>
    <xdr:sp macro="" textlink="">
      <xdr:nvSpPr>
        <xdr:cNvPr id="763" name="テキスト ボックス 762"/>
        <xdr:cNvSpPr txBox="1"/>
      </xdr:nvSpPr>
      <xdr:spPr>
        <a:xfrm>
          <a:off x="20199428" y="607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159629</xdr:rowOff>
    </xdr:from>
    <xdr:to>
      <xdr:col>102</xdr:col>
      <xdr:colOff>165100</xdr:colOff>
      <xdr:row>37</xdr:row>
      <xdr:rowOff>89779</xdr:rowOff>
    </xdr:to>
    <xdr:sp macro="" textlink="">
      <xdr:nvSpPr>
        <xdr:cNvPr id="764" name="楕円 763"/>
        <xdr:cNvSpPr/>
      </xdr:nvSpPr>
      <xdr:spPr>
        <a:xfrm>
          <a:off x="19494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106306</xdr:rowOff>
    </xdr:from>
    <xdr:ext cx="469744" cy="259045"/>
    <xdr:sp macro="" textlink="">
      <xdr:nvSpPr>
        <xdr:cNvPr id="765" name="テキスト ボックス 764"/>
        <xdr:cNvSpPr txBox="1"/>
      </xdr:nvSpPr>
      <xdr:spPr>
        <a:xfrm>
          <a:off x="19310428" y="61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166853</xdr:rowOff>
    </xdr:from>
    <xdr:to>
      <xdr:col>98</xdr:col>
      <xdr:colOff>38100</xdr:colOff>
      <xdr:row>37</xdr:row>
      <xdr:rowOff>97003</xdr:rowOff>
    </xdr:to>
    <xdr:sp macro="" textlink="">
      <xdr:nvSpPr>
        <xdr:cNvPr id="766" name="楕円 765"/>
        <xdr:cNvSpPr/>
      </xdr:nvSpPr>
      <xdr:spPr>
        <a:xfrm>
          <a:off x="18605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113530</xdr:rowOff>
    </xdr:from>
    <xdr:ext cx="469744" cy="259045"/>
    <xdr:sp macro="" textlink="">
      <xdr:nvSpPr>
        <xdr:cNvPr id="767" name="テキスト ボックス 766"/>
        <xdr:cNvSpPr txBox="1"/>
      </xdr:nvSpPr>
      <xdr:spPr>
        <a:xfrm>
          <a:off x="18421428" y="61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40259</xdr:rowOff>
    </xdr:from>
    <xdr:to>
      <xdr:col>116</xdr:col>
      <xdr:colOff>63500</xdr:colOff>
      <xdr:row>59</xdr:row>
      <xdr:rowOff>41669</xdr:rowOff>
    </xdr:to>
    <xdr:cxnSp macro="">
      <xdr:nvCxnSpPr>
        <xdr:cNvPr id="796" name="直線コネクタ 795"/>
        <xdr:cNvCxnSpPr/>
      </xdr:nvCxnSpPr>
      <xdr:spPr>
        <a:xfrm>
          <a:off x="21323300" y="1015580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40259</xdr:rowOff>
    </xdr:from>
    <xdr:to>
      <xdr:col>111</xdr:col>
      <xdr:colOff>177800</xdr:colOff>
      <xdr:row>59</xdr:row>
      <xdr:rowOff>42355</xdr:rowOff>
    </xdr:to>
    <xdr:cxnSp macro="">
      <xdr:nvCxnSpPr>
        <xdr:cNvPr id="799" name="直線コネクタ 798"/>
        <xdr:cNvCxnSpPr/>
      </xdr:nvCxnSpPr>
      <xdr:spPr>
        <a:xfrm flipV="1">
          <a:off x="20434300" y="1015580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40792</xdr:rowOff>
    </xdr:from>
    <xdr:to>
      <xdr:col>107</xdr:col>
      <xdr:colOff>50800</xdr:colOff>
      <xdr:row>59</xdr:row>
      <xdr:rowOff>42355</xdr:rowOff>
    </xdr:to>
    <xdr:cxnSp macro="">
      <xdr:nvCxnSpPr>
        <xdr:cNvPr id="802" name="直線コネクタ 801"/>
        <xdr:cNvCxnSpPr/>
      </xdr:nvCxnSpPr>
      <xdr:spPr>
        <a:xfrm>
          <a:off x="19545300" y="1015634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39535</xdr:rowOff>
    </xdr:from>
    <xdr:to>
      <xdr:col>102</xdr:col>
      <xdr:colOff>114300</xdr:colOff>
      <xdr:row>59</xdr:row>
      <xdr:rowOff>40792</xdr:rowOff>
    </xdr:to>
    <xdr:cxnSp macro="">
      <xdr:nvCxnSpPr>
        <xdr:cNvPr id="805" name="直線コネクタ 804"/>
        <xdr:cNvCxnSpPr/>
      </xdr:nvCxnSpPr>
      <xdr:spPr>
        <a:xfrm>
          <a:off x="18656300" y="1015508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15" name="楕円 814"/>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16" name="貸付金該当値テキスト"/>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160909</xdr:rowOff>
    </xdr:from>
    <xdr:to>
      <xdr:col>112</xdr:col>
      <xdr:colOff>38100</xdr:colOff>
      <xdr:row>59</xdr:row>
      <xdr:rowOff>91059</xdr:rowOff>
    </xdr:to>
    <xdr:sp macro="" textlink="">
      <xdr:nvSpPr>
        <xdr:cNvPr id="817" name="楕円 816"/>
        <xdr:cNvSpPr/>
      </xdr:nvSpPr>
      <xdr:spPr>
        <a:xfrm>
          <a:off x="21272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82186</xdr:rowOff>
    </xdr:from>
    <xdr:ext cx="378565" cy="259045"/>
    <xdr:sp macro="" textlink="">
      <xdr:nvSpPr>
        <xdr:cNvPr id="818" name="テキスト ボックス 817"/>
        <xdr:cNvSpPr txBox="1"/>
      </xdr:nvSpPr>
      <xdr:spPr>
        <a:xfrm>
          <a:off x="21134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163005</xdr:rowOff>
    </xdr:from>
    <xdr:to>
      <xdr:col>107</xdr:col>
      <xdr:colOff>101600</xdr:colOff>
      <xdr:row>59</xdr:row>
      <xdr:rowOff>93155</xdr:rowOff>
    </xdr:to>
    <xdr:sp macro="" textlink="">
      <xdr:nvSpPr>
        <xdr:cNvPr id="819" name="楕円 818"/>
        <xdr:cNvSpPr/>
      </xdr:nvSpPr>
      <xdr:spPr>
        <a:xfrm>
          <a:off x="2038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84282</xdr:rowOff>
    </xdr:from>
    <xdr:ext cx="313932" cy="259045"/>
    <xdr:sp macro="" textlink="">
      <xdr:nvSpPr>
        <xdr:cNvPr id="820" name="テキスト ボックス 819"/>
        <xdr:cNvSpPr txBox="1"/>
      </xdr:nvSpPr>
      <xdr:spPr>
        <a:xfrm>
          <a:off x="20277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161442</xdr:rowOff>
    </xdr:from>
    <xdr:to>
      <xdr:col>102</xdr:col>
      <xdr:colOff>165100</xdr:colOff>
      <xdr:row>59</xdr:row>
      <xdr:rowOff>91592</xdr:rowOff>
    </xdr:to>
    <xdr:sp macro="" textlink="">
      <xdr:nvSpPr>
        <xdr:cNvPr id="821" name="楕円 820"/>
        <xdr:cNvSpPr/>
      </xdr:nvSpPr>
      <xdr:spPr>
        <a:xfrm>
          <a:off x="19494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82719</xdr:rowOff>
    </xdr:from>
    <xdr:ext cx="313932" cy="259045"/>
    <xdr:sp macro="" textlink="">
      <xdr:nvSpPr>
        <xdr:cNvPr id="822" name="テキスト ボックス 821"/>
        <xdr:cNvSpPr txBox="1"/>
      </xdr:nvSpPr>
      <xdr:spPr>
        <a:xfrm>
          <a:off x="19388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160185</xdr:rowOff>
    </xdr:from>
    <xdr:to>
      <xdr:col>98</xdr:col>
      <xdr:colOff>38100</xdr:colOff>
      <xdr:row>59</xdr:row>
      <xdr:rowOff>90335</xdr:rowOff>
    </xdr:to>
    <xdr:sp macro="" textlink="">
      <xdr:nvSpPr>
        <xdr:cNvPr id="823" name="楕円 822"/>
        <xdr:cNvSpPr/>
      </xdr:nvSpPr>
      <xdr:spPr>
        <a:xfrm>
          <a:off x="18605500" y="10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81462</xdr:rowOff>
    </xdr:from>
    <xdr:ext cx="378565" cy="259045"/>
    <xdr:sp macro="" textlink="">
      <xdr:nvSpPr>
        <xdr:cNvPr id="824" name="テキスト ボックス 823"/>
        <xdr:cNvSpPr txBox="1"/>
      </xdr:nvSpPr>
      <xdr:spPr>
        <a:xfrm>
          <a:off x="18467017" y="1019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168618</xdr:rowOff>
    </xdr:from>
    <xdr:to>
      <xdr:col>116</xdr:col>
      <xdr:colOff>63500</xdr:colOff>
      <xdr:row>73</xdr:row>
      <xdr:rowOff>83921</xdr:rowOff>
    </xdr:to>
    <xdr:cxnSp macro="">
      <xdr:nvCxnSpPr>
        <xdr:cNvPr id="854" name="直線コネクタ 853"/>
        <xdr:cNvCxnSpPr/>
      </xdr:nvCxnSpPr>
      <xdr:spPr>
        <a:xfrm flipV="1">
          <a:off x="21323300" y="12513018"/>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83921</xdr:rowOff>
    </xdr:from>
    <xdr:to>
      <xdr:col>111</xdr:col>
      <xdr:colOff>177800</xdr:colOff>
      <xdr:row>73</xdr:row>
      <xdr:rowOff>144349</xdr:rowOff>
    </xdr:to>
    <xdr:cxnSp macro="">
      <xdr:nvCxnSpPr>
        <xdr:cNvPr id="857" name="直線コネクタ 856"/>
        <xdr:cNvCxnSpPr/>
      </xdr:nvCxnSpPr>
      <xdr:spPr>
        <a:xfrm flipV="1">
          <a:off x="20434300" y="12599771"/>
          <a:ext cx="889000" cy="6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105563</xdr:rowOff>
    </xdr:from>
    <xdr:to>
      <xdr:col>107</xdr:col>
      <xdr:colOff>50800</xdr:colOff>
      <xdr:row>73</xdr:row>
      <xdr:rowOff>144349</xdr:rowOff>
    </xdr:to>
    <xdr:cxnSp macro="">
      <xdr:nvCxnSpPr>
        <xdr:cNvPr id="860" name="直線コネクタ 859"/>
        <xdr:cNvCxnSpPr/>
      </xdr:nvCxnSpPr>
      <xdr:spPr>
        <a:xfrm>
          <a:off x="19545300" y="12621413"/>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105563</xdr:rowOff>
    </xdr:from>
    <xdr:to>
      <xdr:col>102</xdr:col>
      <xdr:colOff>114300</xdr:colOff>
      <xdr:row>73</xdr:row>
      <xdr:rowOff>163399</xdr:rowOff>
    </xdr:to>
    <xdr:cxnSp macro="">
      <xdr:nvCxnSpPr>
        <xdr:cNvPr id="863" name="直線コネクタ 862"/>
        <xdr:cNvCxnSpPr/>
      </xdr:nvCxnSpPr>
      <xdr:spPr>
        <a:xfrm flipV="1">
          <a:off x="18656300" y="12621413"/>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117818</xdr:rowOff>
    </xdr:from>
    <xdr:to>
      <xdr:col>116</xdr:col>
      <xdr:colOff>114300</xdr:colOff>
      <xdr:row>73</xdr:row>
      <xdr:rowOff>47968</xdr:rowOff>
    </xdr:to>
    <xdr:sp macro="" textlink="">
      <xdr:nvSpPr>
        <xdr:cNvPr id="873" name="楕円 872"/>
        <xdr:cNvSpPr/>
      </xdr:nvSpPr>
      <xdr:spPr>
        <a:xfrm>
          <a:off x="22110700" y="124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140695</xdr:rowOff>
    </xdr:from>
    <xdr:ext cx="534377" cy="259045"/>
    <xdr:sp macro="" textlink="">
      <xdr:nvSpPr>
        <xdr:cNvPr id="874" name="繰出金該当値テキスト"/>
        <xdr:cNvSpPr txBox="1"/>
      </xdr:nvSpPr>
      <xdr:spPr>
        <a:xfrm>
          <a:off x="22212300" y="123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33121</xdr:rowOff>
    </xdr:from>
    <xdr:to>
      <xdr:col>112</xdr:col>
      <xdr:colOff>38100</xdr:colOff>
      <xdr:row>73</xdr:row>
      <xdr:rowOff>134721</xdr:rowOff>
    </xdr:to>
    <xdr:sp macro="" textlink="">
      <xdr:nvSpPr>
        <xdr:cNvPr id="875" name="楕円 874"/>
        <xdr:cNvSpPr/>
      </xdr:nvSpPr>
      <xdr:spPr>
        <a:xfrm>
          <a:off x="21272500" y="125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125848</xdr:rowOff>
    </xdr:from>
    <xdr:ext cx="534377" cy="259045"/>
    <xdr:sp macro="" textlink="">
      <xdr:nvSpPr>
        <xdr:cNvPr id="876" name="テキスト ボックス 875"/>
        <xdr:cNvSpPr txBox="1"/>
      </xdr:nvSpPr>
      <xdr:spPr>
        <a:xfrm>
          <a:off x="21056111" y="126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93549</xdr:rowOff>
    </xdr:from>
    <xdr:to>
      <xdr:col>107</xdr:col>
      <xdr:colOff>101600</xdr:colOff>
      <xdr:row>74</xdr:row>
      <xdr:rowOff>23699</xdr:rowOff>
    </xdr:to>
    <xdr:sp macro="" textlink="">
      <xdr:nvSpPr>
        <xdr:cNvPr id="877" name="楕円 876"/>
        <xdr:cNvSpPr/>
      </xdr:nvSpPr>
      <xdr:spPr>
        <a:xfrm>
          <a:off x="20383500" y="12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14826</xdr:rowOff>
    </xdr:from>
    <xdr:ext cx="534377" cy="259045"/>
    <xdr:sp macro="" textlink="">
      <xdr:nvSpPr>
        <xdr:cNvPr id="878" name="テキスト ボックス 877"/>
        <xdr:cNvSpPr txBox="1"/>
      </xdr:nvSpPr>
      <xdr:spPr>
        <a:xfrm>
          <a:off x="20167111" y="127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54763</xdr:rowOff>
    </xdr:from>
    <xdr:to>
      <xdr:col>102</xdr:col>
      <xdr:colOff>165100</xdr:colOff>
      <xdr:row>73</xdr:row>
      <xdr:rowOff>156363</xdr:rowOff>
    </xdr:to>
    <xdr:sp macro="" textlink="">
      <xdr:nvSpPr>
        <xdr:cNvPr id="879" name="楕円 878"/>
        <xdr:cNvSpPr/>
      </xdr:nvSpPr>
      <xdr:spPr>
        <a:xfrm>
          <a:off x="19494500" y="125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147490</xdr:rowOff>
    </xdr:from>
    <xdr:ext cx="534377" cy="259045"/>
    <xdr:sp macro="" textlink="">
      <xdr:nvSpPr>
        <xdr:cNvPr id="880" name="テキスト ボックス 879"/>
        <xdr:cNvSpPr txBox="1"/>
      </xdr:nvSpPr>
      <xdr:spPr>
        <a:xfrm>
          <a:off x="19278111" y="126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112599</xdr:rowOff>
    </xdr:from>
    <xdr:to>
      <xdr:col>98</xdr:col>
      <xdr:colOff>38100</xdr:colOff>
      <xdr:row>74</xdr:row>
      <xdr:rowOff>42749</xdr:rowOff>
    </xdr:to>
    <xdr:sp macro="" textlink="">
      <xdr:nvSpPr>
        <xdr:cNvPr id="881" name="楕円 880"/>
        <xdr:cNvSpPr/>
      </xdr:nvSpPr>
      <xdr:spPr>
        <a:xfrm>
          <a:off x="18605500" y="126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33876</xdr:rowOff>
    </xdr:from>
    <xdr:ext cx="534377" cy="259045"/>
    <xdr:sp macro="" textlink="">
      <xdr:nvSpPr>
        <xdr:cNvPr id="882" name="テキスト ボックス 881"/>
        <xdr:cNvSpPr txBox="1"/>
      </xdr:nvSpPr>
      <xdr:spPr>
        <a:xfrm>
          <a:off x="18389111" y="127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721,110</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154,563</a:t>
          </a:r>
          <a:r>
            <a:rPr kumimoji="1" lang="ja-JP" altLang="ja-JP" sz="1100">
              <a:solidFill>
                <a:schemeClr val="dk1"/>
              </a:solidFill>
              <a:effectLst/>
              <a:latin typeface="+mn-lt"/>
              <a:ea typeface="+mn-ea"/>
              <a:cs typeface="+mn-cs"/>
            </a:rPr>
            <a:t>円となっており、近年において増加傾向にある。その主な原因は、子育て関連経費や障害福祉サービス費等が年々増加していることであり、これは今後も続くものと予想している。また、公債費についても住民一人当たり</a:t>
          </a:r>
          <a:r>
            <a:rPr kumimoji="1" lang="en-US" altLang="ja-JP" sz="1100">
              <a:solidFill>
                <a:schemeClr val="dk1"/>
              </a:solidFill>
              <a:effectLst/>
              <a:latin typeface="+mn-lt"/>
              <a:ea typeface="+mn-ea"/>
              <a:cs typeface="+mn-cs"/>
            </a:rPr>
            <a:t>89,163</a:t>
          </a:r>
          <a:r>
            <a:rPr kumimoji="1" lang="ja-JP" altLang="ja-JP" sz="1100">
              <a:solidFill>
                <a:schemeClr val="dk1"/>
              </a:solidFill>
              <a:effectLst/>
              <a:latin typeface="+mn-lt"/>
              <a:ea typeface="+mn-ea"/>
              <a:cs typeface="+mn-cs"/>
            </a:rPr>
            <a:t>円と、類似団体平均（</a:t>
          </a:r>
          <a:r>
            <a:rPr kumimoji="1" lang="en-US" altLang="ja-JP" sz="1100">
              <a:solidFill>
                <a:schemeClr val="dk1"/>
              </a:solidFill>
              <a:effectLst/>
              <a:latin typeface="+mn-lt"/>
              <a:ea typeface="+mn-ea"/>
              <a:cs typeface="+mn-cs"/>
            </a:rPr>
            <a:t>54,852</a:t>
          </a:r>
          <a:r>
            <a:rPr kumimoji="1" lang="ja-JP" altLang="ja-JP" sz="1100">
              <a:solidFill>
                <a:schemeClr val="dk1"/>
              </a:solidFill>
              <a:effectLst/>
              <a:latin typeface="+mn-lt"/>
              <a:ea typeface="+mn-ea"/>
              <a:cs typeface="+mn-cs"/>
            </a:rPr>
            <a:t>円）を大幅に上回っており、今後も高い水準で推移していくと見込んでいる。このほか、普通建設事業費については一人当たり</a:t>
          </a:r>
          <a:r>
            <a:rPr kumimoji="1" lang="en-US" altLang="ja-JP" sz="1100">
              <a:solidFill>
                <a:schemeClr val="dk1"/>
              </a:solidFill>
              <a:effectLst/>
              <a:latin typeface="+mn-lt"/>
              <a:ea typeface="+mn-ea"/>
              <a:cs typeface="+mn-cs"/>
            </a:rPr>
            <a:t>70,484</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8,781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したが、これは「一般廃棄物最終処分場建設事業」の工事が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年度で終了</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ことが主な要因</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維持補修費については一人当たり</a:t>
          </a:r>
          <a:r>
            <a:rPr kumimoji="1" lang="en-US" altLang="ja-JP" sz="1100">
              <a:solidFill>
                <a:schemeClr val="dk1"/>
              </a:solidFill>
              <a:effectLst/>
              <a:latin typeface="+mn-lt"/>
              <a:ea typeface="+mn-ea"/>
              <a:cs typeface="+mn-cs"/>
            </a:rPr>
            <a:t>13,442</a:t>
          </a:r>
          <a:r>
            <a:rPr kumimoji="1" lang="ja-JP" altLang="en-US"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5,335</a:t>
          </a:r>
          <a:r>
            <a:rPr kumimoji="1" lang="ja-JP" altLang="en-US" sz="1100">
              <a:solidFill>
                <a:schemeClr val="dk1"/>
              </a:solidFill>
              <a:effectLst/>
              <a:latin typeface="+mn-lt"/>
              <a:ea typeface="+mn-ea"/>
              <a:cs typeface="+mn-cs"/>
            </a:rPr>
            <a:t>円増加しているが、これは令和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年度における記録的な大雪による除排雪経費の増加によるものである。また、投資及び出資金については一人当たり</a:t>
          </a:r>
          <a:r>
            <a:rPr kumimoji="1" lang="en-US" altLang="ja-JP" sz="1100">
              <a:solidFill>
                <a:schemeClr val="dk1"/>
              </a:solidFill>
              <a:effectLst/>
              <a:latin typeface="+mn-lt"/>
              <a:ea typeface="+mn-ea"/>
              <a:cs typeface="+mn-cs"/>
            </a:rPr>
            <a:t>10,477</a:t>
          </a:r>
          <a:r>
            <a:rPr kumimoji="1" lang="ja-JP" altLang="en-US"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3,063</a:t>
          </a:r>
          <a:r>
            <a:rPr kumimoji="1" lang="ja-JP" altLang="en-US" sz="1100">
              <a:solidFill>
                <a:schemeClr val="dk1"/>
              </a:solidFill>
              <a:effectLst/>
              <a:latin typeface="+mn-lt"/>
              <a:ea typeface="+mn-ea"/>
              <a:cs typeface="+mn-cs"/>
            </a:rPr>
            <a:t>円増加しているが、これは下水道事業会計に対する繰出金が増加したことによるものである。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53,096
404.20
39,254,647
38,365,948
857,026
17,038,187
52,677,774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130099</xdr:rowOff>
    </xdr:from>
    <xdr:to>
      <xdr:col>24</xdr:col>
      <xdr:colOff>63500</xdr:colOff>
      <xdr:row>34</xdr:row>
      <xdr:rowOff>78435</xdr:rowOff>
    </xdr:to>
    <xdr:cxnSp macro="">
      <xdr:nvCxnSpPr>
        <xdr:cNvPr id="59" name="直線コネクタ 58"/>
        <xdr:cNvCxnSpPr/>
      </xdr:nvCxnSpPr>
      <xdr:spPr>
        <a:xfrm>
          <a:off x="3797300" y="5787949"/>
          <a:ext cx="8382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99924</xdr:rowOff>
    </xdr:from>
    <xdr:to>
      <xdr:col>19</xdr:col>
      <xdr:colOff>177800</xdr:colOff>
      <xdr:row>33</xdr:row>
      <xdr:rowOff>130099</xdr:rowOff>
    </xdr:to>
    <xdr:cxnSp macro="">
      <xdr:nvCxnSpPr>
        <xdr:cNvPr id="62" name="直線コネクタ 61"/>
        <xdr:cNvCxnSpPr/>
      </xdr:nvCxnSpPr>
      <xdr:spPr>
        <a:xfrm>
          <a:off x="2908300" y="5586324"/>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99924</xdr:rowOff>
    </xdr:from>
    <xdr:to>
      <xdr:col>15</xdr:col>
      <xdr:colOff>50800</xdr:colOff>
      <xdr:row>32</xdr:row>
      <xdr:rowOff>101295</xdr:rowOff>
    </xdr:to>
    <xdr:cxnSp macro="">
      <xdr:nvCxnSpPr>
        <xdr:cNvPr id="65" name="直線コネクタ 64"/>
        <xdr:cNvCxnSpPr/>
      </xdr:nvCxnSpPr>
      <xdr:spPr>
        <a:xfrm flipV="1">
          <a:off x="2019300" y="558632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101295</xdr:rowOff>
    </xdr:from>
    <xdr:to>
      <xdr:col>10</xdr:col>
      <xdr:colOff>114300</xdr:colOff>
      <xdr:row>32</xdr:row>
      <xdr:rowOff>136499</xdr:rowOff>
    </xdr:to>
    <xdr:cxnSp macro="">
      <xdr:nvCxnSpPr>
        <xdr:cNvPr id="68" name="直線コネクタ 67"/>
        <xdr:cNvCxnSpPr/>
      </xdr:nvCxnSpPr>
      <xdr:spPr>
        <a:xfrm flipV="1">
          <a:off x="1130300" y="55876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27635</xdr:rowOff>
    </xdr:from>
    <xdr:to>
      <xdr:col>24</xdr:col>
      <xdr:colOff>114300</xdr:colOff>
      <xdr:row>34</xdr:row>
      <xdr:rowOff>129235</xdr:rowOff>
    </xdr:to>
    <xdr:sp macro="" textlink="">
      <xdr:nvSpPr>
        <xdr:cNvPr id="78" name="楕円 77"/>
        <xdr:cNvSpPr/>
      </xdr:nvSpPr>
      <xdr:spPr>
        <a:xfrm>
          <a:off x="4584700" y="5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50512</xdr:rowOff>
    </xdr:from>
    <xdr:ext cx="469744" cy="259045"/>
    <xdr:sp macro="" textlink="">
      <xdr:nvSpPr>
        <xdr:cNvPr id="79" name="議会費該当値テキスト"/>
        <xdr:cNvSpPr txBox="1"/>
      </xdr:nvSpPr>
      <xdr:spPr>
        <a:xfrm>
          <a:off x="4686300" y="570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79299</xdr:rowOff>
    </xdr:from>
    <xdr:to>
      <xdr:col>20</xdr:col>
      <xdr:colOff>38100</xdr:colOff>
      <xdr:row>34</xdr:row>
      <xdr:rowOff>9449</xdr:rowOff>
    </xdr:to>
    <xdr:sp macro="" textlink="">
      <xdr:nvSpPr>
        <xdr:cNvPr id="80" name="楕円 79"/>
        <xdr:cNvSpPr/>
      </xdr:nvSpPr>
      <xdr:spPr>
        <a:xfrm>
          <a:off x="3746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25976</xdr:rowOff>
    </xdr:from>
    <xdr:ext cx="469744" cy="259045"/>
    <xdr:sp macro="" textlink="">
      <xdr:nvSpPr>
        <xdr:cNvPr id="81" name="テキスト ボックス 80"/>
        <xdr:cNvSpPr txBox="1"/>
      </xdr:nvSpPr>
      <xdr:spPr>
        <a:xfrm>
          <a:off x="3562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49124</xdr:rowOff>
    </xdr:from>
    <xdr:to>
      <xdr:col>15</xdr:col>
      <xdr:colOff>101600</xdr:colOff>
      <xdr:row>32</xdr:row>
      <xdr:rowOff>150724</xdr:rowOff>
    </xdr:to>
    <xdr:sp macro="" textlink="">
      <xdr:nvSpPr>
        <xdr:cNvPr id="82" name="楕円 81"/>
        <xdr:cNvSpPr/>
      </xdr:nvSpPr>
      <xdr:spPr>
        <a:xfrm>
          <a:off x="28575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167251</xdr:rowOff>
    </xdr:from>
    <xdr:ext cx="469744" cy="259045"/>
    <xdr:sp macro="" textlink="">
      <xdr:nvSpPr>
        <xdr:cNvPr id="83" name="テキスト ボックス 82"/>
        <xdr:cNvSpPr txBox="1"/>
      </xdr:nvSpPr>
      <xdr:spPr>
        <a:xfrm>
          <a:off x="2673428" y="531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50495</xdr:rowOff>
    </xdr:from>
    <xdr:to>
      <xdr:col>10</xdr:col>
      <xdr:colOff>165100</xdr:colOff>
      <xdr:row>32</xdr:row>
      <xdr:rowOff>152095</xdr:rowOff>
    </xdr:to>
    <xdr:sp macro="" textlink="">
      <xdr:nvSpPr>
        <xdr:cNvPr id="84" name="楕円 83"/>
        <xdr:cNvSpPr/>
      </xdr:nvSpPr>
      <xdr:spPr>
        <a:xfrm>
          <a:off x="1968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168622</xdr:rowOff>
    </xdr:from>
    <xdr:ext cx="469744" cy="259045"/>
    <xdr:sp macro="" textlink="">
      <xdr:nvSpPr>
        <xdr:cNvPr id="85" name="テキスト ボックス 84"/>
        <xdr:cNvSpPr txBox="1"/>
      </xdr:nvSpPr>
      <xdr:spPr>
        <a:xfrm>
          <a:off x="1784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85699</xdr:rowOff>
    </xdr:from>
    <xdr:to>
      <xdr:col>6</xdr:col>
      <xdr:colOff>38100</xdr:colOff>
      <xdr:row>33</xdr:row>
      <xdr:rowOff>15849</xdr:rowOff>
    </xdr:to>
    <xdr:sp macro="" textlink="">
      <xdr:nvSpPr>
        <xdr:cNvPr id="86" name="楕円 85"/>
        <xdr:cNvSpPr/>
      </xdr:nvSpPr>
      <xdr:spPr>
        <a:xfrm>
          <a:off x="1079500" y="5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32376</xdr:rowOff>
    </xdr:from>
    <xdr:ext cx="469744" cy="259045"/>
    <xdr:sp macro="" textlink="">
      <xdr:nvSpPr>
        <xdr:cNvPr id="87" name="テキスト ボックス 86"/>
        <xdr:cNvSpPr txBox="1"/>
      </xdr:nvSpPr>
      <xdr:spPr>
        <a:xfrm>
          <a:off x="895428" y="53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96022</xdr:rowOff>
    </xdr:from>
    <xdr:to>
      <xdr:col>24</xdr:col>
      <xdr:colOff>63500</xdr:colOff>
      <xdr:row>57</xdr:row>
      <xdr:rowOff>159630</xdr:rowOff>
    </xdr:to>
    <xdr:cxnSp macro="">
      <xdr:nvCxnSpPr>
        <xdr:cNvPr id="116" name="直線コネクタ 115"/>
        <xdr:cNvCxnSpPr/>
      </xdr:nvCxnSpPr>
      <xdr:spPr>
        <a:xfrm flipV="1">
          <a:off x="3797300" y="9525772"/>
          <a:ext cx="838200" cy="40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159630</xdr:rowOff>
    </xdr:from>
    <xdr:to>
      <xdr:col>19</xdr:col>
      <xdr:colOff>177800</xdr:colOff>
      <xdr:row>58</xdr:row>
      <xdr:rowOff>1336</xdr:rowOff>
    </xdr:to>
    <xdr:cxnSp macro="">
      <xdr:nvCxnSpPr>
        <xdr:cNvPr id="119" name="直線コネクタ 118"/>
        <xdr:cNvCxnSpPr/>
      </xdr:nvCxnSpPr>
      <xdr:spPr>
        <a:xfrm flipV="1">
          <a:off x="2908300" y="9932280"/>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39398</xdr:rowOff>
    </xdr:from>
    <xdr:to>
      <xdr:col>15</xdr:col>
      <xdr:colOff>50800</xdr:colOff>
      <xdr:row>58</xdr:row>
      <xdr:rowOff>1336</xdr:rowOff>
    </xdr:to>
    <xdr:cxnSp macro="">
      <xdr:nvCxnSpPr>
        <xdr:cNvPr id="122" name="直線コネクタ 121"/>
        <xdr:cNvCxnSpPr/>
      </xdr:nvCxnSpPr>
      <xdr:spPr>
        <a:xfrm>
          <a:off x="2019300" y="9640598"/>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39398</xdr:rowOff>
    </xdr:from>
    <xdr:to>
      <xdr:col>10</xdr:col>
      <xdr:colOff>114300</xdr:colOff>
      <xdr:row>57</xdr:row>
      <xdr:rowOff>111963</xdr:rowOff>
    </xdr:to>
    <xdr:cxnSp macro="">
      <xdr:nvCxnSpPr>
        <xdr:cNvPr id="125" name="直線コネクタ 124"/>
        <xdr:cNvCxnSpPr/>
      </xdr:nvCxnSpPr>
      <xdr:spPr>
        <a:xfrm flipV="1">
          <a:off x="1130300" y="9640598"/>
          <a:ext cx="889000" cy="24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45222</xdr:rowOff>
    </xdr:from>
    <xdr:to>
      <xdr:col>24</xdr:col>
      <xdr:colOff>114300</xdr:colOff>
      <xdr:row>55</xdr:row>
      <xdr:rowOff>146822</xdr:rowOff>
    </xdr:to>
    <xdr:sp macro="" textlink="">
      <xdr:nvSpPr>
        <xdr:cNvPr id="135" name="楕円 134"/>
        <xdr:cNvSpPr/>
      </xdr:nvSpPr>
      <xdr:spPr>
        <a:xfrm>
          <a:off x="4584700" y="94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23649</xdr:rowOff>
    </xdr:from>
    <xdr:ext cx="599010" cy="259045"/>
    <xdr:sp macro="" textlink="">
      <xdr:nvSpPr>
        <xdr:cNvPr id="136" name="総務費該当値テキスト"/>
        <xdr:cNvSpPr txBox="1"/>
      </xdr:nvSpPr>
      <xdr:spPr>
        <a:xfrm>
          <a:off x="4686300" y="945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108830</xdr:rowOff>
    </xdr:from>
    <xdr:to>
      <xdr:col>20</xdr:col>
      <xdr:colOff>38100</xdr:colOff>
      <xdr:row>58</xdr:row>
      <xdr:rowOff>38980</xdr:rowOff>
    </xdr:to>
    <xdr:sp macro="" textlink="">
      <xdr:nvSpPr>
        <xdr:cNvPr id="137" name="楕円 136"/>
        <xdr:cNvSpPr/>
      </xdr:nvSpPr>
      <xdr:spPr>
        <a:xfrm>
          <a:off x="3746500" y="98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30107</xdr:rowOff>
    </xdr:from>
    <xdr:ext cx="534377" cy="259045"/>
    <xdr:sp macro="" textlink="">
      <xdr:nvSpPr>
        <xdr:cNvPr id="138" name="テキスト ボックス 137"/>
        <xdr:cNvSpPr txBox="1"/>
      </xdr:nvSpPr>
      <xdr:spPr>
        <a:xfrm>
          <a:off x="3530111" y="99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121986</xdr:rowOff>
    </xdr:from>
    <xdr:to>
      <xdr:col>15</xdr:col>
      <xdr:colOff>101600</xdr:colOff>
      <xdr:row>58</xdr:row>
      <xdr:rowOff>52136</xdr:rowOff>
    </xdr:to>
    <xdr:sp macro="" textlink="">
      <xdr:nvSpPr>
        <xdr:cNvPr id="139" name="楕円 138"/>
        <xdr:cNvSpPr/>
      </xdr:nvSpPr>
      <xdr:spPr>
        <a:xfrm>
          <a:off x="2857500" y="98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43263</xdr:rowOff>
    </xdr:from>
    <xdr:ext cx="534377" cy="259045"/>
    <xdr:sp macro="" textlink="">
      <xdr:nvSpPr>
        <xdr:cNvPr id="140" name="テキスト ボックス 139"/>
        <xdr:cNvSpPr txBox="1"/>
      </xdr:nvSpPr>
      <xdr:spPr>
        <a:xfrm>
          <a:off x="2641111" y="99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160048</xdr:rowOff>
    </xdr:from>
    <xdr:to>
      <xdr:col>10</xdr:col>
      <xdr:colOff>165100</xdr:colOff>
      <xdr:row>56</xdr:row>
      <xdr:rowOff>90198</xdr:rowOff>
    </xdr:to>
    <xdr:sp macro="" textlink="">
      <xdr:nvSpPr>
        <xdr:cNvPr id="141" name="楕円 140"/>
        <xdr:cNvSpPr/>
      </xdr:nvSpPr>
      <xdr:spPr>
        <a:xfrm>
          <a:off x="1968500" y="95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106725</xdr:rowOff>
    </xdr:from>
    <xdr:ext cx="599010" cy="259045"/>
    <xdr:sp macro="" textlink="">
      <xdr:nvSpPr>
        <xdr:cNvPr id="142" name="テキスト ボックス 141"/>
        <xdr:cNvSpPr txBox="1"/>
      </xdr:nvSpPr>
      <xdr:spPr>
        <a:xfrm>
          <a:off x="1719795" y="93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61163</xdr:rowOff>
    </xdr:from>
    <xdr:to>
      <xdr:col>6</xdr:col>
      <xdr:colOff>38100</xdr:colOff>
      <xdr:row>57</xdr:row>
      <xdr:rowOff>162763</xdr:rowOff>
    </xdr:to>
    <xdr:sp macro="" textlink="">
      <xdr:nvSpPr>
        <xdr:cNvPr id="143" name="楕円 142"/>
        <xdr:cNvSpPr/>
      </xdr:nvSpPr>
      <xdr:spPr>
        <a:xfrm>
          <a:off x="1079500" y="9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7840</xdr:rowOff>
    </xdr:from>
    <xdr:ext cx="534377" cy="259045"/>
    <xdr:sp macro="" textlink="">
      <xdr:nvSpPr>
        <xdr:cNvPr id="144" name="テキスト ボックス 143"/>
        <xdr:cNvSpPr txBox="1"/>
      </xdr:nvSpPr>
      <xdr:spPr>
        <a:xfrm>
          <a:off x="863111" y="96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158864</xdr:rowOff>
    </xdr:from>
    <xdr:to>
      <xdr:col>24</xdr:col>
      <xdr:colOff>63500</xdr:colOff>
      <xdr:row>72</xdr:row>
      <xdr:rowOff>116053</xdr:rowOff>
    </xdr:to>
    <xdr:cxnSp macro="">
      <xdr:nvCxnSpPr>
        <xdr:cNvPr id="174" name="直線コネクタ 173"/>
        <xdr:cNvCxnSpPr/>
      </xdr:nvCxnSpPr>
      <xdr:spPr>
        <a:xfrm flipV="1">
          <a:off x="3797300" y="12331814"/>
          <a:ext cx="838200" cy="1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116053</xdr:rowOff>
    </xdr:from>
    <xdr:to>
      <xdr:col>19</xdr:col>
      <xdr:colOff>177800</xdr:colOff>
      <xdr:row>73</xdr:row>
      <xdr:rowOff>65862</xdr:rowOff>
    </xdr:to>
    <xdr:cxnSp macro="">
      <xdr:nvCxnSpPr>
        <xdr:cNvPr id="177" name="直線コネクタ 176"/>
        <xdr:cNvCxnSpPr/>
      </xdr:nvCxnSpPr>
      <xdr:spPr>
        <a:xfrm flipV="1">
          <a:off x="2908300" y="12460453"/>
          <a:ext cx="889000" cy="1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45441</xdr:rowOff>
    </xdr:from>
    <xdr:to>
      <xdr:col>15</xdr:col>
      <xdr:colOff>50800</xdr:colOff>
      <xdr:row>73</xdr:row>
      <xdr:rowOff>65862</xdr:rowOff>
    </xdr:to>
    <xdr:cxnSp macro="">
      <xdr:nvCxnSpPr>
        <xdr:cNvPr id="180" name="直線コネクタ 179"/>
        <xdr:cNvCxnSpPr/>
      </xdr:nvCxnSpPr>
      <xdr:spPr>
        <a:xfrm>
          <a:off x="2019300" y="12561291"/>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45441</xdr:rowOff>
    </xdr:from>
    <xdr:to>
      <xdr:col>10</xdr:col>
      <xdr:colOff>114300</xdr:colOff>
      <xdr:row>73</xdr:row>
      <xdr:rowOff>65951</xdr:rowOff>
    </xdr:to>
    <xdr:cxnSp macro="">
      <xdr:nvCxnSpPr>
        <xdr:cNvPr id="183" name="直線コネクタ 182"/>
        <xdr:cNvCxnSpPr/>
      </xdr:nvCxnSpPr>
      <xdr:spPr>
        <a:xfrm flipV="1">
          <a:off x="1130300" y="12561291"/>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108064</xdr:rowOff>
    </xdr:from>
    <xdr:to>
      <xdr:col>24</xdr:col>
      <xdr:colOff>114300</xdr:colOff>
      <xdr:row>72</xdr:row>
      <xdr:rowOff>38214</xdr:rowOff>
    </xdr:to>
    <xdr:sp macro="" textlink="">
      <xdr:nvSpPr>
        <xdr:cNvPr id="193" name="楕円 192"/>
        <xdr:cNvSpPr/>
      </xdr:nvSpPr>
      <xdr:spPr>
        <a:xfrm>
          <a:off x="4584700" y="12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130941</xdr:rowOff>
    </xdr:from>
    <xdr:ext cx="599010" cy="259045"/>
    <xdr:sp macro="" textlink="">
      <xdr:nvSpPr>
        <xdr:cNvPr id="194" name="民生費該当値テキスト"/>
        <xdr:cNvSpPr txBox="1"/>
      </xdr:nvSpPr>
      <xdr:spPr>
        <a:xfrm>
          <a:off x="4686300" y="1213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65253</xdr:rowOff>
    </xdr:from>
    <xdr:to>
      <xdr:col>20</xdr:col>
      <xdr:colOff>38100</xdr:colOff>
      <xdr:row>72</xdr:row>
      <xdr:rowOff>166853</xdr:rowOff>
    </xdr:to>
    <xdr:sp macro="" textlink="">
      <xdr:nvSpPr>
        <xdr:cNvPr id="195" name="楕円 194"/>
        <xdr:cNvSpPr/>
      </xdr:nvSpPr>
      <xdr:spPr>
        <a:xfrm>
          <a:off x="3746500" y="124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11930</xdr:rowOff>
    </xdr:from>
    <xdr:ext cx="599010" cy="259045"/>
    <xdr:sp macro="" textlink="">
      <xdr:nvSpPr>
        <xdr:cNvPr id="196" name="テキスト ボックス 195"/>
        <xdr:cNvSpPr txBox="1"/>
      </xdr:nvSpPr>
      <xdr:spPr>
        <a:xfrm>
          <a:off x="3497795" y="1218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15062</xdr:rowOff>
    </xdr:from>
    <xdr:to>
      <xdr:col>15</xdr:col>
      <xdr:colOff>101600</xdr:colOff>
      <xdr:row>73</xdr:row>
      <xdr:rowOff>116662</xdr:rowOff>
    </xdr:to>
    <xdr:sp macro="" textlink="">
      <xdr:nvSpPr>
        <xdr:cNvPr id="197" name="楕円 196"/>
        <xdr:cNvSpPr/>
      </xdr:nvSpPr>
      <xdr:spPr>
        <a:xfrm>
          <a:off x="2857500" y="12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133189</xdr:rowOff>
    </xdr:from>
    <xdr:ext cx="599010" cy="259045"/>
    <xdr:sp macro="" textlink="">
      <xdr:nvSpPr>
        <xdr:cNvPr id="198" name="テキスト ボックス 197"/>
        <xdr:cNvSpPr txBox="1"/>
      </xdr:nvSpPr>
      <xdr:spPr>
        <a:xfrm>
          <a:off x="2608795" y="123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166091</xdr:rowOff>
    </xdr:from>
    <xdr:to>
      <xdr:col>10</xdr:col>
      <xdr:colOff>165100</xdr:colOff>
      <xdr:row>73</xdr:row>
      <xdr:rowOff>96241</xdr:rowOff>
    </xdr:to>
    <xdr:sp macro="" textlink="">
      <xdr:nvSpPr>
        <xdr:cNvPr id="199" name="楕円 198"/>
        <xdr:cNvSpPr/>
      </xdr:nvSpPr>
      <xdr:spPr>
        <a:xfrm>
          <a:off x="1968500" y="125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112768</xdr:rowOff>
    </xdr:from>
    <xdr:ext cx="599010" cy="259045"/>
    <xdr:sp macro="" textlink="">
      <xdr:nvSpPr>
        <xdr:cNvPr id="200" name="テキスト ボックス 199"/>
        <xdr:cNvSpPr txBox="1"/>
      </xdr:nvSpPr>
      <xdr:spPr>
        <a:xfrm>
          <a:off x="1719795" y="1228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15151</xdr:rowOff>
    </xdr:from>
    <xdr:to>
      <xdr:col>6</xdr:col>
      <xdr:colOff>38100</xdr:colOff>
      <xdr:row>73</xdr:row>
      <xdr:rowOff>116751</xdr:rowOff>
    </xdr:to>
    <xdr:sp macro="" textlink="">
      <xdr:nvSpPr>
        <xdr:cNvPr id="201" name="楕円 200"/>
        <xdr:cNvSpPr/>
      </xdr:nvSpPr>
      <xdr:spPr>
        <a:xfrm>
          <a:off x="10795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133278</xdr:rowOff>
    </xdr:from>
    <xdr:ext cx="599010" cy="259045"/>
    <xdr:sp macro="" textlink="">
      <xdr:nvSpPr>
        <xdr:cNvPr id="202" name="テキスト ボックス 201"/>
        <xdr:cNvSpPr txBox="1"/>
      </xdr:nvSpPr>
      <xdr:spPr>
        <a:xfrm>
          <a:off x="830795" y="123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112911</xdr:rowOff>
    </xdr:from>
    <xdr:to>
      <xdr:col>24</xdr:col>
      <xdr:colOff>63500</xdr:colOff>
      <xdr:row>95</xdr:row>
      <xdr:rowOff>55128</xdr:rowOff>
    </xdr:to>
    <xdr:cxnSp macro="">
      <xdr:nvCxnSpPr>
        <xdr:cNvPr id="233" name="直線コネクタ 232"/>
        <xdr:cNvCxnSpPr/>
      </xdr:nvCxnSpPr>
      <xdr:spPr>
        <a:xfrm>
          <a:off x="3797300" y="16057761"/>
          <a:ext cx="838200" cy="2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112911</xdr:rowOff>
    </xdr:from>
    <xdr:to>
      <xdr:col>19</xdr:col>
      <xdr:colOff>177800</xdr:colOff>
      <xdr:row>95</xdr:row>
      <xdr:rowOff>160274</xdr:rowOff>
    </xdr:to>
    <xdr:cxnSp macro="">
      <xdr:nvCxnSpPr>
        <xdr:cNvPr id="236" name="直線コネクタ 235"/>
        <xdr:cNvCxnSpPr/>
      </xdr:nvCxnSpPr>
      <xdr:spPr>
        <a:xfrm flipV="1">
          <a:off x="2908300" y="16057761"/>
          <a:ext cx="889000" cy="39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160274</xdr:rowOff>
    </xdr:from>
    <xdr:to>
      <xdr:col>15</xdr:col>
      <xdr:colOff>50800</xdr:colOff>
      <xdr:row>96</xdr:row>
      <xdr:rowOff>127530</xdr:rowOff>
    </xdr:to>
    <xdr:cxnSp macro="">
      <xdr:nvCxnSpPr>
        <xdr:cNvPr id="239" name="直線コネクタ 238"/>
        <xdr:cNvCxnSpPr/>
      </xdr:nvCxnSpPr>
      <xdr:spPr>
        <a:xfrm flipV="1">
          <a:off x="2019300" y="16448024"/>
          <a:ext cx="889000" cy="1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121749</xdr:rowOff>
    </xdr:from>
    <xdr:to>
      <xdr:col>10</xdr:col>
      <xdr:colOff>114300</xdr:colOff>
      <xdr:row>96</xdr:row>
      <xdr:rowOff>127530</xdr:rowOff>
    </xdr:to>
    <xdr:cxnSp macro="">
      <xdr:nvCxnSpPr>
        <xdr:cNvPr id="242" name="直線コネクタ 241"/>
        <xdr:cNvCxnSpPr/>
      </xdr:nvCxnSpPr>
      <xdr:spPr>
        <a:xfrm>
          <a:off x="1130300" y="16580949"/>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4328</xdr:rowOff>
    </xdr:from>
    <xdr:to>
      <xdr:col>24</xdr:col>
      <xdr:colOff>114300</xdr:colOff>
      <xdr:row>95</xdr:row>
      <xdr:rowOff>105928</xdr:rowOff>
    </xdr:to>
    <xdr:sp macro="" textlink="">
      <xdr:nvSpPr>
        <xdr:cNvPr id="252" name="楕円 251"/>
        <xdr:cNvSpPr/>
      </xdr:nvSpPr>
      <xdr:spPr>
        <a:xfrm>
          <a:off x="4584700" y="162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27205</xdr:rowOff>
    </xdr:from>
    <xdr:ext cx="534377" cy="259045"/>
    <xdr:sp macro="" textlink="">
      <xdr:nvSpPr>
        <xdr:cNvPr id="253" name="衛生費該当値テキスト"/>
        <xdr:cNvSpPr txBox="1"/>
      </xdr:nvSpPr>
      <xdr:spPr>
        <a:xfrm>
          <a:off x="4686300" y="1614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62111</xdr:rowOff>
    </xdr:from>
    <xdr:to>
      <xdr:col>20</xdr:col>
      <xdr:colOff>38100</xdr:colOff>
      <xdr:row>93</xdr:row>
      <xdr:rowOff>163711</xdr:rowOff>
    </xdr:to>
    <xdr:sp macro="" textlink="">
      <xdr:nvSpPr>
        <xdr:cNvPr id="254" name="楕円 253"/>
        <xdr:cNvSpPr/>
      </xdr:nvSpPr>
      <xdr:spPr>
        <a:xfrm>
          <a:off x="3746500" y="160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8788</xdr:rowOff>
    </xdr:from>
    <xdr:ext cx="534377" cy="259045"/>
    <xdr:sp macro="" textlink="">
      <xdr:nvSpPr>
        <xdr:cNvPr id="255" name="テキスト ボックス 254"/>
        <xdr:cNvSpPr txBox="1"/>
      </xdr:nvSpPr>
      <xdr:spPr>
        <a:xfrm>
          <a:off x="3530111" y="157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109474</xdr:rowOff>
    </xdr:from>
    <xdr:to>
      <xdr:col>15</xdr:col>
      <xdr:colOff>101600</xdr:colOff>
      <xdr:row>96</xdr:row>
      <xdr:rowOff>39624</xdr:rowOff>
    </xdr:to>
    <xdr:sp macro="" textlink="">
      <xdr:nvSpPr>
        <xdr:cNvPr id="256" name="楕円 255"/>
        <xdr:cNvSpPr/>
      </xdr:nvSpPr>
      <xdr:spPr>
        <a:xfrm>
          <a:off x="2857500" y="163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56151</xdr:rowOff>
    </xdr:from>
    <xdr:ext cx="534377" cy="259045"/>
    <xdr:sp macro="" textlink="">
      <xdr:nvSpPr>
        <xdr:cNvPr id="257" name="テキスト ボックス 256"/>
        <xdr:cNvSpPr txBox="1"/>
      </xdr:nvSpPr>
      <xdr:spPr>
        <a:xfrm>
          <a:off x="2641111" y="161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76730</xdr:rowOff>
    </xdr:from>
    <xdr:to>
      <xdr:col>10</xdr:col>
      <xdr:colOff>165100</xdr:colOff>
      <xdr:row>97</xdr:row>
      <xdr:rowOff>6880</xdr:rowOff>
    </xdr:to>
    <xdr:sp macro="" textlink="">
      <xdr:nvSpPr>
        <xdr:cNvPr id="258" name="楕円 257"/>
        <xdr:cNvSpPr/>
      </xdr:nvSpPr>
      <xdr:spPr>
        <a:xfrm>
          <a:off x="1968500" y="16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23407</xdr:rowOff>
    </xdr:from>
    <xdr:ext cx="534377" cy="259045"/>
    <xdr:sp macro="" textlink="">
      <xdr:nvSpPr>
        <xdr:cNvPr id="259" name="テキスト ボックス 258"/>
        <xdr:cNvSpPr txBox="1"/>
      </xdr:nvSpPr>
      <xdr:spPr>
        <a:xfrm>
          <a:off x="1752111" y="163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70949</xdr:rowOff>
    </xdr:from>
    <xdr:to>
      <xdr:col>6</xdr:col>
      <xdr:colOff>38100</xdr:colOff>
      <xdr:row>97</xdr:row>
      <xdr:rowOff>1099</xdr:rowOff>
    </xdr:to>
    <xdr:sp macro="" textlink="">
      <xdr:nvSpPr>
        <xdr:cNvPr id="260" name="楕円 259"/>
        <xdr:cNvSpPr/>
      </xdr:nvSpPr>
      <xdr:spPr>
        <a:xfrm>
          <a:off x="1079500" y="16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17626</xdr:rowOff>
    </xdr:from>
    <xdr:ext cx="534377" cy="259045"/>
    <xdr:sp macro="" textlink="">
      <xdr:nvSpPr>
        <xdr:cNvPr id="261" name="テキスト ボックス 260"/>
        <xdr:cNvSpPr txBox="1"/>
      </xdr:nvSpPr>
      <xdr:spPr>
        <a:xfrm>
          <a:off x="863111" y="16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146231</xdr:rowOff>
    </xdr:from>
    <xdr:to>
      <xdr:col>55</xdr:col>
      <xdr:colOff>0</xdr:colOff>
      <xdr:row>38</xdr:row>
      <xdr:rowOff>156028</xdr:rowOff>
    </xdr:to>
    <xdr:cxnSp macro="">
      <xdr:nvCxnSpPr>
        <xdr:cNvPr id="292" name="直線コネクタ 291"/>
        <xdr:cNvCxnSpPr/>
      </xdr:nvCxnSpPr>
      <xdr:spPr>
        <a:xfrm>
          <a:off x="9639300" y="66613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134965</xdr:rowOff>
    </xdr:from>
    <xdr:to>
      <xdr:col>50</xdr:col>
      <xdr:colOff>114300</xdr:colOff>
      <xdr:row>38</xdr:row>
      <xdr:rowOff>146231</xdr:rowOff>
    </xdr:to>
    <xdr:cxnSp macro="">
      <xdr:nvCxnSpPr>
        <xdr:cNvPr id="295" name="直線コネクタ 294"/>
        <xdr:cNvCxnSpPr/>
      </xdr:nvCxnSpPr>
      <xdr:spPr>
        <a:xfrm>
          <a:off x="8750300" y="6650065"/>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134965</xdr:rowOff>
    </xdr:from>
    <xdr:to>
      <xdr:col>45</xdr:col>
      <xdr:colOff>177800</xdr:colOff>
      <xdr:row>38</xdr:row>
      <xdr:rowOff>136598</xdr:rowOff>
    </xdr:to>
    <xdr:cxnSp macro="">
      <xdr:nvCxnSpPr>
        <xdr:cNvPr id="298" name="直線コネクタ 297"/>
        <xdr:cNvCxnSpPr/>
      </xdr:nvCxnSpPr>
      <xdr:spPr>
        <a:xfrm flipV="1">
          <a:off x="7861300" y="665006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136598</xdr:rowOff>
    </xdr:from>
    <xdr:to>
      <xdr:col>41</xdr:col>
      <xdr:colOff>50800</xdr:colOff>
      <xdr:row>38</xdr:row>
      <xdr:rowOff>144272</xdr:rowOff>
    </xdr:to>
    <xdr:cxnSp macro="">
      <xdr:nvCxnSpPr>
        <xdr:cNvPr id="301" name="直線コネクタ 300"/>
        <xdr:cNvCxnSpPr/>
      </xdr:nvCxnSpPr>
      <xdr:spPr>
        <a:xfrm flipV="1">
          <a:off x="6972300" y="6651698"/>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105228</xdr:rowOff>
    </xdr:from>
    <xdr:to>
      <xdr:col>55</xdr:col>
      <xdr:colOff>50800</xdr:colOff>
      <xdr:row>39</xdr:row>
      <xdr:rowOff>35378</xdr:rowOff>
    </xdr:to>
    <xdr:sp macro="" textlink="">
      <xdr:nvSpPr>
        <xdr:cNvPr id="311" name="楕円 310"/>
        <xdr:cNvSpPr/>
      </xdr:nvSpPr>
      <xdr:spPr>
        <a:xfrm>
          <a:off x="104267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95431</xdr:rowOff>
    </xdr:from>
    <xdr:to>
      <xdr:col>50</xdr:col>
      <xdr:colOff>165100</xdr:colOff>
      <xdr:row>39</xdr:row>
      <xdr:rowOff>25581</xdr:rowOff>
    </xdr:to>
    <xdr:sp macro="" textlink="">
      <xdr:nvSpPr>
        <xdr:cNvPr id="313" name="楕円 312"/>
        <xdr:cNvSpPr/>
      </xdr:nvSpPr>
      <xdr:spPr>
        <a:xfrm>
          <a:off x="9588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42108</xdr:rowOff>
    </xdr:from>
    <xdr:ext cx="378565" cy="259045"/>
    <xdr:sp macro="" textlink="">
      <xdr:nvSpPr>
        <xdr:cNvPr id="314" name="テキスト ボックス 313"/>
        <xdr:cNvSpPr txBox="1"/>
      </xdr:nvSpPr>
      <xdr:spPr>
        <a:xfrm>
          <a:off x="9450017" y="638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84165</xdr:rowOff>
    </xdr:from>
    <xdr:to>
      <xdr:col>46</xdr:col>
      <xdr:colOff>38100</xdr:colOff>
      <xdr:row>39</xdr:row>
      <xdr:rowOff>14315</xdr:rowOff>
    </xdr:to>
    <xdr:sp macro="" textlink="">
      <xdr:nvSpPr>
        <xdr:cNvPr id="315" name="楕円 314"/>
        <xdr:cNvSpPr/>
      </xdr:nvSpPr>
      <xdr:spPr>
        <a:xfrm>
          <a:off x="8699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30842</xdr:rowOff>
    </xdr:from>
    <xdr:ext cx="378565" cy="259045"/>
    <xdr:sp macro="" textlink="">
      <xdr:nvSpPr>
        <xdr:cNvPr id="316" name="テキスト ボックス 315"/>
        <xdr:cNvSpPr txBox="1"/>
      </xdr:nvSpPr>
      <xdr:spPr>
        <a:xfrm>
          <a:off x="8561017" y="637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85798</xdr:rowOff>
    </xdr:from>
    <xdr:to>
      <xdr:col>41</xdr:col>
      <xdr:colOff>101600</xdr:colOff>
      <xdr:row>39</xdr:row>
      <xdr:rowOff>15948</xdr:rowOff>
    </xdr:to>
    <xdr:sp macro="" textlink="">
      <xdr:nvSpPr>
        <xdr:cNvPr id="317" name="楕円 316"/>
        <xdr:cNvSpPr/>
      </xdr:nvSpPr>
      <xdr:spPr>
        <a:xfrm>
          <a:off x="7810500" y="66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32474</xdr:rowOff>
    </xdr:from>
    <xdr:ext cx="378565" cy="259045"/>
    <xdr:sp macro="" textlink="">
      <xdr:nvSpPr>
        <xdr:cNvPr id="318" name="テキスト ボックス 317"/>
        <xdr:cNvSpPr txBox="1"/>
      </xdr:nvSpPr>
      <xdr:spPr>
        <a:xfrm>
          <a:off x="7672017" y="637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93472</xdr:rowOff>
    </xdr:from>
    <xdr:to>
      <xdr:col>36</xdr:col>
      <xdr:colOff>165100</xdr:colOff>
      <xdr:row>39</xdr:row>
      <xdr:rowOff>23622</xdr:rowOff>
    </xdr:to>
    <xdr:sp macro="" textlink="">
      <xdr:nvSpPr>
        <xdr:cNvPr id="319" name="楕円 318"/>
        <xdr:cNvSpPr/>
      </xdr:nvSpPr>
      <xdr:spPr>
        <a:xfrm>
          <a:off x="6921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40149</xdr:rowOff>
    </xdr:from>
    <xdr:ext cx="378565" cy="259045"/>
    <xdr:sp macro="" textlink="">
      <xdr:nvSpPr>
        <xdr:cNvPr id="320" name="テキスト ボックス 319"/>
        <xdr:cNvSpPr txBox="1"/>
      </xdr:nvSpPr>
      <xdr:spPr>
        <a:xfrm>
          <a:off x="6783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120174</xdr:rowOff>
    </xdr:from>
    <xdr:to>
      <xdr:col>55</xdr:col>
      <xdr:colOff>0</xdr:colOff>
      <xdr:row>56</xdr:row>
      <xdr:rowOff>131318</xdr:rowOff>
    </xdr:to>
    <xdr:cxnSp macro="">
      <xdr:nvCxnSpPr>
        <xdr:cNvPr id="349" name="直線コネクタ 348"/>
        <xdr:cNvCxnSpPr/>
      </xdr:nvCxnSpPr>
      <xdr:spPr>
        <a:xfrm flipV="1">
          <a:off x="9639300" y="9549924"/>
          <a:ext cx="8382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131318</xdr:rowOff>
    </xdr:from>
    <xdr:to>
      <xdr:col>50</xdr:col>
      <xdr:colOff>114300</xdr:colOff>
      <xdr:row>57</xdr:row>
      <xdr:rowOff>73120</xdr:rowOff>
    </xdr:to>
    <xdr:cxnSp macro="">
      <xdr:nvCxnSpPr>
        <xdr:cNvPr id="352" name="直線コネクタ 351"/>
        <xdr:cNvCxnSpPr/>
      </xdr:nvCxnSpPr>
      <xdr:spPr>
        <a:xfrm flipV="1">
          <a:off x="8750300" y="9732518"/>
          <a:ext cx="889000" cy="1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27305</xdr:rowOff>
    </xdr:from>
    <xdr:to>
      <xdr:col>45</xdr:col>
      <xdr:colOff>177800</xdr:colOff>
      <xdr:row>57</xdr:row>
      <xdr:rowOff>73120</xdr:rowOff>
    </xdr:to>
    <xdr:cxnSp macro="">
      <xdr:nvCxnSpPr>
        <xdr:cNvPr id="355" name="直線コネクタ 354"/>
        <xdr:cNvCxnSpPr/>
      </xdr:nvCxnSpPr>
      <xdr:spPr>
        <a:xfrm>
          <a:off x="7861300" y="9799955"/>
          <a:ext cx="8890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5664</xdr:rowOff>
    </xdr:from>
    <xdr:to>
      <xdr:col>41</xdr:col>
      <xdr:colOff>50800</xdr:colOff>
      <xdr:row>57</xdr:row>
      <xdr:rowOff>27305</xdr:rowOff>
    </xdr:to>
    <xdr:cxnSp macro="">
      <xdr:nvCxnSpPr>
        <xdr:cNvPr id="358" name="直線コネクタ 357"/>
        <xdr:cNvCxnSpPr/>
      </xdr:nvCxnSpPr>
      <xdr:spPr>
        <a:xfrm>
          <a:off x="6972300" y="977831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69374</xdr:rowOff>
    </xdr:from>
    <xdr:to>
      <xdr:col>55</xdr:col>
      <xdr:colOff>50800</xdr:colOff>
      <xdr:row>55</xdr:row>
      <xdr:rowOff>170974</xdr:rowOff>
    </xdr:to>
    <xdr:sp macro="" textlink="">
      <xdr:nvSpPr>
        <xdr:cNvPr id="368" name="楕円 367"/>
        <xdr:cNvSpPr/>
      </xdr:nvSpPr>
      <xdr:spPr>
        <a:xfrm>
          <a:off x="10426700" y="9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92251</xdr:rowOff>
    </xdr:from>
    <xdr:ext cx="534377" cy="259045"/>
    <xdr:sp macro="" textlink="">
      <xdr:nvSpPr>
        <xdr:cNvPr id="369" name="農林水産業費該当値テキスト"/>
        <xdr:cNvSpPr txBox="1"/>
      </xdr:nvSpPr>
      <xdr:spPr>
        <a:xfrm>
          <a:off x="10528300" y="93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80518</xdr:rowOff>
    </xdr:from>
    <xdr:to>
      <xdr:col>50</xdr:col>
      <xdr:colOff>165100</xdr:colOff>
      <xdr:row>57</xdr:row>
      <xdr:rowOff>10668</xdr:rowOff>
    </xdr:to>
    <xdr:sp macro="" textlink="">
      <xdr:nvSpPr>
        <xdr:cNvPr id="370" name="楕円 369"/>
        <xdr:cNvSpPr/>
      </xdr:nvSpPr>
      <xdr:spPr>
        <a:xfrm>
          <a:off x="9588500" y="9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1795</xdr:rowOff>
    </xdr:from>
    <xdr:ext cx="534377" cy="259045"/>
    <xdr:sp macro="" textlink="">
      <xdr:nvSpPr>
        <xdr:cNvPr id="371" name="テキスト ボックス 370"/>
        <xdr:cNvSpPr txBox="1"/>
      </xdr:nvSpPr>
      <xdr:spPr>
        <a:xfrm>
          <a:off x="9372111" y="97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22320</xdr:rowOff>
    </xdr:from>
    <xdr:to>
      <xdr:col>46</xdr:col>
      <xdr:colOff>38100</xdr:colOff>
      <xdr:row>57</xdr:row>
      <xdr:rowOff>123920</xdr:rowOff>
    </xdr:to>
    <xdr:sp macro="" textlink="">
      <xdr:nvSpPr>
        <xdr:cNvPr id="372" name="楕円 371"/>
        <xdr:cNvSpPr/>
      </xdr:nvSpPr>
      <xdr:spPr>
        <a:xfrm>
          <a:off x="8699500" y="97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115047</xdr:rowOff>
    </xdr:from>
    <xdr:ext cx="534377" cy="259045"/>
    <xdr:sp macro="" textlink="">
      <xdr:nvSpPr>
        <xdr:cNvPr id="373" name="テキスト ボックス 372"/>
        <xdr:cNvSpPr txBox="1"/>
      </xdr:nvSpPr>
      <xdr:spPr>
        <a:xfrm>
          <a:off x="8483111" y="98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147955</xdr:rowOff>
    </xdr:from>
    <xdr:to>
      <xdr:col>41</xdr:col>
      <xdr:colOff>101600</xdr:colOff>
      <xdr:row>57</xdr:row>
      <xdr:rowOff>78105</xdr:rowOff>
    </xdr:to>
    <xdr:sp macro="" textlink="">
      <xdr:nvSpPr>
        <xdr:cNvPr id="374" name="楕円 373"/>
        <xdr:cNvSpPr/>
      </xdr:nvSpPr>
      <xdr:spPr>
        <a:xfrm>
          <a:off x="7810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69232</xdr:rowOff>
    </xdr:from>
    <xdr:ext cx="534377" cy="259045"/>
    <xdr:sp macro="" textlink="">
      <xdr:nvSpPr>
        <xdr:cNvPr id="375" name="テキスト ボックス 374"/>
        <xdr:cNvSpPr txBox="1"/>
      </xdr:nvSpPr>
      <xdr:spPr>
        <a:xfrm>
          <a:off x="7594111" y="98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126314</xdr:rowOff>
    </xdr:from>
    <xdr:to>
      <xdr:col>36</xdr:col>
      <xdr:colOff>165100</xdr:colOff>
      <xdr:row>57</xdr:row>
      <xdr:rowOff>56464</xdr:rowOff>
    </xdr:to>
    <xdr:sp macro="" textlink="">
      <xdr:nvSpPr>
        <xdr:cNvPr id="376" name="楕円 375"/>
        <xdr:cNvSpPr/>
      </xdr:nvSpPr>
      <xdr:spPr>
        <a:xfrm>
          <a:off x="6921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47591</xdr:rowOff>
    </xdr:from>
    <xdr:ext cx="534377" cy="259045"/>
    <xdr:sp macro="" textlink="">
      <xdr:nvSpPr>
        <xdr:cNvPr id="377" name="テキスト ボックス 376"/>
        <xdr:cNvSpPr txBox="1"/>
      </xdr:nvSpPr>
      <xdr:spPr>
        <a:xfrm>
          <a:off x="6705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169075</xdr:rowOff>
    </xdr:from>
    <xdr:to>
      <xdr:col>55</xdr:col>
      <xdr:colOff>0</xdr:colOff>
      <xdr:row>78</xdr:row>
      <xdr:rowOff>110934</xdr:rowOff>
    </xdr:to>
    <xdr:cxnSp macro="">
      <xdr:nvCxnSpPr>
        <xdr:cNvPr id="406" name="直線コネクタ 405"/>
        <xdr:cNvCxnSpPr/>
      </xdr:nvCxnSpPr>
      <xdr:spPr>
        <a:xfrm flipV="1">
          <a:off x="9639300" y="13370725"/>
          <a:ext cx="8382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107429</xdr:rowOff>
    </xdr:from>
    <xdr:to>
      <xdr:col>50</xdr:col>
      <xdr:colOff>114300</xdr:colOff>
      <xdr:row>78</xdr:row>
      <xdr:rowOff>110934</xdr:rowOff>
    </xdr:to>
    <xdr:cxnSp macro="">
      <xdr:nvCxnSpPr>
        <xdr:cNvPr id="409" name="直線コネクタ 408"/>
        <xdr:cNvCxnSpPr/>
      </xdr:nvCxnSpPr>
      <xdr:spPr>
        <a:xfrm>
          <a:off x="8750300" y="1348052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78036</xdr:rowOff>
    </xdr:from>
    <xdr:to>
      <xdr:col>45</xdr:col>
      <xdr:colOff>177800</xdr:colOff>
      <xdr:row>78</xdr:row>
      <xdr:rowOff>107429</xdr:rowOff>
    </xdr:to>
    <xdr:cxnSp macro="">
      <xdr:nvCxnSpPr>
        <xdr:cNvPr id="412" name="直線コネクタ 411"/>
        <xdr:cNvCxnSpPr/>
      </xdr:nvCxnSpPr>
      <xdr:spPr>
        <a:xfrm>
          <a:off x="7861300" y="13451136"/>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75388</xdr:rowOff>
    </xdr:from>
    <xdr:to>
      <xdr:col>41</xdr:col>
      <xdr:colOff>50800</xdr:colOff>
      <xdr:row>78</xdr:row>
      <xdr:rowOff>78036</xdr:rowOff>
    </xdr:to>
    <xdr:cxnSp macro="">
      <xdr:nvCxnSpPr>
        <xdr:cNvPr id="415" name="直線コネクタ 414"/>
        <xdr:cNvCxnSpPr/>
      </xdr:nvCxnSpPr>
      <xdr:spPr>
        <a:xfrm>
          <a:off x="6972300" y="1344848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118275</xdr:rowOff>
    </xdr:from>
    <xdr:to>
      <xdr:col>55</xdr:col>
      <xdr:colOff>50800</xdr:colOff>
      <xdr:row>78</xdr:row>
      <xdr:rowOff>48425</xdr:rowOff>
    </xdr:to>
    <xdr:sp macro="" textlink="">
      <xdr:nvSpPr>
        <xdr:cNvPr id="425" name="楕円 424"/>
        <xdr:cNvSpPr/>
      </xdr:nvSpPr>
      <xdr:spPr>
        <a:xfrm>
          <a:off x="104267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96702</xdr:rowOff>
    </xdr:from>
    <xdr:ext cx="534377" cy="259045"/>
    <xdr:sp macro="" textlink="">
      <xdr:nvSpPr>
        <xdr:cNvPr id="426" name="商工費該当値テキスト"/>
        <xdr:cNvSpPr txBox="1"/>
      </xdr:nvSpPr>
      <xdr:spPr>
        <a:xfrm>
          <a:off x="10528300" y="132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60134</xdr:rowOff>
    </xdr:from>
    <xdr:to>
      <xdr:col>50</xdr:col>
      <xdr:colOff>165100</xdr:colOff>
      <xdr:row>78</xdr:row>
      <xdr:rowOff>161734</xdr:rowOff>
    </xdr:to>
    <xdr:sp macro="" textlink="">
      <xdr:nvSpPr>
        <xdr:cNvPr id="427" name="楕円 426"/>
        <xdr:cNvSpPr/>
      </xdr:nvSpPr>
      <xdr:spPr>
        <a:xfrm>
          <a:off x="95885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152861</xdr:rowOff>
    </xdr:from>
    <xdr:ext cx="469744" cy="259045"/>
    <xdr:sp macro="" textlink="">
      <xdr:nvSpPr>
        <xdr:cNvPr id="428" name="テキスト ボックス 427"/>
        <xdr:cNvSpPr txBox="1"/>
      </xdr:nvSpPr>
      <xdr:spPr>
        <a:xfrm>
          <a:off x="9404428" y="1352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56629</xdr:rowOff>
    </xdr:from>
    <xdr:to>
      <xdr:col>46</xdr:col>
      <xdr:colOff>38100</xdr:colOff>
      <xdr:row>78</xdr:row>
      <xdr:rowOff>158229</xdr:rowOff>
    </xdr:to>
    <xdr:sp macro="" textlink="">
      <xdr:nvSpPr>
        <xdr:cNvPr id="429" name="楕円 428"/>
        <xdr:cNvSpPr/>
      </xdr:nvSpPr>
      <xdr:spPr>
        <a:xfrm>
          <a:off x="8699500" y="134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149356</xdr:rowOff>
    </xdr:from>
    <xdr:ext cx="469744" cy="259045"/>
    <xdr:sp macro="" textlink="">
      <xdr:nvSpPr>
        <xdr:cNvPr id="430" name="テキスト ボックス 429"/>
        <xdr:cNvSpPr txBox="1"/>
      </xdr:nvSpPr>
      <xdr:spPr>
        <a:xfrm>
          <a:off x="8515428" y="135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27236</xdr:rowOff>
    </xdr:from>
    <xdr:to>
      <xdr:col>41</xdr:col>
      <xdr:colOff>101600</xdr:colOff>
      <xdr:row>78</xdr:row>
      <xdr:rowOff>128836</xdr:rowOff>
    </xdr:to>
    <xdr:sp macro="" textlink="">
      <xdr:nvSpPr>
        <xdr:cNvPr id="431" name="楕円 430"/>
        <xdr:cNvSpPr/>
      </xdr:nvSpPr>
      <xdr:spPr>
        <a:xfrm>
          <a:off x="7810500" y="134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119963</xdr:rowOff>
    </xdr:from>
    <xdr:ext cx="469744" cy="259045"/>
    <xdr:sp macro="" textlink="">
      <xdr:nvSpPr>
        <xdr:cNvPr id="432" name="テキスト ボックス 431"/>
        <xdr:cNvSpPr txBox="1"/>
      </xdr:nvSpPr>
      <xdr:spPr>
        <a:xfrm>
          <a:off x="7626428" y="134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24588</xdr:rowOff>
    </xdr:from>
    <xdr:to>
      <xdr:col>36</xdr:col>
      <xdr:colOff>165100</xdr:colOff>
      <xdr:row>78</xdr:row>
      <xdr:rowOff>126188</xdr:rowOff>
    </xdr:to>
    <xdr:sp macro="" textlink="">
      <xdr:nvSpPr>
        <xdr:cNvPr id="433" name="楕円 432"/>
        <xdr:cNvSpPr/>
      </xdr:nvSpPr>
      <xdr:spPr>
        <a:xfrm>
          <a:off x="6921500" y="133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117315</xdr:rowOff>
    </xdr:from>
    <xdr:ext cx="469744" cy="259045"/>
    <xdr:sp macro="" textlink="">
      <xdr:nvSpPr>
        <xdr:cNvPr id="434" name="テキスト ボックス 433"/>
        <xdr:cNvSpPr txBox="1"/>
      </xdr:nvSpPr>
      <xdr:spPr>
        <a:xfrm>
          <a:off x="6737428" y="134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145186</xdr:rowOff>
    </xdr:from>
    <xdr:to>
      <xdr:col>55</xdr:col>
      <xdr:colOff>0</xdr:colOff>
      <xdr:row>97</xdr:row>
      <xdr:rowOff>148876</xdr:rowOff>
    </xdr:to>
    <xdr:cxnSp macro="">
      <xdr:nvCxnSpPr>
        <xdr:cNvPr id="466" name="直線コネクタ 465"/>
        <xdr:cNvCxnSpPr/>
      </xdr:nvCxnSpPr>
      <xdr:spPr>
        <a:xfrm flipV="1">
          <a:off x="9639300" y="16604386"/>
          <a:ext cx="8382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90323</xdr:rowOff>
    </xdr:from>
    <xdr:to>
      <xdr:col>50</xdr:col>
      <xdr:colOff>114300</xdr:colOff>
      <xdr:row>97</xdr:row>
      <xdr:rowOff>148876</xdr:rowOff>
    </xdr:to>
    <xdr:cxnSp macro="">
      <xdr:nvCxnSpPr>
        <xdr:cNvPr id="469" name="直線コネクタ 468"/>
        <xdr:cNvCxnSpPr/>
      </xdr:nvCxnSpPr>
      <xdr:spPr>
        <a:xfrm>
          <a:off x="8750300" y="16549523"/>
          <a:ext cx="889000" cy="2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90323</xdr:rowOff>
    </xdr:from>
    <xdr:to>
      <xdr:col>45</xdr:col>
      <xdr:colOff>177800</xdr:colOff>
      <xdr:row>96</xdr:row>
      <xdr:rowOff>101622</xdr:rowOff>
    </xdr:to>
    <xdr:cxnSp macro="">
      <xdr:nvCxnSpPr>
        <xdr:cNvPr id="472" name="直線コネクタ 471"/>
        <xdr:cNvCxnSpPr/>
      </xdr:nvCxnSpPr>
      <xdr:spPr>
        <a:xfrm flipV="1">
          <a:off x="7861300" y="16549523"/>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101622</xdr:rowOff>
    </xdr:from>
    <xdr:to>
      <xdr:col>41</xdr:col>
      <xdr:colOff>50800</xdr:colOff>
      <xdr:row>97</xdr:row>
      <xdr:rowOff>30004</xdr:rowOff>
    </xdr:to>
    <xdr:cxnSp macro="">
      <xdr:nvCxnSpPr>
        <xdr:cNvPr id="475" name="直線コネクタ 474"/>
        <xdr:cNvCxnSpPr/>
      </xdr:nvCxnSpPr>
      <xdr:spPr>
        <a:xfrm flipV="1">
          <a:off x="6972300" y="16560822"/>
          <a:ext cx="889000" cy="9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94386</xdr:rowOff>
    </xdr:from>
    <xdr:to>
      <xdr:col>55</xdr:col>
      <xdr:colOff>50800</xdr:colOff>
      <xdr:row>97</xdr:row>
      <xdr:rowOff>24536</xdr:rowOff>
    </xdr:to>
    <xdr:sp macro="" textlink="">
      <xdr:nvSpPr>
        <xdr:cNvPr id="485" name="楕円 484"/>
        <xdr:cNvSpPr/>
      </xdr:nvSpPr>
      <xdr:spPr>
        <a:xfrm>
          <a:off x="10426700" y="165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72813</xdr:rowOff>
    </xdr:from>
    <xdr:ext cx="534377" cy="259045"/>
    <xdr:sp macro="" textlink="">
      <xdr:nvSpPr>
        <xdr:cNvPr id="486" name="土木費該当値テキスト"/>
        <xdr:cNvSpPr txBox="1"/>
      </xdr:nvSpPr>
      <xdr:spPr>
        <a:xfrm>
          <a:off x="10528300" y="165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98076</xdr:rowOff>
    </xdr:from>
    <xdr:to>
      <xdr:col>50</xdr:col>
      <xdr:colOff>165100</xdr:colOff>
      <xdr:row>98</xdr:row>
      <xdr:rowOff>28226</xdr:rowOff>
    </xdr:to>
    <xdr:sp macro="" textlink="">
      <xdr:nvSpPr>
        <xdr:cNvPr id="487" name="楕円 486"/>
        <xdr:cNvSpPr/>
      </xdr:nvSpPr>
      <xdr:spPr>
        <a:xfrm>
          <a:off x="9588500" y="167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19353</xdr:rowOff>
    </xdr:from>
    <xdr:ext cx="534377" cy="259045"/>
    <xdr:sp macro="" textlink="">
      <xdr:nvSpPr>
        <xdr:cNvPr id="488" name="テキスト ボックス 487"/>
        <xdr:cNvSpPr txBox="1"/>
      </xdr:nvSpPr>
      <xdr:spPr>
        <a:xfrm>
          <a:off x="9372111" y="168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39523</xdr:rowOff>
    </xdr:from>
    <xdr:to>
      <xdr:col>46</xdr:col>
      <xdr:colOff>38100</xdr:colOff>
      <xdr:row>96</xdr:row>
      <xdr:rowOff>141123</xdr:rowOff>
    </xdr:to>
    <xdr:sp macro="" textlink="">
      <xdr:nvSpPr>
        <xdr:cNvPr id="489" name="楕円 488"/>
        <xdr:cNvSpPr/>
      </xdr:nvSpPr>
      <xdr:spPr>
        <a:xfrm>
          <a:off x="8699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157650</xdr:rowOff>
    </xdr:from>
    <xdr:ext cx="534377" cy="259045"/>
    <xdr:sp macro="" textlink="">
      <xdr:nvSpPr>
        <xdr:cNvPr id="490" name="テキスト ボックス 489"/>
        <xdr:cNvSpPr txBox="1"/>
      </xdr:nvSpPr>
      <xdr:spPr>
        <a:xfrm>
          <a:off x="8483111"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50822</xdr:rowOff>
    </xdr:from>
    <xdr:to>
      <xdr:col>41</xdr:col>
      <xdr:colOff>101600</xdr:colOff>
      <xdr:row>96</xdr:row>
      <xdr:rowOff>152422</xdr:rowOff>
    </xdr:to>
    <xdr:sp macro="" textlink="">
      <xdr:nvSpPr>
        <xdr:cNvPr id="491" name="楕円 490"/>
        <xdr:cNvSpPr/>
      </xdr:nvSpPr>
      <xdr:spPr>
        <a:xfrm>
          <a:off x="7810500" y="165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168949</xdr:rowOff>
    </xdr:from>
    <xdr:ext cx="534377" cy="259045"/>
    <xdr:sp macro="" textlink="">
      <xdr:nvSpPr>
        <xdr:cNvPr id="492" name="テキスト ボックス 491"/>
        <xdr:cNvSpPr txBox="1"/>
      </xdr:nvSpPr>
      <xdr:spPr>
        <a:xfrm>
          <a:off x="7594111" y="162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150654</xdr:rowOff>
    </xdr:from>
    <xdr:to>
      <xdr:col>36</xdr:col>
      <xdr:colOff>165100</xdr:colOff>
      <xdr:row>97</xdr:row>
      <xdr:rowOff>80804</xdr:rowOff>
    </xdr:to>
    <xdr:sp macro="" textlink="">
      <xdr:nvSpPr>
        <xdr:cNvPr id="493" name="楕円 492"/>
        <xdr:cNvSpPr/>
      </xdr:nvSpPr>
      <xdr:spPr>
        <a:xfrm>
          <a:off x="6921500" y="166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71931</xdr:rowOff>
    </xdr:from>
    <xdr:ext cx="534377" cy="259045"/>
    <xdr:sp macro="" textlink="">
      <xdr:nvSpPr>
        <xdr:cNvPr id="494" name="テキスト ボックス 493"/>
        <xdr:cNvSpPr txBox="1"/>
      </xdr:nvSpPr>
      <xdr:spPr>
        <a:xfrm>
          <a:off x="6705111" y="167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105067</xdr:rowOff>
    </xdr:from>
    <xdr:to>
      <xdr:col>85</xdr:col>
      <xdr:colOff>127000</xdr:colOff>
      <xdr:row>35</xdr:row>
      <xdr:rowOff>1443</xdr:rowOff>
    </xdr:to>
    <xdr:cxnSp macro="">
      <xdr:nvCxnSpPr>
        <xdr:cNvPr id="521" name="直線コネクタ 520"/>
        <xdr:cNvCxnSpPr/>
      </xdr:nvCxnSpPr>
      <xdr:spPr>
        <a:xfrm flipV="1">
          <a:off x="15481300" y="5934367"/>
          <a:ext cx="8382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61519</xdr:rowOff>
    </xdr:from>
    <xdr:to>
      <xdr:col>81</xdr:col>
      <xdr:colOff>50800</xdr:colOff>
      <xdr:row>35</xdr:row>
      <xdr:rowOff>1443</xdr:rowOff>
    </xdr:to>
    <xdr:cxnSp macro="">
      <xdr:nvCxnSpPr>
        <xdr:cNvPr id="524" name="直線コネクタ 523"/>
        <xdr:cNvCxnSpPr/>
      </xdr:nvCxnSpPr>
      <xdr:spPr>
        <a:xfrm>
          <a:off x="14592300" y="5890819"/>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61519</xdr:rowOff>
    </xdr:from>
    <xdr:to>
      <xdr:col>76</xdr:col>
      <xdr:colOff>114300</xdr:colOff>
      <xdr:row>34</xdr:row>
      <xdr:rowOff>103444</xdr:rowOff>
    </xdr:to>
    <xdr:cxnSp macro="">
      <xdr:nvCxnSpPr>
        <xdr:cNvPr id="527" name="直線コネクタ 526"/>
        <xdr:cNvCxnSpPr/>
      </xdr:nvCxnSpPr>
      <xdr:spPr>
        <a:xfrm flipV="1">
          <a:off x="13703300" y="5890819"/>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103444</xdr:rowOff>
    </xdr:from>
    <xdr:to>
      <xdr:col>71</xdr:col>
      <xdr:colOff>177800</xdr:colOff>
      <xdr:row>35</xdr:row>
      <xdr:rowOff>27412</xdr:rowOff>
    </xdr:to>
    <xdr:cxnSp macro="">
      <xdr:nvCxnSpPr>
        <xdr:cNvPr id="530" name="直線コネクタ 529"/>
        <xdr:cNvCxnSpPr/>
      </xdr:nvCxnSpPr>
      <xdr:spPr>
        <a:xfrm flipV="1">
          <a:off x="12814300" y="593274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54267</xdr:rowOff>
    </xdr:from>
    <xdr:to>
      <xdr:col>85</xdr:col>
      <xdr:colOff>177800</xdr:colOff>
      <xdr:row>34</xdr:row>
      <xdr:rowOff>155867</xdr:rowOff>
    </xdr:to>
    <xdr:sp macro="" textlink="">
      <xdr:nvSpPr>
        <xdr:cNvPr id="540" name="楕円 539"/>
        <xdr:cNvSpPr/>
      </xdr:nvSpPr>
      <xdr:spPr>
        <a:xfrm>
          <a:off x="16268700" y="58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77144</xdr:rowOff>
    </xdr:from>
    <xdr:ext cx="534377" cy="259045"/>
    <xdr:sp macro="" textlink="">
      <xdr:nvSpPr>
        <xdr:cNvPr id="541" name="消防費該当値テキスト"/>
        <xdr:cNvSpPr txBox="1"/>
      </xdr:nvSpPr>
      <xdr:spPr>
        <a:xfrm>
          <a:off x="16370300" y="57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122093</xdr:rowOff>
    </xdr:from>
    <xdr:to>
      <xdr:col>81</xdr:col>
      <xdr:colOff>101600</xdr:colOff>
      <xdr:row>35</xdr:row>
      <xdr:rowOff>52243</xdr:rowOff>
    </xdr:to>
    <xdr:sp macro="" textlink="">
      <xdr:nvSpPr>
        <xdr:cNvPr id="542" name="楕円 541"/>
        <xdr:cNvSpPr/>
      </xdr:nvSpPr>
      <xdr:spPr>
        <a:xfrm>
          <a:off x="15430500" y="59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68770</xdr:rowOff>
    </xdr:from>
    <xdr:ext cx="534377" cy="259045"/>
    <xdr:sp macro="" textlink="">
      <xdr:nvSpPr>
        <xdr:cNvPr id="543" name="テキスト ボックス 542"/>
        <xdr:cNvSpPr txBox="1"/>
      </xdr:nvSpPr>
      <xdr:spPr>
        <a:xfrm>
          <a:off x="15214111" y="572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10719</xdr:rowOff>
    </xdr:from>
    <xdr:to>
      <xdr:col>76</xdr:col>
      <xdr:colOff>165100</xdr:colOff>
      <xdr:row>34</xdr:row>
      <xdr:rowOff>112319</xdr:rowOff>
    </xdr:to>
    <xdr:sp macro="" textlink="">
      <xdr:nvSpPr>
        <xdr:cNvPr id="544" name="楕円 543"/>
        <xdr:cNvSpPr/>
      </xdr:nvSpPr>
      <xdr:spPr>
        <a:xfrm>
          <a:off x="14541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128846</xdr:rowOff>
    </xdr:from>
    <xdr:ext cx="534377" cy="259045"/>
    <xdr:sp macro="" textlink="">
      <xdr:nvSpPr>
        <xdr:cNvPr id="545" name="テキスト ボックス 544"/>
        <xdr:cNvSpPr txBox="1"/>
      </xdr:nvSpPr>
      <xdr:spPr>
        <a:xfrm>
          <a:off x="14325111" y="561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52644</xdr:rowOff>
    </xdr:from>
    <xdr:to>
      <xdr:col>72</xdr:col>
      <xdr:colOff>38100</xdr:colOff>
      <xdr:row>34</xdr:row>
      <xdr:rowOff>154244</xdr:rowOff>
    </xdr:to>
    <xdr:sp macro="" textlink="">
      <xdr:nvSpPr>
        <xdr:cNvPr id="546" name="楕円 545"/>
        <xdr:cNvSpPr/>
      </xdr:nvSpPr>
      <xdr:spPr>
        <a:xfrm>
          <a:off x="13652500" y="5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170771</xdr:rowOff>
    </xdr:from>
    <xdr:ext cx="534377" cy="259045"/>
    <xdr:sp macro="" textlink="">
      <xdr:nvSpPr>
        <xdr:cNvPr id="547" name="テキスト ボックス 546"/>
        <xdr:cNvSpPr txBox="1"/>
      </xdr:nvSpPr>
      <xdr:spPr>
        <a:xfrm>
          <a:off x="13436111" y="56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148062</xdr:rowOff>
    </xdr:from>
    <xdr:to>
      <xdr:col>67</xdr:col>
      <xdr:colOff>101600</xdr:colOff>
      <xdr:row>35</xdr:row>
      <xdr:rowOff>78212</xdr:rowOff>
    </xdr:to>
    <xdr:sp macro="" textlink="">
      <xdr:nvSpPr>
        <xdr:cNvPr id="548" name="楕円 547"/>
        <xdr:cNvSpPr/>
      </xdr:nvSpPr>
      <xdr:spPr>
        <a:xfrm>
          <a:off x="12763500" y="59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94739</xdr:rowOff>
    </xdr:from>
    <xdr:ext cx="534377" cy="259045"/>
    <xdr:sp macro="" textlink="">
      <xdr:nvSpPr>
        <xdr:cNvPr id="549" name="テキスト ボックス 548"/>
        <xdr:cNvSpPr txBox="1"/>
      </xdr:nvSpPr>
      <xdr:spPr>
        <a:xfrm>
          <a:off x="12547111" y="5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99320</xdr:rowOff>
    </xdr:from>
    <xdr:to>
      <xdr:col>85</xdr:col>
      <xdr:colOff>127000</xdr:colOff>
      <xdr:row>57</xdr:row>
      <xdr:rowOff>137512</xdr:rowOff>
    </xdr:to>
    <xdr:cxnSp macro="">
      <xdr:nvCxnSpPr>
        <xdr:cNvPr id="581" name="直線コネクタ 580"/>
        <xdr:cNvCxnSpPr/>
      </xdr:nvCxnSpPr>
      <xdr:spPr>
        <a:xfrm flipV="1">
          <a:off x="15481300" y="9700520"/>
          <a:ext cx="838200" cy="20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137512</xdr:rowOff>
    </xdr:from>
    <xdr:to>
      <xdr:col>81</xdr:col>
      <xdr:colOff>50800</xdr:colOff>
      <xdr:row>58</xdr:row>
      <xdr:rowOff>35295</xdr:rowOff>
    </xdr:to>
    <xdr:cxnSp macro="">
      <xdr:nvCxnSpPr>
        <xdr:cNvPr id="584" name="直線コネクタ 583"/>
        <xdr:cNvCxnSpPr/>
      </xdr:nvCxnSpPr>
      <xdr:spPr>
        <a:xfrm flipV="1">
          <a:off x="14592300" y="9910162"/>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53714</xdr:rowOff>
    </xdr:from>
    <xdr:to>
      <xdr:col>76</xdr:col>
      <xdr:colOff>114300</xdr:colOff>
      <xdr:row>58</xdr:row>
      <xdr:rowOff>35295</xdr:rowOff>
    </xdr:to>
    <xdr:cxnSp macro="">
      <xdr:nvCxnSpPr>
        <xdr:cNvPr id="587" name="直線コネクタ 586"/>
        <xdr:cNvCxnSpPr/>
      </xdr:nvCxnSpPr>
      <xdr:spPr>
        <a:xfrm>
          <a:off x="13703300" y="9826364"/>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53714</xdr:rowOff>
    </xdr:from>
    <xdr:to>
      <xdr:col>71</xdr:col>
      <xdr:colOff>177800</xdr:colOff>
      <xdr:row>57</xdr:row>
      <xdr:rowOff>75300</xdr:rowOff>
    </xdr:to>
    <xdr:cxnSp macro="">
      <xdr:nvCxnSpPr>
        <xdr:cNvPr id="590" name="直線コネクタ 589"/>
        <xdr:cNvCxnSpPr/>
      </xdr:nvCxnSpPr>
      <xdr:spPr>
        <a:xfrm flipV="1">
          <a:off x="12814300" y="9826364"/>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48520</xdr:rowOff>
    </xdr:from>
    <xdr:to>
      <xdr:col>85</xdr:col>
      <xdr:colOff>177800</xdr:colOff>
      <xdr:row>56</xdr:row>
      <xdr:rowOff>150120</xdr:rowOff>
    </xdr:to>
    <xdr:sp macro="" textlink="">
      <xdr:nvSpPr>
        <xdr:cNvPr id="600" name="楕円 599"/>
        <xdr:cNvSpPr/>
      </xdr:nvSpPr>
      <xdr:spPr>
        <a:xfrm>
          <a:off x="16268700" y="9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26947</xdr:rowOff>
    </xdr:from>
    <xdr:ext cx="534377" cy="259045"/>
    <xdr:sp macro="" textlink="">
      <xdr:nvSpPr>
        <xdr:cNvPr id="601" name="教育費該当値テキスト"/>
        <xdr:cNvSpPr txBox="1"/>
      </xdr:nvSpPr>
      <xdr:spPr>
        <a:xfrm>
          <a:off x="16370300" y="9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86712</xdr:rowOff>
    </xdr:from>
    <xdr:to>
      <xdr:col>81</xdr:col>
      <xdr:colOff>101600</xdr:colOff>
      <xdr:row>58</xdr:row>
      <xdr:rowOff>16862</xdr:rowOff>
    </xdr:to>
    <xdr:sp macro="" textlink="">
      <xdr:nvSpPr>
        <xdr:cNvPr id="602" name="楕円 601"/>
        <xdr:cNvSpPr/>
      </xdr:nvSpPr>
      <xdr:spPr>
        <a:xfrm>
          <a:off x="15430500" y="98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7989</xdr:rowOff>
    </xdr:from>
    <xdr:ext cx="534377" cy="259045"/>
    <xdr:sp macro="" textlink="">
      <xdr:nvSpPr>
        <xdr:cNvPr id="603" name="テキスト ボックス 602"/>
        <xdr:cNvSpPr txBox="1"/>
      </xdr:nvSpPr>
      <xdr:spPr>
        <a:xfrm>
          <a:off x="15214111" y="99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155945</xdr:rowOff>
    </xdr:from>
    <xdr:to>
      <xdr:col>76</xdr:col>
      <xdr:colOff>165100</xdr:colOff>
      <xdr:row>58</xdr:row>
      <xdr:rowOff>86095</xdr:rowOff>
    </xdr:to>
    <xdr:sp macro="" textlink="">
      <xdr:nvSpPr>
        <xdr:cNvPr id="604" name="楕円 603"/>
        <xdr:cNvSpPr/>
      </xdr:nvSpPr>
      <xdr:spPr>
        <a:xfrm>
          <a:off x="14541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77222</xdr:rowOff>
    </xdr:from>
    <xdr:ext cx="534377" cy="259045"/>
    <xdr:sp macro="" textlink="">
      <xdr:nvSpPr>
        <xdr:cNvPr id="605" name="テキスト ボックス 604"/>
        <xdr:cNvSpPr txBox="1"/>
      </xdr:nvSpPr>
      <xdr:spPr>
        <a:xfrm>
          <a:off x="14325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2914</xdr:rowOff>
    </xdr:from>
    <xdr:to>
      <xdr:col>72</xdr:col>
      <xdr:colOff>38100</xdr:colOff>
      <xdr:row>57</xdr:row>
      <xdr:rowOff>104514</xdr:rowOff>
    </xdr:to>
    <xdr:sp macro="" textlink="">
      <xdr:nvSpPr>
        <xdr:cNvPr id="606" name="楕円 605"/>
        <xdr:cNvSpPr/>
      </xdr:nvSpPr>
      <xdr:spPr>
        <a:xfrm>
          <a:off x="13652500" y="97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95641</xdr:rowOff>
    </xdr:from>
    <xdr:ext cx="534377" cy="259045"/>
    <xdr:sp macro="" textlink="">
      <xdr:nvSpPr>
        <xdr:cNvPr id="607" name="テキスト ボックス 606"/>
        <xdr:cNvSpPr txBox="1"/>
      </xdr:nvSpPr>
      <xdr:spPr>
        <a:xfrm>
          <a:off x="13436111" y="98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24500</xdr:rowOff>
    </xdr:from>
    <xdr:to>
      <xdr:col>67</xdr:col>
      <xdr:colOff>101600</xdr:colOff>
      <xdr:row>57</xdr:row>
      <xdr:rowOff>126100</xdr:rowOff>
    </xdr:to>
    <xdr:sp macro="" textlink="">
      <xdr:nvSpPr>
        <xdr:cNvPr id="608" name="楕円 607"/>
        <xdr:cNvSpPr/>
      </xdr:nvSpPr>
      <xdr:spPr>
        <a:xfrm>
          <a:off x="12763500" y="97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117227</xdr:rowOff>
    </xdr:from>
    <xdr:ext cx="534377" cy="259045"/>
    <xdr:sp macro="" textlink="">
      <xdr:nvSpPr>
        <xdr:cNvPr id="609" name="テキスト ボックス 608"/>
        <xdr:cNvSpPr txBox="1"/>
      </xdr:nvSpPr>
      <xdr:spPr>
        <a:xfrm>
          <a:off x="12547111" y="98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44107</xdr:rowOff>
    </xdr:from>
    <xdr:to>
      <xdr:col>85</xdr:col>
      <xdr:colOff>127000</xdr:colOff>
      <xdr:row>79</xdr:row>
      <xdr:rowOff>44411</xdr:rowOff>
    </xdr:to>
    <xdr:cxnSp macro="">
      <xdr:nvCxnSpPr>
        <xdr:cNvPr id="638" name="直線コネクタ 637"/>
        <xdr:cNvCxnSpPr/>
      </xdr:nvCxnSpPr>
      <xdr:spPr>
        <a:xfrm>
          <a:off x="15481300" y="13588657"/>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42760</xdr:rowOff>
    </xdr:from>
    <xdr:to>
      <xdr:col>81</xdr:col>
      <xdr:colOff>50800</xdr:colOff>
      <xdr:row>79</xdr:row>
      <xdr:rowOff>44107</xdr:rowOff>
    </xdr:to>
    <xdr:cxnSp macro="">
      <xdr:nvCxnSpPr>
        <xdr:cNvPr id="641" name="直線コネクタ 640"/>
        <xdr:cNvCxnSpPr/>
      </xdr:nvCxnSpPr>
      <xdr:spPr>
        <a:xfrm>
          <a:off x="14592300" y="13587310"/>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42760</xdr:rowOff>
    </xdr:from>
    <xdr:to>
      <xdr:col>76</xdr:col>
      <xdr:colOff>114300</xdr:colOff>
      <xdr:row>79</xdr:row>
      <xdr:rowOff>44450</xdr:rowOff>
    </xdr:to>
    <xdr:cxnSp macro="">
      <xdr:nvCxnSpPr>
        <xdr:cNvPr id="644" name="直線コネクタ 643"/>
        <xdr:cNvCxnSpPr/>
      </xdr:nvCxnSpPr>
      <xdr:spPr>
        <a:xfrm flipV="1">
          <a:off x="13703300" y="13587310"/>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57" name="楕円 656"/>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79988</xdr:rowOff>
    </xdr:from>
    <xdr:ext cx="249299" cy="259045"/>
    <xdr:sp macro="" textlink="">
      <xdr:nvSpPr>
        <xdr:cNvPr id="658" name="災害復旧費該当値テキスト"/>
        <xdr:cNvSpPr txBox="1"/>
      </xdr:nvSpPr>
      <xdr:spPr>
        <a:xfrm>
          <a:off x="16370300" y="13453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9" name="楕円 658"/>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86034</xdr:rowOff>
    </xdr:from>
    <xdr:ext cx="313932" cy="259045"/>
    <xdr:sp macro="" textlink="">
      <xdr:nvSpPr>
        <xdr:cNvPr id="660" name="テキスト ボックス 659"/>
        <xdr:cNvSpPr txBox="1"/>
      </xdr:nvSpPr>
      <xdr:spPr>
        <a:xfrm>
          <a:off x="15324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163410</xdr:rowOff>
    </xdr:from>
    <xdr:to>
      <xdr:col>76</xdr:col>
      <xdr:colOff>165100</xdr:colOff>
      <xdr:row>79</xdr:row>
      <xdr:rowOff>93560</xdr:rowOff>
    </xdr:to>
    <xdr:sp macro="" textlink="">
      <xdr:nvSpPr>
        <xdr:cNvPr id="661" name="楕円 660"/>
        <xdr:cNvSpPr/>
      </xdr:nvSpPr>
      <xdr:spPr>
        <a:xfrm>
          <a:off x="14541500" y="13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84687</xdr:rowOff>
    </xdr:from>
    <xdr:ext cx="378565" cy="259045"/>
    <xdr:sp macro="" textlink="">
      <xdr:nvSpPr>
        <xdr:cNvPr id="662" name="テキスト ボックス 661"/>
        <xdr:cNvSpPr txBox="1"/>
      </xdr:nvSpPr>
      <xdr:spPr>
        <a:xfrm>
          <a:off x="14403017" y="1362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112230</xdr:rowOff>
    </xdr:from>
    <xdr:to>
      <xdr:col>85</xdr:col>
      <xdr:colOff>127000</xdr:colOff>
      <xdr:row>92</xdr:row>
      <xdr:rowOff>158623</xdr:rowOff>
    </xdr:to>
    <xdr:cxnSp macro="">
      <xdr:nvCxnSpPr>
        <xdr:cNvPr id="695" name="直線コネクタ 694"/>
        <xdr:cNvCxnSpPr/>
      </xdr:nvCxnSpPr>
      <xdr:spPr>
        <a:xfrm flipV="1">
          <a:off x="15481300" y="15885630"/>
          <a:ext cx="8382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158623</xdr:rowOff>
    </xdr:from>
    <xdr:to>
      <xdr:col>81</xdr:col>
      <xdr:colOff>50800</xdr:colOff>
      <xdr:row>92</xdr:row>
      <xdr:rowOff>167691</xdr:rowOff>
    </xdr:to>
    <xdr:cxnSp macro="">
      <xdr:nvCxnSpPr>
        <xdr:cNvPr id="698" name="直線コネクタ 697"/>
        <xdr:cNvCxnSpPr/>
      </xdr:nvCxnSpPr>
      <xdr:spPr>
        <a:xfrm flipV="1">
          <a:off x="14592300" y="1593202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146952</xdr:rowOff>
    </xdr:from>
    <xdr:to>
      <xdr:col>76</xdr:col>
      <xdr:colOff>114300</xdr:colOff>
      <xdr:row>92</xdr:row>
      <xdr:rowOff>167691</xdr:rowOff>
    </xdr:to>
    <xdr:cxnSp macro="">
      <xdr:nvCxnSpPr>
        <xdr:cNvPr id="701" name="直線コネクタ 700"/>
        <xdr:cNvCxnSpPr/>
      </xdr:nvCxnSpPr>
      <xdr:spPr>
        <a:xfrm>
          <a:off x="13703300" y="15920352"/>
          <a:ext cx="8890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146952</xdr:rowOff>
    </xdr:from>
    <xdr:to>
      <xdr:col>71</xdr:col>
      <xdr:colOff>177800</xdr:colOff>
      <xdr:row>93</xdr:row>
      <xdr:rowOff>28397</xdr:rowOff>
    </xdr:to>
    <xdr:cxnSp macro="">
      <xdr:nvCxnSpPr>
        <xdr:cNvPr id="704" name="直線コネクタ 703"/>
        <xdr:cNvCxnSpPr/>
      </xdr:nvCxnSpPr>
      <xdr:spPr>
        <a:xfrm flipV="1">
          <a:off x="12814300" y="15920352"/>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61430</xdr:rowOff>
    </xdr:from>
    <xdr:to>
      <xdr:col>85</xdr:col>
      <xdr:colOff>177800</xdr:colOff>
      <xdr:row>92</xdr:row>
      <xdr:rowOff>163030</xdr:rowOff>
    </xdr:to>
    <xdr:sp macro="" textlink="">
      <xdr:nvSpPr>
        <xdr:cNvPr id="714" name="楕円 713"/>
        <xdr:cNvSpPr/>
      </xdr:nvSpPr>
      <xdr:spPr>
        <a:xfrm>
          <a:off x="16268700" y="15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84307</xdr:rowOff>
    </xdr:from>
    <xdr:ext cx="534377" cy="259045"/>
    <xdr:sp macro="" textlink="">
      <xdr:nvSpPr>
        <xdr:cNvPr id="715" name="公債費該当値テキスト"/>
        <xdr:cNvSpPr txBox="1"/>
      </xdr:nvSpPr>
      <xdr:spPr>
        <a:xfrm>
          <a:off x="16370300" y="156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107823</xdr:rowOff>
    </xdr:from>
    <xdr:to>
      <xdr:col>81</xdr:col>
      <xdr:colOff>101600</xdr:colOff>
      <xdr:row>93</xdr:row>
      <xdr:rowOff>37973</xdr:rowOff>
    </xdr:to>
    <xdr:sp macro="" textlink="">
      <xdr:nvSpPr>
        <xdr:cNvPr id="716" name="楕円 715"/>
        <xdr:cNvSpPr/>
      </xdr:nvSpPr>
      <xdr:spPr>
        <a:xfrm>
          <a:off x="15430500" y="158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54500</xdr:rowOff>
    </xdr:from>
    <xdr:ext cx="534377" cy="259045"/>
    <xdr:sp macro="" textlink="">
      <xdr:nvSpPr>
        <xdr:cNvPr id="717" name="テキスト ボックス 716"/>
        <xdr:cNvSpPr txBox="1"/>
      </xdr:nvSpPr>
      <xdr:spPr>
        <a:xfrm>
          <a:off x="15214111" y="156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116891</xdr:rowOff>
    </xdr:from>
    <xdr:to>
      <xdr:col>76</xdr:col>
      <xdr:colOff>165100</xdr:colOff>
      <xdr:row>93</xdr:row>
      <xdr:rowOff>47041</xdr:rowOff>
    </xdr:to>
    <xdr:sp macro="" textlink="">
      <xdr:nvSpPr>
        <xdr:cNvPr id="718" name="楕円 717"/>
        <xdr:cNvSpPr/>
      </xdr:nvSpPr>
      <xdr:spPr>
        <a:xfrm>
          <a:off x="14541500" y="158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63568</xdr:rowOff>
    </xdr:from>
    <xdr:ext cx="534377" cy="259045"/>
    <xdr:sp macro="" textlink="">
      <xdr:nvSpPr>
        <xdr:cNvPr id="719" name="テキスト ボックス 718"/>
        <xdr:cNvSpPr txBox="1"/>
      </xdr:nvSpPr>
      <xdr:spPr>
        <a:xfrm>
          <a:off x="14325111" y="156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96152</xdr:rowOff>
    </xdr:from>
    <xdr:to>
      <xdr:col>72</xdr:col>
      <xdr:colOff>38100</xdr:colOff>
      <xdr:row>93</xdr:row>
      <xdr:rowOff>26302</xdr:rowOff>
    </xdr:to>
    <xdr:sp macro="" textlink="">
      <xdr:nvSpPr>
        <xdr:cNvPr id="720" name="楕円 719"/>
        <xdr:cNvSpPr/>
      </xdr:nvSpPr>
      <xdr:spPr>
        <a:xfrm>
          <a:off x="13652500" y="1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42829</xdr:rowOff>
    </xdr:from>
    <xdr:ext cx="534377" cy="259045"/>
    <xdr:sp macro="" textlink="">
      <xdr:nvSpPr>
        <xdr:cNvPr id="721" name="テキスト ボックス 720"/>
        <xdr:cNvSpPr txBox="1"/>
      </xdr:nvSpPr>
      <xdr:spPr>
        <a:xfrm>
          <a:off x="13436111"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149047</xdr:rowOff>
    </xdr:from>
    <xdr:to>
      <xdr:col>67</xdr:col>
      <xdr:colOff>101600</xdr:colOff>
      <xdr:row>93</xdr:row>
      <xdr:rowOff>79197</xdr:rowOff>
    </xdr:to>
    <xdr:sp macro="" textlink="">
      <xdr:nvSpPr>
        <xdr:cNvPr id="722" name="楕円 721"/>
        <xdr:cNvSpPr/>
      </xdr:nvSpPr>
      <xdr:spPr>
        <a:xfrm>
          <a:off x="12763500" y="159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95724</xdr:rowOff>
    </xdr:from>
    <xdr:ext cx="534377" cy="259045"/>
    <xdr:sp macro="" textlink="">
      <xdr:nvSpPr>
        <xdr:cNvPr id="723" name="テキスト ボックス 722"/>
        <xdr:cNvSpPr txBox="1"/>
      </xdr:nvSpPr>
      <xdr:spPr>
        <a:xfrm>
          <a:off x="12547111" y="156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年度は、衛生費が住民一人当たり</a:t>
          </a:r>
          <a:r>
            <a:rPr kumimoji="1" lang="en-US" altLang="ja-JP" sz="1100">
              <a:solidFill>
                <a:schemeClr val="dk1"/>
              </a:solidFill>
              <a:effectLst/>
              <a:latin typeface="+mn-lt"/>
              <a:ea typeface="+mn-ea"/>
              <a:cs typeface="+mn-cs"/>
            </a:rPr>
            <a:t>67,019</a:t>
          </a:r>
          <a:r>
            <a:rPr kumimoji="1" lang="ja-JP" altLang="ja-JP" sz="1100">
              <a:solidFill>
                <a:schemeClr val="dk1"/>
              </a:solidFill>
              <a:effectLst/>
              <a:latin typeface="+mn-lt"/>
              <a:ea typeface="+mn-ea"/>
              <a:cs typeface="+mn-cs"/>
            </a:rPr>
            <a:t>円と前年度と比較して大幅に</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額となっているが、これは「一般廃棄物最終処分場建設事業」の工事が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年度に終了</a:t>
          </a:r>
          <a:r>
            <a:rPr kumimoji="1" lang="ja-JP" altLang="ja-JP" sz="1100">
              <a:solidFill>
                <a:schemeClr val="dk1"/>
              </a:solidFill>
              <a:effectLst/>
              <a:latin typeface="+mn-lt"/>
              <a:ea typeface="+mn-ea"/>
              <a:cs typeface="+mn-cs"/>
            </a:rPr>
            <a:t>したことによる。土木費が住民一人当たり</a:t>
          </a:r>
          <a:r>
            <a:rPr kumimoji="1" lang="en-US" altLang="ja-JP" sz="1100">
              <a:solidFill>
                <a:schemeClr val="dk1"/>
              </a:solidFill>
              <a:effectLst/>
              <a:latin typeface="+mn-lt"/>
              <a:ea typeface="+mn-ea"/>
              <a:cs typeface="+mn-cs"/>
            </a:rPr>
            <a:t>48,664</a:t>
          </a:r>
          <a:r>
            <a:rPr kumimoji="1" lang="ja-JP" altLang="ja-JP" sz="1100">
              <a:solidFill>
                <a:schemeClr val="dk1"/>
              </a:solidFill>
              <a:effectLst/>
              <a:latin typeface="+mn-lt"/>
              <a:ea typeface="+mn-ea"/>
              <a:cs typeface="+mn-cs"/>
            </a:rPr>
            <a:t>円と前年度と比較して</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となっているのは、</a:t>
          </a:r>
          <a:r>
            <a:rPr kumimoji="1" lang="ja-JP" altLang="en-US" sz="1100">
              <a:solidFill>
                <a:schemeClr val="dk1"/>
              </a:solidFill>
              <a:effectLst/>
              <a:latin typeface="+mn-lt"/>
              <a:ea typeface="+mn-ea"/>
              <a:cs typeface="+mn-cs"/>
            </a:rPr>
            <a:t>記録的な大雪に伴う除排雪費用の増加によるものである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また総務費が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166,464</a:t>
          </a:r>
          <a:r>
            <a:rPr kumimoji="1" lang="ja-JP" altLang="ja-JP" sz="1100">
              <a:solidFill>
                <a:schemeClr val="dk1"/>
              </a:solidFill>
              <a:effectLst/>
              <a:latin typeface="+mn-lt"/>
              <a:ea typeface="+mn-ea"/>
              <a:cs typeface="+mn-cs"/>
            </a:rPr>
            <a:t>円と前年度と比較して</a:t>
          </a:r>
          <a:r>
            <a:rPr kumimoji="1" lang="ja-JP" altLang="en-US" sz="1100">
              <a:solidFill>
                <a:schemeClr val="dk1"/>
              </a:solidFill>
              <a:effectLst/>
              <a:latin typeface="+mn-lt"/>
              <a:ea typeface="+mn-ea"/>
              <a:cs typeface="+mn-cs"/>
            </a:rPr>
            <a:t>増加しているが、これは</a:t>
          </a:r>
          <a:r>
            <a:rPr kumimoji="1" lang="ja-JP" altLang="ja-JP" sz="1100">
              <a:solidFill>
                <a:schemeClr val="dk1"/>
              </a:solidFill>
              <a:effectLst/>
              <a:latin typeface="+mn-lt"/>
              <a:ea typeface="+mn-ea"/>
              <a:cs typeface="+mn-cs"/>
            </a:rPr>
            <a:t>特別定額給付金事業の実施により増加したものである。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実質単年度収支は赤字が続いて</a:t>
          </a:r>
          <a:r>
            <a:rPr kumimoji="1" lang="ja-JP" altLang="en-US" sz="1100">
              <a:solidFill>
                <a:schemeClr val="dk1"/>
              </a:solidFill>
              <a:effectLst/>
              <a:latin typeface="+mn-lt"/>
              <a:ea typeface="+mn-ea"/>
              <a:cs typeface="+mn-cs"/>
            </a:rPr>
            <a:t>きたが、令和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年度は財政調整基金残高の増加により、黒字となった。</a:t>
          </a:r>
          <a:r>
            <a:rPr kumimoji="1" lang="ja-JP" altLang="ja-JP" sz="1100">
              <a:solidFill>
                <a:schemeClr val="dk1"/>
              </a:solidFill>
              <a:effectLst/>
              <a:latin typeface="+mn-lt"/>
              <a:ea typeface="+mn-ea"/>
              <a:cs typeface="+mn-cs"/>
            </a:rPr>
            <a:t>財政調整基金の残高も標準財政規模に比べ低い水準で推移している</a:t>
          </a:r>
          <a:r>
            <a:rPr kumimoji="1" lang="ja-JP" altLang="en-US" sz="1100">
              <a:solidFill>
                <a:schemeClr val="dk1"/>
              </a:solidFill>
              <a:effectLst/>
              <a:latin typeface="+mn-lt"/>
              <a:ea typeface="+mn-ea"/>
              <a:cs typeface="+mn-cs"/>
            </a:rPr>
            <a:t>が、これまで事業の精査を継続して実施したことにより、前年度から</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今後は、公債費が令和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増加すると見込んでいること等により、厳しい財政運営となることが予想される。引き続き、事務事業の見直し等を徹底し、安定した財政運営を行っていくとともに、財政調整基金は最低水準の取崩しに努め、決算剰余金を中心とした積立により残高を増加させていく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特別会計（企業会計含む）で赤字決算であったが、その後の歳入確保、歳出抑制、経営改善等により、現在では全会計において黒字決算を維持している。今後も全会計において黒字決算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79</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39254647</v>
      </c>
      <c r="BO4" s="431"/>
      <c r="BP4" s="431"/>
      <c r="BQ4" s="431"/>
      <c r="BR4" s="431"/>
      <c r="BS4" s="431"/>
      <c r="BT4" s="431"/>
      <c r="BU4" s="432"/>
      <c r="BV4" s="430">
        <v>32211513</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3.5</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38365948</v>
      </c>
      <c r="BO5" s="468"/>
      <c r="BP5" s="468"/>
      <c r="BQ5" s="468"/>
      <c r="BR5" s="468"/>
      <c r="BS5" s="468"/>
      <c r="BT5" s="468"/>
      <c r="BU5" s="469"/>
      <c r="BV5" s="467">
        <v>31575233</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97.2</v>
      </c>
      <c r="CU5" s="465"/>
      <c r="CV5" s="465"/>
      <c r="CW5" s="465"/>
      <c r="CX5" s="465"/>
      <c r="CY5" s="465"/>
      <c r="CZ5" s="465"/>
      <c r="DA5" s="466"/>
      <c r="DB5" s="464">
        <v>98.4</v>
      </c>
      <c r="DC5" s="465"/>
      <c r="DD5" s="465"/>
      <c r="DE5" s="465"/>
      <c r="DF5" s="465"/>
      <c r="DG5" s="465"/>
      <c r="DH5" s="465"/>
      <c r="DI5" s="466"/>
      <c r="DJ5" s="184"/>
      <c r="DK5" s="184"/>
      <c r="DL5" s="184"/>
      <c r="DM5" s="184"/>
      <c r="DN5" s="184"/>
      <c r="DO5" s="184"/>
    </row>
    <row r="6" spans="1:119" ht="18.75" customHeight="1" x14ac:dyDescent="0.15">
      <c r="A6" s="185"/>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888699</v>
      </c>
      <c r="BO6" s="468"/>
      <c r="BP6" s="468"/>
      <c r="BQ6" s="468"/>
      <c r="BR6" s="468"/>
      <c r="BS6" s="468"/>
      <c r="BT6" s="468"/>
      <c r="BU6" s="469"/>
      <c r="BV6" s="467">
        <v>636280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100.9</v>
      </c>
      <c r="CU6" s="505"/>
      <c r="CV6" s="505"/>
      <c r="CW6" s="505"/>
      <c r="CX6" s="505"/>
      <c r="CY6" s="505"/>
      <c r="CZ6" s="505"/>
      <c r="DA6" s="506"/>
      <c r="DB6" s="504">
        <v>101.9</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31673</v>
      </c>
      <c r="BO7" s="468"/>
      <c r="BP7" s="468"/>
      <c r="BQ7" s="468"/>
      <c r="BR7" s="468"/>
      <c r="BS7" s="468"/>
      <c r="BT7" s="468"/>
      <c r="BU7" s="469"/>
      <c r="BV7" s="467">
        <v>59239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17038187</v>
      </c>
      <c r="CU7" s="468"/>
      <c r="CV7" s="468"/>
      <c r="CW7" s="468"/>
      <c r="CX7" s="468"/>
      <c r="CY7" s="468"/>
      <c r="CZ7" s="468"/>
      <c r="DA7" s="469"/>
      <c r="DB7" s="467">
        <v>16555998</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857026</v>
      </c>
      <c r="BO8" s="468"/>
      <c r="BP8" s="468"/>
      <c r="BQ8" s="468"/>
      <c r="BR8" s="468"/>
      <c r="BS8" s="468"/>
      <c r="BT8" s="468"/>
      <c r="BU8" s="469"/>
      <c r="BV8" s="467">
        <v>577041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0.33</v>
      </c>
      <c r="CU8" s="508"/>
      <c r="CV8" s="508"/>
      <c r="CW8" s="508"/>
      <c r="CX8" s="508"/>
      <c r="CY8" s="508"/>
      <c r="CZ8" s="508"/>
      <c r="DA8" s="509"/>
      <c r="DB8" s="507">
        <v>0.33</v>
      </c>
      <c r="DC8" s="508"/>
      <c r="DD8" s="508"/>
      <c r="DE8" s="508"/>
      <c r="DF8" s="508"/>
      <c r="DG8" s="508"/>
      <c r="DH8" s="508"/>
      <c r="DI8" s="509"/>
      <c r="DJ8" s="184"/>
      <c r="DK8" s="184"/>
      <c r="DL8" s="184"/>
      <c r="DM8" s="184"/>
      <c r="DN8" s="184"/>
      <c r="DO8" s="184"/>
    </row>
    <row r="9" spans="1:119" ht="18.75" customHeight="1" thickBot="1" x14ac:dyDescent="0.2">
      <c r="A9" s="185"/>
      <c r="B9" s="461" t="s">
        <v>111</v>
      </c>
      <c r="C9" s="462"/>
      <c r="D9" s="462"/>
      <c r="E9" s="462"/>
      <c r="F9" s="462"/>
      <c r="G9" s="462"/>
      <c r="H9" s="462"/>
      <c r="I9" s="462"/>
      <c r="J9" s="462"/>
      <c r="K9" s="510"/>
      <c r="L9" s="511" t="s">
        <v>112</v>
      </c>
      <c r="M9" s="512"/>
      <c r="N9" s="512"/>
      <c r="O9" s="512"/>
      <c r="P9" s="512"/>
      <c r="Q9" s="513"/>
      <c r="R9" s="514">
        <v>51415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279985</v>
      </c>
      <c r="BO9" s="468"/>
      <c r="BP9" s="468"/>
      <c r="BQ9" s="468"/>
      <c r="BR9" s="468"/>
      <c r="BS9" s="468"/>
      <c r="BT9" s="468"/>
      <c r="BU9" s="469"/>
      <c r="BV9" s="467">
        <v>-69249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22.4</v>
      </c>
      <c r="CU9" s="465"/>
      <c r="CV9" s="465"/>
      <c r="CW9" s="465"/>
      <c r="CX9" s="465"/>
      <c r="CY9" s="465"/>
      <c r="CZ9" s="465"/>
      <c r="DA9" s="466"/>
      <c r="DB9" s="464">
        <v>23.3</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117</v>
      </c>
      <c r="M10" s="497"/>
      <c r="N10" s="497"/>
      <c r="O10" s="497"/>
      <c r="P10" s="497"/>
      <c r="Q10" s="498"/>
      <c r="R10" s="518">
        <v>55181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84610</v>
      </c>
      <c r="BO10" s="468"/>
      <c r="BP10" s="468"/>
      <c r="BQ10" s="468"/>
      <c r="BR10" s="468"/>
      <c r="BS10" s="468"/>
      <c r="BT10" s="468"/>
      <c r="BU10" s="469"/>
      <c r="BV10" s="467">
        <v>13</v>
      </c>
      <c r="BW10" s="468"/>
      <c r="BX10" s="468"/>
      <c r="BY10" s="468"/>
      <c r="BZ10" s="468"/>
      <c r="CA10" s="468"/>
      <c r="CB10" s="468"/>
      <c r="CC10" s="46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23500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4"/>
      <c r="DK11" s="184"/>
      <c r="DL11" s="184"/>
      <c r="DM11" s="184"/>
      <c r="DN11" s="184"/>
      <c r="DO11" s="184"/>
    </row>
    <row r="12" spans="1:119" ht="18.75" customHeight="1" x14ac:dyDescent="0.15">
      <c r="A12" s="185"/>
      <c r="B12" s="527" t="s">
        <v>129</v>
      </c>
      <c r="C12" s="528"/>
      <c r="D12" s="528"/>
      <c r="E12" s="528"/>
      <c r="F12" s="528"/>
      <c r="G12" s="528"/>
      <c r="H12" s="528"/>
      <c r="I12" s="528"/>
      <c r="J12" s="528"/>
      <c r="K12" s="529"/>
      <c r="L12" s="536" t="s">
        <v>130</v>
      </c>
      <c r="M12" s="537"/>
      <c r="N12" s="537"/>
      <c r="O12" s="537"/>
      <c r="P12" s="537"/>
      <c r="Q12" s="538"/>
      <c r="R12" s="539">
        <v>53204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157108</v>
      </c>
      <c r="BO12" s="468"/>
      <c r="BP12" s="468"/>
      <c r="BQ12" s="468"/>
      <c r="BR12" s="468"/>
      <c r="BS12" s="468"/>
      <c r="BT12" s="468"/>
      <c r="BU12" s="469"/>
      <c r="BV12" s="467">
        <v>558678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138</v>
      </c>
      <c r="N13" s="559"/>
      <c r="O13" s="559"/>
      <c r="P13" s="559"/>
      <c r="Q13" s="560"/>
      <c r="R13" s="551">
        <v>53096</v>
      </c>
      <c r="S13" s="552"/>
      <c r="T13" s="552"/>
      <c r="U13" s="552"/>
      <c r="V13" s="553"/>
      <c r="W13" s="483" t="s">
        <v>139</v>
      </c>
      <c r="X13" s="484"/>
      <c r="Y13" s="484"/>
      <c r="Z13" s="484"/>
      <c r="AA13" s="484"/>
      <c r="AB13" s="474"/>
      <c r="AC13" s="518">
        <v>3704</v>
      </c>
      <c r="AD13" s="519"/>
      <c r="AE13" s="519"/>
      <c r="AF13" s="519"/>
      <c r="AG13" s="561"/>
      <c r="AH13" s="518">
        <v>3833</v>
      </c>
      <c r="AI13" s="519"/>
      <c r="AJ13" s="519"/>
      <c r="AK13" s="519"/>
      <c r="AL13" s="520"/>
      <c r="AM13" s="496" t="s">
        <v>140</v>
      </c>
      <c r="AN13" s="497"/>
      <c r="AO13" s="497"/>
      <c r="AP13" s="497"/>
      <c r="AQ13" s="497"/>
      <c r="AR13" s="497"/>
      <c r="AS13" s="497"/>
      <c r="AT13" s="498"/>
      <c r="AU13" s="499" t="s">
        <v>125</v>
      </c>
      <c r="AV13" s="500"/>
      <c r="AW13" s="500"/>
      <c r="AX13" s="500"/>
      <c r="AY13" s="501" t="s">
        <v>141</v>
      </c>
      <c r="AZ13" s="502"/>
      <c r="BA13" s="502"/>
      <c r="BB13" s="502"/>
      <c r="BC13" s="502"/>
      <c r="BD13" s="502"/>
      <c r="BE13" s="502"/>
      <c r="BF13" s="502"/>
      <c r="BG13" s="502"/>
      <c r="BH13" s="502"/>
      <c r="BI13" s="502"/>
      <c r="BJ13" s="502"/>
      <c r="BK13" s="502"/>
      <c r="BL13" s="502"/>
      <c r="BM13" s="503"/>
      <c r="BN13" s="467">
        <v>207487</v>
      </c>
      <c r="BO13" s="468"/>
      <c r="BP13" s="468"/>
      <c r="BQ13" s="468"/>
      <c r="BR13" s="468"/>
      <c r="BS13" s="468"/>
      <c r="BT13" s="468"/>
      <c r="BU13" s="469"/>
      <c r="BV13" s="467">
        <v>-604414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11.1</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143</v>
      </c>
      <c r="M14" s="549"/>
      <c r="N14" s="549"/>
      <c r="O14" s="549"/>
      <c r="P14" s="549"/>
      <c r="Q14" s="550"/>
      <c r="R14" s="551">
        <v>53965</v>
      </c>
      <c r="S14" s="552"/>
      <c r="T14" s="552"/>
      <c r="U14" s="552"/>
      <c r="V14" s="553"/>
      <c r="W14" s="457"/>
      <c r="X14" s="458"/>
      <c r="Y14" s="458"/>
      <c r="Z14" s="458"/>
      <c r="AA14" s="458"/>
      <c r="AB14" s="447"/>
      <c r="AC14" s="554">
        <v>14.6</v>
      </c>
      <c r="AD14" s="555"/>
      <c r="AE14" s="555"/>
      <c r="AF14" s="555"/>
      <c r="AG14" s="556"/>
      <c r="AH14" s="554">
        <v>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125</v>
      </c>
      <c r="CU14" s="566"/>
      <c r="CV14" s="566"/>
      <c r="CW14" s="566"/>
      <c r="CX14" s="566"/>
      <c r="CY14" s="566"/>
      <c r="CZ14" s="566"/>
      <c r="DA14" s="567"/>
      <c r="DB14" s="565">
        <v>130.80000000000001</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138</v>
      </c>
      <c r="N15" s="559"/>
      <c r="O15" s="559"/>
      <c r="P15" s="559"/>
      <c r="Q15" s="560"/>
      <c r="R15" s="551">
        <v>53848</v>
      </c>
      <c r="S15" s="552"/>
      <c r="T15" s="552"/>
      <c r="U15" s="552"/>
      <c r="V15" s="553"/>
      <c r="W15" s="483" t="s">
        <v>145</v>
      </c>
      <c r="X15" s="484"/>
      <c r="Y15" s="484"/>
      <c r="Z15" s="484"/>
      <c r="AA15" s="484"/>
      <c r="AB15" s="474"/>
      <c r="AC15" s="518">
        <v>5157</v>
      </c>
      <c r="AD15" s="519"/>
      <c r="AE15" s="519"/>
      <c r="AF15" s="519"/>
      <c r="AG15" s="561"/>
      <c r="AH15" s="518">
        <v>5231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5102647</v>
      </c>
      <c r="BO15" s="431"/>
      <c r="BP15" s="431"/>
      <c r="BQ15" s="431"/>
      <c r="BR15" s="431"/>
      <c r="BS15" s="431"/>
      <c r="BT15" s="431"/>
      <c r="BU15" s="432"/>
      <c r="BV15" s="430">
        <v>4814646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20.3</v>
      </c>
      <c r="AD16" s="555"/>
      <c r="AE16" s="555"/>
      <c r="AF16" s="555"/>
      <c r="AG16" s="556"/>
      <c r="AH16" s="554">
        <v>20.5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15218496</v>
      </c>
      <c r="BO16" s="468"/>
      <c r="BP16" s="468"/>
      <c r="BQ16" s="468"/>
      <c r="BR16" s="468"/>
      <c r="BS16" s="468"/>
      <c r="BT16" s="468"/>
      <c r="BU16" s="469"/>
      <c r="BV16" s="467">
        <v>14701224</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151</v>
      </c>
      <c r="N17" s="575"/>
      <c r="O17" s="575"/>
      <c r="P17" s="575"/>
      <c r="Q17" s="576"/>
      <c r="R17" s="571" t="s">
        <v>149</v>
      </c>
      <c r="S17" s="572"/>
      <c r="T17" s="572"/>
      <c r="U17" s="572"/>
      <c r="V17" s="573"/>
      <c r="W17" s="483" t="s">
        <v>152</v>
      </c>
      <c r="X17" s="484"/>
      <c r="Y17" s="484"/>
      <c r="Z17" s="484"/>
      <c r="AA17" s="484"/>
      <c r="AB17" s="474"/>
      <c r="AC17" s="518">
        <v>16512</v>
      </c>
      <c r="AD17" s="519"/>
      <c r="AE17" s="519"/>
      <c r="AF17" s="519"/>
      <c r="AG17" s="561"/>
      <c r="AH17" s="518">
        <v>16501</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6381310</v>
      </c>
      <c r="BO17" s="468"/>
      <c r="BP17" s="468"/>
      <c r="BQ17" s="468"/>
      <c r="BR17" s="468"/>
      <c r="BS17" s="468"/>
      <c r="BT17" s="468"/>
      <c r="BU17" s="469"/>
      <c r="BV17" s="467">
        <v>6062375</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154</v>
      </c>
      <c r="C18" s="510"/>
      <c r="D18" s="510"/>
      <c r="E18" s="582"/>
      <c r="F18" s="582"/>
      <c r="G18" s="582"/>
      <c r="H18" s="582"/>
      <c r="I18" s="582"/>
      <c r="J18" s="582"/>
      <c r="K18" s="582"/>
      <c r="L18" s="583">
        <v>404.2</v>
      </c>
      <c r="M18" s="583"/>
      <c r="N18" s="583"/>
      <c r="O18" s="583"/>
      <c r="P18" s="583"/>
      <c r="Q18" s="583"/>
      <c r="R18" s="584"/>
      <c r="S18" s="584"/>
      <c r="T18" s="584"/>
      <c r="U18" s="584"/>
      <c r="V18" s="585"/>
      <c r="W18" s="485"/>
      <c r="X18" s="486"/>
      <c r="Y18" s="486"/>
      <c r="Z18" s="486"/>
      <c r="AA18" s="486"/>
      <c r="AB18" s="477"/>
      <c r="AC18" s="586">
        <v>65.099999999999994</v>
      </c>
      <c r="AD18" s="587"/>
      <c r="AE18" s="587"/>
      <c r="AF18" s="587"/>
      <c r="AG18" s="588"/>
      <c r="AH18" s="586">
        <v>64.5</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16994825</v>
      </c>
      <c r="BO18" s="468"/>
      <c r="BP18" s="468"/>
      <c r="BQ18" s="468"/>
      <c r="BR18" s="468"/>
      <c r="BS18" s="468"/>
      <c r="BT18" s="468"/>
      <c r="BU18" s="469"/>
      <c r="BV18" s="467">
        <v>16785132</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156</v>
      </c>
      <c r="C19" s="510"/>
      <c r="D19" s="510"/>
      <c r="E19" s="582"/>
      <c r="F19" s="582"/>
      <c r="G19" s="582"/>
      <c r="H19" s="582"/>
      <c r="I19" s="582"/>
      <c r="J19" s="582"/>
      <c r="K19" s="582"/>
      <c r="L19" s="590">
        <v>127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20230953</v>
      </c>
      <c r="BO19" s="468"/>
      <c r="BP19" s="468"/>
      <c r="BQ19" s="468"/>
      <c r="BR19" s="468"/>
      <c r="BS19" s="468"/>
      <c r="BT19" s="468"/>
      <c r="BU19" s="469"/>
      <c r="BV19" s="467">
        <v>18910416</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158</v>
      </c>
      <c r="C20" s="510"/>
      <c r="D20" s="510"/>
      <c r="E20" s="582"/>
      <c r="F20" s="582"/>
      <c r="G20" s="582"/>
      <c r="H20" s="582"/>
      <c r="I20" s="582"/>
      <c r="J20" s="582"/>
      <c r="K20" s="582"/>
      <c r="L20" s="590">
        <v>20908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52677774</v>
      </c>
      <c r="BO23" s="468"/>
      <c r="BP23" s="468"/>
      <c r="BQ23" s="468"/>
      <c r="BR23" s="468"/>
      <c r="BS23" s="468"/>
      <c r="BT23" s="468"/>
      <c r="BU23" s="469"/>
      <c r="BV23" s="467">
        <v>53642682</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167</v>
      </c>
      <c r="F24" s="497"/>
      <c r="G24" s="497"/>
      <c r="H24" s="497"/>
      <c r="I24" s="497"/>
      <c r="J24" s="497"/>
      <c r="K24" s="498"/>
      <c r="L24" s="518">
        <v>1</v>
      </c>
      <c r="M24" s="519"/>
      <c r="N24" s="519"/>
      <c r="O24" s="519"/>
      <c r="P24" s="561"/>
      <c r="Q24" s="518">
        <v>7506</v>
      </c>
      <c r="R24" s="519"/>
      <c r="S24" s="519"/>
      <c r="T24" s="519"/>
      <c r="U24" s="519"/>
      <c r="V24" s="561"/>
      <c r="W24" s="620"/>
      <c r="X24" s="608"/>
      <c r="Y24" s="609"/>
      <c r="Z24" s="517" t="s">
        <v>168</v>
      </c>
      <c r="AA24" s="497"/>
      <c r="AB24" s="497"/>
      <c r="AC24" s="497"/>
      <c r="AD24" s="497"/>
      <c r="AE24" s="497"/>
      <c r="AF24" s="497"/>
      <c r="AG24" s="498"/>
      <c r="AH24" s="518">
        <v>381</v>
      </c>
      <c r="AI24" s="519"/>
      <c r="AJ24" s="519"/>
      <c r="AK24" s="519"/>
      <c r="AL24" s="561"/>
      <c r="AM24" s="518">
        <v>1155192</v>
      </c>
      <c r="AN24" s="519"/>
      <c r="AO24" s="519"/>
      <c r="AP24" s="519"/>
      <c r="AQ24" s="519"/>
      <c r="AR24" s="561"/>
      <c r="AS24" s="518">
        <v>3032</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35996214</v>
      </c>
      <c r="BO24" s="468"/>
      <c r="BP24" s="468"/>
      <c r="BQ24" s="468"/>
      <c r="BR24" s="468"/>
      <c r="BS24" s="468"/>
      <c r="BT24" s="468"/>
      <c r="BU24" s="469"/>
      <c r="BV24" s="467">
        <v>36027571</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170</v>
      </c>
      <c r="F25" s="497"/>
      <c r="G25" s="497"/>
      <c r="H25" s="497"/>
      <c r="I25" s="497"/>
      <c r="J25" s="497"/>
      <c r="K25" s="498"/>
      <c r="L25" s="518">
        <v>1</v>
      </c>
      <c r="M25" s="519"/>
      <c r="N25" s="519"/>
      <c r="O25" s="519"/>
      <c r="P25" s="561"/>
      <c r="Q25" s="518">
        <v>6129</v>
      </c>
      <c r="R25" s="519"/>
      <c r="S25" s="519"/>
      <c r="T25" s="519"/>
      <c r="U25" s="519"/>
      <c r="V25" s="561"/>
      <c r="W25" s="620"/>
      <c r="X25" s="608"/>
      <c r="Y25" s="609"/>
      <c r="Z25" s="517" t="s">
        <v>171</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2552823</v>
      </c>
      <c r="BO25" s="431"/>
      <c r="BP25" s="431"/>
      <c r="BQ25" s="431"/>
      <c r="BR25" s="431"/>
      <c r="BS25" s="431"/>
      <c r="BT25" s="431"/>
      <c r="BU25" s="432"/>
      <c r="BV25" s="430">
        <v>487420</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173</v>
      </c>
      <c r="F26" s="497"/>
      <c r="G26" s="497"/>
      <c r="H26" s="497"/>
      <c r="I26" s="497"/>
      <c r="J26" s="497"/>
      <c r="K26" s="498"/>
      <c r="L26" s="518">
        <v>1</v>
      </c>
      <c r="M26" s="519"/>
      <c r="N26" s="519"/>
      <c r="O26" s="519"/>
      <c r="P26" s="561"/>
      <c r="Q26" s="518">
        <v>5472</v>
      </c>
      <c r="R26" s="519"/>
      <c r="S26" s="519"/>
      <c r="T26" s="519"/>
      <c r="U26" s="519"/>
      <c r="V26" s="561"/>
      <c r="W26" s="620"/>
      <c r="X26" s="608"/>
      <c r="Y26" s="609"/>
      <c r="Z26" s="517" t="s">
        <v>174</v>
      </c>
      <c r="AA26" s="630"/>
      <c r="AB26" s="630"/>
      <c r="AC26" s="630"/>
      <c r="AD26" s="630"/>
      <c r="AE26" s="630"/>
      <c r="AF26" s="630"/>
      <c r="AG26" s="631"/>
      <c r="AH26" s="518">
        <v>15</v>
      </c>
      <c r="AI26" s="519"/>
      <c r="AJ26" s="519"/>
      <c r="AK26" s="519"/>
      <c r="AL26" s="561"/>
      <c r="AM26" s="518">
        <v>50355</v>
      </c>
      <c r="AN26" s="519"/>
      <c r="AO26" s="519"/>
      <c r="AP26" s="519"/>
      <c r="AQ26" s="519"/>
      <c r="AR26" s="561"/>
      <c r="AS26" s="518">
        <v>3357</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176</v>
      </c>
      <c r="F27" s="497"/>
      <c r="G27" s="497"/>
      <c r="H27" s="497"/>
      <c r="I27" s="497"/>
      <c r="J27" s="497"/>
      <c r="K27" s="498"/>
      <c r="L27" s="518">
        <v>1</v>
      </c>
      <c r="M27" s="519"/>
      <c r="N27" s="519"/>
      <c r="O27" s="519"/>
      <c r="P27" s="561"/>
      <c r="Q27" s="518">
        <v>4250</v>
      </c>
      <c r="R27" s="519"/>
      <c r="S27" s="519"/>
      <c r="T27" s="519"/>
      <c r="U27" s="519"/>
      <c r="V27" s="561"/>
      <c r="W27" s="620"/>
      <c r="X27" s="608"/>
      <c r="Y27" s="609"/>
      <c r="Z27" s="517" t="s">
        <v>177</v>
      </c>
      <c r="AA27" s="497"/>
      <c r="AB27" s="497"/>
      <c r="AC27" s="497"/>
      <c r="AD27" s="497"/>
      <c r="AE27" s="497"/>
      <c r="AF27" s="497"/>
      <c r="AG27" s="498"/>
      <c r="AH27" s="518">
        <v>6</v>
      </c>
      <c r="AI27" s="519"/>
      <c r="AJ27" s="519"/>
      <c r="AK27" s="519"/>
      <c r="AL27" s="561"/>
      <c r="AM27" s="518">
        <v>24558</v>
      </c>
      <c r="AN27" s="519"/>
      <c r="AO27" s="519"/>
      <c r="AP27" s="519"/>
      <c r="AQ27" s="519"/>
      <c r="AR27" s="561"/>
      <c r="AS27" s="518">
        <v>4093</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179</v>
      </c>
      <c r="F28" s="497"/>
      <c r="G28" s="497"/>
      <c r="H28" s="497"/>
      <c r="I28" s="497"/>
      <c r="J28" s="497"/>
      <c r="K28" s="498"/>
      <c r="L28" s="518">
        <v>1</v>
      </c>
      <c r="M28" s="519"/>
      <c r="N28" s="519"/>
      <c r="O28" s="519"/>
      <c r="P28" s="561"/>
      <c r="Q28" s="518">
        <v>3810</v>
      </c>
      <c r="R28" s="519"/>
      <c r="S28" s="519"/>
      <c r="T28" s="519"/>
      <c r="U28" s="519"/>
      <c r="V28" s="561"/>
      <c r="W28" s="620"/>
      <c r="X28" s="608"/>
      <c r="Y28" s="609"/>
      <c r="Z28" s="517" t="s">
        <v>180</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181</v>
      </c>
      <c r="AZ28" s="647"/>
      <c r="BA28" s="647"/>
      <c r="BB28" s="648"/>
      <c r="BC28" s="427" t="s">
        <v>46</v>
      </c>
      <c r="BD28" s="428"/>
      <c r="BE28" s="428"/>
      <c r="BF28" s="428"/>
      <c r="BG28" s="428"/>
      <c r="BH28" s="428"/>
      <c r="BI28" s="428"/>
      <c r="BJ28" s="428"/>
      <c r="BK28" s="428"/>
      <c r="BL28" s="428"/>
      <c r="BM28" s="429"/>
      <c r="BN28" s="430">
        <v>1149696</v>
      </c>
      <c r="BO28" s="431"/>
      <c r="BP28" s="431"/>
      <c r="BQ28" s="431"/>
      <c r="BR28" s="431"/>
      <c r="BS28" s="431"/>
      <c r="BT28" s="431"/>
      <c r="BU28" s="432"/>
      <c r="BV28" s="430">
        <v>653785</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182</v>
      </c>
      <c r="F29" s="497"/>
      <c r="G29" s="497"/>
      <c r="H29" s="497"/>
      <c r="I29" s="497"/>
      <c r="J29" s="497"/>
      <c r="K29" s="498"/>
      <c r="L29" s="518">
        <v>22</v>
      </c>
      <c r="M29" s="519"/>
      <c r="N29" s="519"/>
      <c r="O29" s="519"/>
      <c r="P29" s="561"/>
      <c r="Q29" s="518">
        <v>3520</v>
      </c>
      <c r="R29" s="519"/>
      <c r="S29" s="519"/>
      <c r="T29" s="519"/>
      <c r="U29" s="519"/>
      <c r="V29" s="561"/>
      <c r="W29" s="621"/>
      <c r="X29" s="622"/>
      <c r="Y29" s="623"/>
      <c r="Z29" s="517" t="s">
        <v>183</v>
      </c>
      <c r="AA29" s="497"/>
      <c r="AB29" s="497"/>
      <c r="AC29" s="497"/>
      <c r="AD29" s="497"/>
      <c r="AE29" s="497"/>
      <c r="AF29" s="497"/>
      <c r="AG29" s="498"/>
      <c r="AH29" s="518">
        <v>387</v>
      </c>
      <c r="AI29" s="519"/>
      <c r="AJ29" s="519"/>
      <c r="AK29" s="519"/>
      <c r="AL29" s="561"/>
      <c r="AM29" s="518">
        <v>1179750</v>
      </c>
      <c r="AN29" s="519"/>
      <c r="AO29" s="519"/>
      <c r="AP29" s="519"/>
      <c r="AQ29" s="519"/>
      <c r="AR29" s="561"/>
      <c r="AS29" s="518">
        <v>3048</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10130</v>
      </c>
      <c r="BO29" s="468"/>
      <c r="BP29" s="468"/>
      <c r="BQ29" s="468"/>
      <c r="BR29" s="468"/>
      <c r="BS29" s="468"/>
      <c r="BT29" s="468"/>
      <c r="BU29" s="469"/>
      <c r="BV29" s="467">
        <v>10130</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1717507</v>
      </c>
      <c r="BO30" s="644"/>
      <c r="BP30" s="644"/>
      <c r="BQ30" s="644"/>
      <c r="BR30" s="644"/>
      <c r="BS30" s="644"/>
      <c r="BT30" s="644"/>
      <c r="BU30" s="645"/>
      <c r="BV30" s="643">
        <v>1761464</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192</v>
      </c>
      <c r="D33" s="491"/>
      <c r="E33" s="456" t="s">
        <v>193</v>
      </c>
      <c r="F33" s="456"/>
      <c r="G33" s="456"/>
      <c r="H33" s="456"/>
      <c r="I33" s="456"/>
      <c r="J33" s="456"/>
      <c r="K33" s="456"/>
      <c r="L33" s="456"/>
      <c r="M33" s="456"/>
      <c r="N33" s="456"/>
      <c r="O33" s="456"/>
      <c r="P33" s="456"/>
      <c r="Q33" s="456"/>
      <c r="R33" s="456"/>
      <c r="S33" s="456"/>
      <c r="T33" s="214"/>
      <c r="U33" s="491" t="s">
        <v>192</v>
      </c>
      <c r="V33" s="491"/>
      <c r="W33" s="456" t="s">
        <v>193</v>
      </c>
      <c r="X33" s="456"/>
      <c r="Y33" s="456"/>
      <c r="Z33" s="456"/>
      <c r="AA33" s="456"/>
      <c r="AB33" s="456"/>
      <c r="AC33" s="456"/>
      <c r="AD33" s="456"/>
      <c r="AE33" s="456"/>
      <c r="AF33" s="456"/>
      <c r="AG33" s="456"/>
      <c r="AH33" s="456"/>
      <c r="AI33" s="456"/>
      <c r="AJ33" s="456"/>
      <c r="AK33" s="456"/>
      <c r="AL33" s="214"/>
      <c r="AM33" s="491" t="s">
        <v>192</v>
      </c>
      <c r="AN33" s="491"/>
      <c r="AO33" s="456" t="s">
        <v>193</v>
      </c>
      <c r="AP33" s="456"/>
      <c r="AQ33" s="456"/>
      <c r="AR33" s="456"/>
      <c r="AS33" s="456"/>
      <c r="AT33" s="456"/>
      <c r="AU33" s="456"/>
      <c r="AV33" s="456"/>
      <c r="AW33" s="456"/>
      <c r="AX33" s="456"/>
      <c r="AY33" s="456"/>
      <c r="AZ33" s="456"/>
      <c r="BA33" s="456"/>
      <c r="BB33" s="456"/>
      <c r="BC33" s="456"/>
      <c r="BD33" s="215"/>
      <c r="BE33" s="456" t="s">
        <v>194</v>
      </c>
      <c r="BF33" s="456"/>
      <c r="BG33" s="456" t="s">
        <v>195</v>
      </c>
      <c r="BH33" s="456"/>
      <c r="BI33" s="456"/>
      <c r="BJ33" s="456"/>
      <c r="BK33" s="456"/>
      <c r="BL33" s="456"/>
      <c r="BM33" s="456"/>
      <c r="BN33" s="456"/>
      <c r="BO33" s="456"/>
      <c r="BP33" s="456"/>
      <c r="BQ33" s="456"/>
      <c r="BR33" s="456"/>
      <c r="BS33" s="456"/>
      <c r="BT33" s="456"/>
      <c r="BU33" s="456"/>
      <c r="BV33" s="215"/>
      <c r="BW33" s="491" t="s">
        <v>194</v>
      </c>
      <c r="BX33" s="491"/>
      <c r="BY33" s="456" t="s">
        <v>196</v>
      </c>
      <c r="BZ33" s="456"/>
      <c r="CA33" s="456"/>
      <c r="CB33" s="456"/>
      <c r="CC33" s="456"/>
      <c r="CD33" s="456"/>
      <c r="CE33" s="456"/>
      <c r="CF33" s="456"/>
      <c r="CG33" s="456"/>
      <c r="CH33" s="456"/>
      <c r="CI33" s="456"/>
      <c r="CJ33" s="456"/>
      <c r="CK33" s="456"/>
      <c r="CL33" s="456"/>
      <c r="CM33" s="456"/>
      <c r="CN33" s="214"/>
      <c r="CO33" s="491" t="s">
        <v>192</v>
      </c>
      <c r="CP33" s="491"/>
      <c r="CQ33" s="456" t="s">
        <v>197</v>
      </c>
      <c r="CR33" s="456"/>
      <c r="CS33" s="456"/>
      <c r="CT33" s="456"/>
      <c r="CU33" s="456"/>
      <c r="CV33" s="456"/>
      <c r="CW33" s="456"/>
      <c r="CX33" s="456"/>
      <c r="CY33" s="456"/>
      <c r="CZ33" s="456"/>
      <c r="DA33" s="456"/>
      <c r="DB33" s="456"/>
      <c r="DC33" s="456"/>
      <c r="DD33" s="456"/>
      <c r="DE33" s="456"/>
      <c r="DF33" s="214"/>
      <c r="DG33" s="655" t="s">
        <v>198</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3</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2"/>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2"/>
      <c r="BE34" s="656" t="str">
        <f>IF(BG34="","",MAX(C34:D43,U34:V43,AM34:AN43)+1)</f>
        <v/>
      </c>
      <c r="BF34" s="656"/>
      <c r="BG34" s="657"/>
      <c r="BH34" s="657"/>
      <c r="BI34" s="657"/>
      <c r="BJ34" s="657"/>
      <c r="BK34" s="657"/>
      <c r="BL34" s="657"/>
      <c r="BM34" s="657"/>
      <c r="BN34" s="657"/>
      <c r="BO34" s="657"/>
      <c r="BP34" s="657"/>
      <c r="BQ34" s="657"/>
      <c r="BR34" s="657"/>
      <c r="BS34" s="657"/>
      <c r="BT34" s="657"/>
      <c r="BU34" s="657"/>
      <c r="BV34" s="212"/>
      <c r="BW34" s="656">
        <f>IF(BY34="","",MAX(C34:D43,U34:V43,AM34:AN43,BE34:BF43)+1)</f>
        <v>11</v>
      </c>
      <c r="BX34" s="656"/>
      <c r="BY34" s="657" t="str">
        <f>IF('各会計、関係団体の財政状況及び健全化判断比率'!B68="","",'各会計、関係団体の財政状況及び健全化判断比率'!B68)</f>
        <v>五所川原地区消防事務組合</v>
      </c>
      <c r="BZ34" s="657"/>
      <c r="CA34" s="657"/>
      <c r="CB34" s="657"/>
      <c r="CC34" s="657"/>
      <c r="CD34" s="657"/>
      <c r="CE34" s="657"/>
      <c r="CF34" s="657"/>
      <c r="CG34" s="657"/>
      <c r="CH34" s="657"/>
      <c r="CI34" s="657"/>
      <c r="CJ34" s="657"/>
      <c r="CK34" s="657"/>
      <c r="CL34" s="657"/>
      <c r="CM34" s="657"/>
      <c r="CN34" s="212"/>
      <c r="CO34" s="656">
        <f>IF(CQ34="","",MAX(C34:D43,U34:V43,AM34:AN43,BE34:BF43,BW34:BX43)+1)</f>
        <v>21</v>
      </c>
      <c r="CP34" s="656"/>
      <c r="CQ34" s="657" t="str">
        <f>IF('各会計、関係団体の財政状況及び健全化判断比率'!BS7="","",'各会計、関係団体の財政状況及び健全化判断比率'!BS7)</f>
        <v>五所川原市体育協会</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f>IF(E35="","",C34+1)</f>
        <v>2</v>
      </c>
      <c r="D35" s="656"/>
      <c r="E35" s="657" t="str">
        <f>IF('各会計、関係団体の財政状況及び健全化判断比率'!B8="","",'各会計、関係団体の財政状況及び健全化判断比率'!B8)</f>
        <v>高等看護学院特別会計</v>
      </c>
      <c r="F35" s="657"/>
      <c r="G35" s="657"/>
      <c r="H35" s="657"/>
      <c r="I35" s="657"/>
      <c r="J35" s="657"/>
      <c r="K35" s="657"/>
      <c r="L35" s="657"/>
      <c r="M35" s="657"/>
      <c r="N35" s="657"/>
      <c r="O35" s="657"/>
      <c r="P35" s="657"/>
      <c r="Q35" s="657"/>
      <c r="R35" s="657"/>
      <c r="S35" s="657"/>
      <c r="T35" s="212"/>
      <c r="U35" s="656">
        <f>IF(W35="","",U34+1)</f>
        <v>4</v>
      </c>
      <c r="V35" s="656"/>
      <c r="W35" s="657" t="str">
        <f>IF('各会計、関係団体の財政状況及び健全化判断比率'!B29="","",'各会計、関係団体の財政状況及び健全化判断比率'!B29)</f>
        <v>国民健康保険医科診療施設勘定特別会計</v>
      </c>
      <c r="X35" s="657"/>
      <c r="Y35" s="657"/>
      <c r="Z35" s="657"/>
      <c r="AA35" s="657"/>
      <c r="AB35" s="657"/>
      <c r="AC35" s="657"/>
      <c r="AD35" s="657"/>
      <c r="AE35" s="657"/>
      <c r="AF35" s="657"/>
      <c r="AG35" s="657"/>
      <c r="AH35" s="657"/>
      <c r="AI35" s="657"/>
      <c r="AJ35" s="657"/>
      <c r="AK35" s="657"/>
      <c r="AL35" s="212"/>
      <c r="AM35" s="656">
        <f t="shared" ref="AM35:AM43" si="0">IF(AO35="","",AM34+1)</f>
        <v>9</v>
      </c>
      <c r="AN35" s="656"/>
      <c r="AO35" s="657" t="str">
        <f>IF('各会計、関係団体の財政状況及び健全化判断比率'!B34="","",'各会計、関係団体の財政状況及び健全化判断比率'!B34)</f>
        <v>工業用水道事業会計</v>
      </c>
      <c r="AP35" s="657"/>
      <c r="AQ35" s="657"/>
      <c r="AR35" s="657"/>
      <c r="AS35" s="657"/>
      <c r="AT35" s="657"/>
      <c r="AU35" s="657"/>
      <c r="AV35" s="657"/>
      <c r="AW35" s="657"/>
      <c r="AX35" s="657"/>
      <c r="AY35" s="657"/>
      <c r="AZ35" s="657"/>
      <c r="BA35" s="657"/>
      <c r="BB35" s="657"/>
      <c r="BC35" s="657"/>
      <c r="BD35" s="212"/>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2"/>
      <c r="BW35" s="656">
        <f t="shared" ref="BW35:BW43" si="2">IF(BY35="","",BW34+1)</f>
        <v>12</v>
      </c>
      <c r="BX35" s="656"/>
      <c r="BY35" s="657" t="str">
        <f>IF('各会計、関係団体の財政状況及び健全化判断比率'!B69="","",'各会計、関係団体の財政状況及び健全化判断比率'!B69)</f>
        <v>西北五環境整備事務組合</v>
      </c>
      <c r="BZ35" s="657"/>
      <c r="CA35" s="657"/>
      <c r="CB35" s="657"/>
      <c r="CC35" s="657"/>
      <c r="CD35" s="657"/>
      <c r="CE35" s="657"/>
      <c r="CF35" s="657"/>
      <c r="CG35" s="657"/>
      <c r="CH35" s="657"/>
      <c r="CI35" s="657"/>
      <c r="CJ35" s="657"/>
      <c r="CK35" s="657"/>
      <c r="CL35" s="657"/>
      <c r="CM35" s="657"/>
      <c r="CN35" s="212"/>
      <c r="CO35" s="656">
        <f t="shared" ref="CO35:CO43" si="3">IF(CQ35="","",CO34+1)</f>
        <v>22</v>
      </c>
      <c r="CP35" s="656"/>
      <c r="CQ35" s="657" t="str">
        <f>IF('各会計、関係団体の財政状況及び健全化判断比率'!BS8="","",'各会計、関係団体の財政状況及び健全化判断比率'!BS8)</f>
        <v>十三湖環境整備株式会社</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5</v>
      </c>
      <c r="V36" s="656"/>
      <c r="W36" s="657" t="str">
        <f>IF('各会計、関係団体の財政状況及び健全化判断比率'!B30="","",'各会計、関係団体の財政状況及び健全化判断比率'!B30)</f>
        <v>国民健康保険歯科診療施設勘定特別会計</v>
      </c>
      <c r="X36" s="657"/>
      <c r="Y36" s="657"/>
      <c r="Z36" s="657"/>
      <c r="AA36" s="657"/>
      <c r="AB36" s="657"/>
      <c r="AC36" s="657"/>
      <c r="AD36" s="657"/>
      <c r="AE36" s="657"/>
      <c r="AF36" s="657"/>
      <c r="AG36" s="657"/>
      <c r="AH36" s="657"/>
      <c r="AI36" s="657"/>
      <c r="AJ36" s="657"/>
      <c r="AK36" s="657"/>
      <c r="AL36" s="212"/>
      <c r="AM36" s="656">
        <f t="shared" si="0"/>
        <v>10</v>
      </c>
      <c r="AN36" s="656"/>
      <c r="AO36" s="657" t="str">
        <f>IF('各会計、関係団体の財政状況及び健全化判断比率'!B35="","",'各会計、関係団体の財政状況及び健全化判断比率'!B35)</f>
        <v>下水道事業会計</v>
      </c>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13</v>
      </c>
      <c r="BX36" s="656"/>
      <c r="BY36" s="657" t="str">
        <f>IF('各会計、関係団体の財政状況及び健全化判断比率'!B70="","",'各会計、関係団体の財政状況及び健全化判断比率'!B70)</f>
        <v>つがる西北五広域連合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f t="shared" si="4"/>
        <v>6</v>
      </c>
      <c r="V37" s="656"/>
      <c r="W37" s="657" t="str">
        <f>IF('各会計、関係団体の財政状況及び健全化判断比率'!B31="","",'各会計、関係団体の財政状況及び健全化判断比率'!B31)</f>
        <v>介護保険特別会計</v>
      </c>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14</v>
      </c>
      <c r="BX37" s="656"/>
      <c r="BY37" s="657" t="str">
        <f>IF('各会計、関係団体の財政状況及び健全化判断比率'!B71="","",'各会計、関係団体の財政状況及び健全化判断比率'!B71)</f>
        <v>つがる西北五広域連合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f t="shared" si="4"/>
        <v>7</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15</v>
      </c>
      <c r="BX38" s="656"/>
      <c r="BY38" s="657" t="str">
        <f>IF('各会計、関係団体の財政状況及び健全化判断比率'!B72="","",'各会計、関係団体の財政状況及び健全化判断比率'!B72)</f>
        <v>西北五広域福祉事務組合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16</v>
      </c>
      <c r="BX39" s="656"/>
      <c r="BY39" s="657" t="str">
        <f>IF('各会計、関係団体の財政状況及び健全化判断比率'!B73="","",'各会計、関係団体の財政状況及び健全化判断比率'!B73)</f>
        <v>津軽広域水道企業団津軽事業部</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17</v>
      </c>
      <c r="BX40" s="656"/>
      <c r="BY40" s="657" t="str">
        <f>IF('各会計、関係団体の財政状況及び健全化判断比率'!B74="","",'各会計、関係団体の財政状況及び健全化判断比率'!B74)</f>
        <v>津軽広域水道企業団西北事業部</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18</v>
      </c>
      <c r="BX41" s="656"/>
      <c r="BY41" s="657" t="str">
        <f>IF('各会計、関係団体の財政状況及び健全化判断比率'!B75="","",'各会計、関係団体の財政状況及び健全化判断比率'!B75)</f>
        <v>青森県市町村総合事務組合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19</v>
      </c>
      <c r="BX42" s="656"/>
      <c r="BY42" s="657" t="str">
        <f>IF('各会計、関係団体の財政状況及び健全化判断比率'!B76="","",'各会計、関係団体の財政状況及び健全化判断比率'!B76)</f>
        <v>青森県市町村職員退職手当組合</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f t="shared" si="2"/>
        <v>20</v>
      </c>
      <c r="BX43" s="656"/>
      <c r="BY43" s="657" t="str">
        <f>IF('各会計、関係団体の財政状況及び健全化判断比率'!B77="","",'各会計、関係団体の財政状況及び健全化判断比率'!B77)</f>
        <v>青森県後期高齢者医療広域連合</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199</v>
      </c>
      <c r="C46" s="184"/>
      <c r="D46" s="184"/>
      <c r="E46" s="184" t="s">
        <v>200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203</v>
      </c>
    </row>
    <row r="50" spans="5:5" x14ac:dyDescent="0.15">
      <c r="E50" s="186" t="s">
        <v>204</v>
      </c>
    </row>
    <row r="51" spans="5:5" x14ac:dyDescent="0.15">
      <c r="E51" s="186" t="s">
        <v>205</v>
      </c>
    </row>
    <row r="52" spans="5:5" x14ac:dyDescent="0.15">
      <c r="E52" s="186" t="s">
        <v>206</v>
      </c>
    </row>
    <row r="53" spans="5:5" x14ac:dyDescent="0.15"/>
    <row r="54" spans="5:5" x14ac:dyDescent="0.15"/>
    <row r="55" spans="5:5" x14ac:dyDescent="0.15"/>
    <row r="56" spans="5:5" x14ac:dyDescent="0.15"/>
  </sheetData>
  <sheetProtection algorithmName="SHA-512" hashValue="AJKmyiTR3RfZKUxhSybRg/0dkmjtThg9dQsljLKRy6biFxfuvTrv4IlYa0Azl8HNpLPwtPg2zvf9Su4+H5D4ow==" saltValue="B011OB79J6hTX8ST+wBL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577</v>
      </c>
      <c r="D34" s="1248"/>
      <c r="E34" s="1249"/>
      <c r="F34" s="32">
        <v>6.07</v>
      </c>
      <c r="G34" s="33">
        <v>6.34</v>
      </c>
      <c r="H34" s="33">
        <v>5.81</v>
      </c>
      <c r="I34" s="33">
        <v>6.97</v>
      </c>
      <c r="J34" s="34">
        <v>7.65</v>
      </c>
      <c r="K34" s="22"/>
      <c r="L34" s="22"/>
      <c r="M34" s="22"/>
      <c r="N34" s="22"/>
      <c r="O34" s="22"/>
      <c r="P34" s="22"/>
    </row>
    <row r="35" spans="1:16" ht="39" customHeight="1" x14ac:dyDescent="0.15">
      <c r="A35" s="22"/>
      <c r="B35" s="35"/>
      <c r="C35" s="1242" t="s">
        <v>578</v>
      </c>
      <c r="D35" s="1243"/>
      <c r="E35" s="1244"/>
      <c r="F35" s="36">
        <v>4.2699999999999996</v>
      </c>
      <c r="G35" s="37">
        <v>2.19</v>
      </c>
      <c r="H35" s="37">
        <v>3.79</v>
      </c>
      <c r="I35" s="37">
        <v>3.43</v>
      </c>
      <c r="J35" s="38">
        <v>4.97</v>
      </c>
      <c r="K35" s="22"/>
      <c r="L35" s="22"/>
      <c r="M35" s="22"/>
      <c r="N35" s="22"/>
      <c r="O35" s="22"/>
      <c r="P35" s="22"/>
    </row>
    <row r="36" spans="1:16" ht="39" customHeight="1" x14ac:dyDescent="0.15">
      <c r="A36" s="22"/>
      <c r="B36" s="35"/>
      <c r="C36" s="1242" t="s">
        <v>579</v>
      </c>
      <c r="D36" s="1243"/>
      <c r="E36" s="1244"/>
      <c r="F36" s="36">
        <v>1.64</v>
      </c>
      <c r="G36" s="37">
        <v>2.3199999999999998</v>
      </c>
      <c r="H36" s="37">
        <v>1.67</v>
      </c>
      <c r="I36" s="37">
        <v>1.69</v>
      </c>
      <c r="J36" s="38">
        <v>1.96</v>
      </c>
      <c r="K36" s="22"/>
      <c r="L36" s="22"/>
      <c r="M36" s="22"/>
      <c r="N36" s="22"/>
      <c r="O36" s="22"/>
      <c r="P36" s="22"/>
    </row>
    <row r="37" spans="1:16" ht="39" customHeight="1" x14ac:dyDescent="0.15">
      <c r="A37" s="22"/>
      <c r="B37" s="35"/>
      <c r="C37" s="1242" t="s">
        <v>580</v>
      </c>
      <c r="D37" s="1243"/>
      <c r="E37" s="1244"/>
      <c r="F37" s="36">
        <v>0.8</v>
      </c>
      <c r="G37" s="37">
        <v>1.03</v>
      </c>
      <c r="H37" s="37">
        <v>1.31</v>
      </c>
      <c r="I37" s="37">
        <v>1.55</v>
      </c>
      <c r="J37" s="38">
        <v>1.85</v>
      </c>
      <c r="K37" s="22"/>
      <c r="L37" s="22"/>
      <c r="M37" s="22"/>
      <c r="N37" s="22"/>
      <c r="O37" s="22"/>
      <c r="P37" s="22"/>
    </row>
    <row r="38" spans="1:16" ht="39" customHeight="1" x14ac:dyDescent="0.15">
      <c r="A38" s="22"/>
      <c r="B38" s="35"/>
      <c r="C38" s="1242" t="s">
        <v>581</v>
      </c>
      <c r="D38" s="1243"/>
      <c r="E38" s="1244"/>
      <c r="F38" s="36">
        <v>1.41</v>
      </c>
      <c r="G38" s="37">
        <v>1.25</v>
      </c>
      <c r="H38" s="37">
        <v>1.5</v>
      </c>
      <c r="I38" s="37">
        <v>1.57</v>
      </c>
      <c r="J38" s="38">
        <v>1.06</v>
      </c>
      <c r="K38" s="22"/>
      <c r="L38" s="22"/>
      <c r="M38" s="22"/>
      <c r="N38" s="22"/>
      <c r="O38" s="22"/>
      <c r="P38" s="22"/>
    </row>
    <row r="39" spans="1:16" ht="39" customHeight="1" x14ac:dyDescent="0.15">
      <c r="A39" s="22"/>
      <c r="B39" s="35"/>
      <c r="C39" s="1242" t="s">
        <v>582</v>
      </c>
      <c r="D39" s="1243"/>
      <c r="E39" s="1244"/>
      <c r="F39" s="36">
        <v>1.17</v>
      </c>
      <c r="G39" s="37">
        <v>1.02</v>
      </c>
      <c r="H39" s="37">
        <v>1.04</v>
      </c>
      <c r="I39" s="37">
        <v>1.04</v>
      </c>
      <c r="J39" s="38">
        <v>1.01</v>
      </c>
      <c r="K39" s="22"/>
      <c r="L39" s="22"/>
      <c r="M39" s="22"/>
      <c r="N39" s="22"/>
      <c r="O39" s="22"/>
      <c r="P39" s="22"/>
    </row>
    <row r="40" spans="1:16" ht="39" customHeight="1" x14ac:dyDescent="0.15">
      <c r="A40" s="22"/>
      <c r="B40" s="35"/>
      <c r="C40" s="1242" t="s">
        <v>583</v>
      </c>
      <c r="D40" s="1243"/>
      <c r="E40" s="1244"/>
      <c r="F40" s="36">
        <v>0.28999999999999998</v>
      </c>
      <c r="G40" s="37">
        <v>0.32</v>
      </c>
      <c r="H40" s="37">
        <v>0.35</v>
      </c>
      <c r="I40" s="37">
        <v>0.3</v>
      </c>
      <c r="J40" s="38">
        <v>0.27</v>
      </c>
      <c r="K40" s="22"/>
      <c r="L40" s="22"/>
      <c r="M40" s="22"/>
      <c r="N40" s="22"/>
      <c r="O40" s="22"/>
      <c r="P40" s="22"/>
    </row>
    <row r="41" spans="1:16" ht="39" customHeight="1" x14ac:dyDescent="0.15">
      <c r="A41" s="22"/>
      <c r="B41" s="35"/>
      <c r="C41" s="1242" t="s">
        <v>584</v>
      </c>
      <c r="D41" s="1243"/>
      <c r="E41" s="1244"/>
      <c r="F41" s="36">
        <v>0.11</v>
      </c>
      <c r="G41" s="37">
        <v>0.09</v>
      </c>
      <c r="H41" s="37">
        <v>0.02</v>
      </c>
      <c r="I41" s="37">
        <v>0.14000000000000001</v>
      </c>
      <c r="J41" s="38">
        <v>0.08</v>
      </c>
      <c r="K41" s="22"/>
      <c r="L41" s="22"/>
      <c r="M41" s="22"/>
      <c r="N41" s="22"/>
      <c r="O41" s="22"/>
      <c r="P41" s="22"/>
    </row>
    <row r="42" spans="1:16" ht="39" customHeight="1" x14ac:dyDescent="0.15">
      <c r="A42" s="22"/>
      <c r="B42" s="39"/>
      <c r="C42" s="1242" t="s">
        <v>585</v>
      </c>
      <c r="D42" s="1243"/>
      <c r="E42" s="1244"/>
      <c r="F42" s="36" t="s">
        <v>541</v>
      </c>
      <c r="G42" s="37" t="s">
        <v>541</v>
      </c>
      <c r="H42" s="37" t="s">
        <v>541</v>
      </c>
      <c r="I42" s="37" t="s">
        <v>541</v>
      </c>
      <c r="J42" s="38" t="s">
        <v>541</v>
      </c>
      <c r="K42" s="22"/>
      <c r="L42" s="22"/>
      <c r="M42" s="22"/>
      <c r="N42" s="22"/>
      <c r="O42" s="22"/>
      <c r="P42" s="22"/>
    </row>
    <row r="43" spans="1:16" ht="39" customHeight="1" thickBot="1" x14ac:dyDescent="0.2">
      <c r="A43" s="22"/>
      <c r="B43" s="40"/>
      <c r="C43" s="1245" t="s">
        <v>586</v>
      </c>
      <c r="D43" s="1246"/>
      <c r="E43" s="1247"/>
      <c r="F43" s="41">
        <v>0.18</v>
      </c>
      <c r="G43" s="42">
        <v>0.22</v>
      </c>
      <c r="H43" s="42">
        <v>0.13</v>
      </c>
      <c r="I43" s="42">
        <v>0.08</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ijNjO1ZcsT4C1bACYk763kkywhT7rhQ7phsIYxElDuS8a9cOTiq4si5KQGXmrgl3bBw0t3ygfGQkW5p6jmcbg==" saltValue="rbkJz5csPVFDafb1ReMv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9" zoomScale="70" zoomScaleNormal="7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4654</v>
      </c>
      <c r="L45" s="60">
        <v>4817</v>
      </c>
      <c r="M45" s="60">
        <v>4645</v>
      </c>
      <c r="N45" s="60">
        <v>4591</v>
      </c>
      <c r="O45" s="61">
        <v>4744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541</v>
      </c>
      <c r="L46" s="64" t="s">
        <v>541</v>
      </c>
      <c r="M46" s="64" t="s">
        <v>541</v>
      </c>
      <c r="N46" s="64" t="s">
        <v>541</v>
      </c>
      <c r="O46" s="65" t="s">
        <v>541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541</v>
      </c>
      <c r="L47" s="64" t="s">
        <v>541</v>
      </c>
      <c r="M47" s="64" t="s">
        <v>541</v>
      </c>
      <c r="N47" s="64" t="s">
        <v>541</v>
      </c>
      <c r="O47" s="65" t="s">
        <v>541</v>
      </c>
      <c r="P47" s="48"/>
      <c r="Q47" s="48"/>
      <c r="R47" s="48"/>
      <c r="S47" s="48"/>
      <c r="T47" s="48"/>
      <c r="U47" s="48"/>
    </row>
    <row r="48" spans="1:21" ht="30.75" customHeight="1" x14ac:dyDescent="0.15">
      <c r="A48" s="48"/>
      <c r="B48" s="1252"/>
      <c r="C48" s="1253"/>
      <c r="D48" s="62"/>
      <c r="E48" s="1258" t="s">
        <v>14</v>
      </c>
      <c r="F48" s="1258"/>
      <c r="G48" s="1258"/>
      <c r="H48" s="1258"/>
      <c r="I48" s="1258"/>
      <c r="J48" s="1259"/>
      <c r="K48" s="63">
        <v>324</v>
      </c>
      <c r="L48" s="64">
        <v>141</v>
      </c>
      <c r="M48" s="64">
        <v>119</v>
      </c>
      <c r="N48" s="64">
        <v>117</v>
      </c>
      <c r="O48" s="65">
        <v>96</v>
      </c>
      <c r="P48" s="48"/>
      <c r="Q48" s="48"/>
      <c r="R48" s="48"/>
      <c r="S48" s="48"/>
      <c r="T48" s="48"/>
      <c r="U48" s="48"/>
    </row>
    <row r="49" spans="1:21" ht="30.75" customHeight="1" x14ac:dyDescent="0.15">
      <c r="A49" s="48"/>
      <c r="B49" s="1252"/>
      <c r="C49" s="1253"/>
      <c r="D49" s="62"/>
      <c r="E49" s="1258" t="s">
        <v>15</v>
      </c>
      <c r="F49" s="1258"/>
      <c r="G49" s="1258"/>
      <c r="H49" s="1258"/>
      <c r="I49" s="1258"/>
      <c r="J49" s="1259"/>
      <c r="K49" s="63">
        <v>162</v>
      </c>
      <c r="L49" s="64">
        <v>157</v>
      </c>
      <c r="M49" s="64">
        <v>180</v>
      </c>
      <c r="N49" s="64">
        <v>122</v>
      </c>
      <c r="O49" s="65">
        <v>118</v>
      </c>
      <c r="P49" s="48"/>
      <c r="Q49" s="48"/>
      <c r="R49" s="48"/>
      <c r="S49" s="48"/>
      <c r="T49" s="48"/>
      <c r="U49" s="48"/>
    </row>
    <row r="50" spans="1:21" ht="30.75" customHeight="1" x14ac:dyDescent="0.15">
      <c r="A50" s="48"/>
      <c r="B50" s="1252"/>
      <c r="C50" s="1253"/>
      <c r="D50" s="62"/>
      <c r="E50" s="1258" t="s">
        <v>16</v>
      </c>
      <c r="F50" s="1258"/>
      <c r="G50" s="1258"/>
      <c r="H50" s="1258"/>
      <c r="I50" s="1258"/>
      <c r="J50" s="1259"/>
      <c r="K50" s="63">
        <v>40</v>
      </c>
      <c r="L50" s="64">
        <v>41</v>
      </c>
      <c r="M50" s="64">
        <v>1</v>
      </c>
      <c r="N50" s="64">
        <v>1</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v>1</v>
      </c>
      <c r="L51" s="64">
        <v>1</v>
      </c>
      <c r="M51" s="64">
        <v>0</v>
      </c>
      <c r="N51" s="64">
        <v>0</v>
      </c>
      <c r="O51" s="65" t="s">
        <v>541</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3369</v>
      </c>
      <c r="L52" s="64">
        <v>3553</v>
      </c>
      <c r="M52" s="64">
        <v>3456</v>
      </c>
      <c r="N52" s="64">
        <v>3406</v>
      </c>
      <c r="O52" s="65">
        <v>3597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1812</v>
      </c>
      <c r="L53" s="69">
        <v>1604</v>
      </c>
      <c r="M53" s="69">
        <v>1489</v>
      </c>
      <c r="N53" s="69">
        <v>1425</v>
      </c>
      <c r="O53" s="70">
        <v>1362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Myn5dGhyCqH6E2i8H2iA0/l6YaX+d3xDGFe0gghqz9PO5nv+TsM690ijDrTPFewZWtm25oqA8sjovR2Rwl7A==" saltValue="4dTxMECWxMgcPLvb1jJd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6" t="s">
        <v>29</v>
      </c>
      <c r="C41" s="1277"/>
      <c r="D41" s="102"/>
      <c r="E41" s="1282" t="s">
        <v>30</v>
      </c>
      <c r="F41" s="1282"/>
      <c r="G41" s="1282"/>
      <c r="H41" s="1283"/>
      <c r="I41" s="103">
        <v>52193</v>
      </c>
      <c r="J41" s="104">
        <v>55465</v>
      </c>
      <c r="K41" s="104">
        <v>53997</v>
      </c>
      <c r="L41" s="104">
        <v>53643</v>
      </c>
      <c r="M41" s="105">
        <v>52678</v>
      </c>
    </row>
    <row r="42" spans="2:13" ht="27.75" customHeight="1" x14ac:dyDescent="0.15">
      <c r="B42" s="1278"/>
      <c r="C42" s="1279"/>
      <c r="D42" s="106"/>
      <c r="E42" s="1284" t="s">
        <v>31</v>
      </c>
      <c r="F42" s="1284"/>
      <c r="G42" s="1284"/>
      <c r="H42" s="1285"/>
      <c r="I42" s="107">
        <v>42</v>
      </c>
      <c r="J42" s="108">
        <v>3</v>
      </c>
      <c r="K42" s="108">
        <v>2</v>
      </c>
      <c r="L42" s="108">
        <v>11</v>
      </c>
      <c r="M42" s="109">
        <v>973</v>
      </c>
    </row>
    <row r="43" spans="2:13" ht="27.75" customHeight="1" x14ac:dyDescent="0.15">
      <c r="B43" s="1278"/>
      <c r="C43" s="1279"/>
      <c r="D43" s="106"/>
      <c r="E43" s="1284" t="s">
        <v>32</v>
      </c>
      <c r="F43" s="1284"/>
      <c r="G43" s="1284"/>
      <c r="H43" s="1285"/>
      <c r="I43" s="107">
        <v>4874</v>
      </c>
      <c r="J43" s="108">
        <v>3397</v>
      </c>
      <c r="K43" s="108">
        <v>3508</v>
      </c>
      <c r="L43" s="108">
        <v>3394</v>
      </c>
      <c r="M43" s="109">
        <v>3802</v>
      </c>
    </row>
    <row r="44" spans="2:13" ht="27.75" customHeight="1" x14ac:dyDescent="0.15">
      <c r="B44" s="1278"/>
      <c r="C44" s="1279"/>
      <c r="D44" s="106"/>
      <c r="E44" s="1284" t="s">
        <v>33</v>
      </c>
      <c r="F44" s="1284"/>
      <c r="G44" s="1284"/>
      <c r="H44" s="1285"/>
      <c r="I44" s="107">
        <v>2245</v>
      </c>
      <c r="J44" s="108">
        <v>2126</v>
      </c>
      <c r="K44" s="108">
        <v>2058</v>
      </c>
      <c r="L44" s="108">
        <v>2286</v>
      </c>
      <c r="M44" s="109">
        <v>2287</v>
      </c>
    </row>
    <row r="45" spans="2:13" ht="27.75" customHeight="1" x14ac:dyDescent="0.15">
      <c r="B45" s="1278"/>
      <c r="C45" s="1279"/>
      <c r="D45" s="106"/>
      <c r="E45" s="1284" t="s">
        <v>34</v>
      </c>
      <c r="F45" s="1284"/>
      <c r="G45" s="1284"/>
      <c r="H45" s="1285"/>
      <c r="I45" s="107">
        <v>2759</v>
      </c>
      <c r="J45" s="108">
        <v>2654</v>
      </c>
      <c r="K45" s="108">
        <v>2432</v>
      </c>
      <c r="L45" s="108">
        <v>2344</v>
      </c>
      <c r="M45" s="109">
        <v>2251</v>
      </c>
    </row>
    <row r="46" spans="2:13" ht="27.75" customHeight="1" x14ac:dyDescent="0.15">
      <c r="B46" s="1278"/>
      <c r="C46" s="1279"/>
      <c r="D46" s="110"/>
      <c r="E46" s="1284" t="s">
        <v>35</v>
      </c>
      <c r="F46" s="1284"/>
      <c r="G46" s="1284"/>
      <c r="H46" s="1285"/>
      <c r="I46" s="107" t="s">
        <v>541</v>
      </c>
      <c r="J46" s="108" t="s">
        <v>541</v>
      </c>
      <c r="K46" s="108" t="s">
        <v>541</v>
      </c>
      <c r="L46" s="108" t="s">
        <v>541</v>
      </c>
      <c r="M46" s="109" t="s">
        <v>541</v>
      </c>
    </row>
    <row r="47" spans="2:13" ht="27.75" customHeight="1" x14ac:dyDescent="0.15">
      <c r="B47" s="1278"/>
      <c r="C47" s="1279"/>
      <c r="D47" s="111"/>
      <c r="E47" s="1286" t="s">
        <v>36</v>
      </c>
      <c r="F47" s="1287"/>
      <c r="G47" s="1287"/>
      <c r="H47" s="1288"/>
      <c r="I47" s="107" t="s">
        <v>541</v>
      </c>
      <c r="J47" s="108" t="s">
        <v>541</v>
      </c>
      <c r="K47" s="108" t="s">
        <v>541</v>
      </c>
      <c r="L47" s="108" t="s">
        <v>541</v>
      </c>
      <c r="M47" s="109" t="s">
        <v>541</v>
      </c>
    </row>
    <row r="48" spans="2:13" ht="27.75" customHeight="1" x14ac:dyDescent="0.15">
      <c r="B48" s="1278"/>
      <c r="C48" s="1279"/>
      <c r="D48" s="106"/>
      <c r="E48" s="1284" t="s">
        <v>37</v>
      </c>
      <c r="F48" s="1284"/>
      <c r="G48" s="1284"/>
      <c r="H48" s="1285"/>
      <c r="I48" s="107" t="s">
        <v>541</v>
      </c>
      <c r="J48" s="108" t="s">
        <v>541</v>
      </c>
      <c r="K48" s="108" t="s">
        <v>541</v>
      </c>
      <c r="L48" s="108" t="s">
        <v>541</v>
      </c>
      <c r="M48" s="109" t="s">
        <v>541</v>
      </c>
    </row>
    <row r="49" spans="2:13" ht="27.75" customHeight="1" x14ac:dyDescent="0.15">
      <c r="B49" s="1280"/>
      <c r="C49" s="1281"/>
      <c r="D49" s="106"/>
      <c r="E49" s="1284" t="s">
        <v>38</v>
      </c>
      <c r="F49" s="1284"/>
      <c r="G49" s="1284"/>
      <c r="H49" s="1285"/>
      <c r="I49" s="107" t="s">
        <v>541</v>
      </c>
      <c r="J49" s="108" t="s">
        <v>541</v>
      </c>
      <c r="K49" s="108" t="s">
        <v>541</v>
      </c>
      <c r="L49" s="108" t="s">
        <v>541</v>
      </c>
      <c r="M49" s="109" t="s">
        <v>541</v>
      </c>
    </row>
    <row r="50" spans="2:13" ht="27.75" customHeight="1" x14ac:dyDescent="0.15">
      <c r="B50" s="1289" t="s">
        <v>39</v>
      </c>
      <c r="C50" s="1290"/>
      <c r="D50" s="112"/>
      <c r="E50" s="1284" t="s">
        <v>40</v>
      </c>
      <c r="F50" s="1284"/>
      <c r="G50" s="1284"/>
      <c r="H50" s="1285"/>
      <c r="I50" s="107">
        <v>1275</v>
      </c>
      <c r="J50" s="108">
        <v>1300</v>
      </c>
      <c r="K50" s="108">
        <v>1338</v>
      </c>
      <c r="L50" s="108">
        <v>1747</v>
      </c>
      <c r="M50" s="109">
        <v>2725</v>
      </c>
    </row>
    <row r="51" spans="2:13" ht="27.75" customHeight="1" x14ac:dyDescent="0.15">
      <c r="B51" s="1278"/>
      <c r="C51" s="1279"/>
      <c r="D51" s="106"/>
      <c r="E51" s="1284" t="s">
        <v>41</v>
      </c>
      <c r="F51" s="1284"/>
      <c r="G51" s="1284"/>
      <c r="H51" s="1285"/>
      <c r="I51" s="107">
        <v>2619</v>
      </c>
      <c r="J51" s="108">
        <v>2674</v>
      </c>
      <c r="K51" s="108">
        <v>2655</v>
      </c>
      <c r="L51" s="108">
        <v>2415</v>
      </c>
      <c r="M51" s="109">
        <v>2334</v>
      </c>
    </row>
    <row r="52" spans="2:13" ht="27.75" customHeight="1" x14ac:dyDescent="0.15">
      <c r="B52" s="1280"/>
      <c r="C52" s="1281"/>
      <c r="D52" s="106"/>
      <c r="E52" s="1284" t="s">
        <v>42</v>
      </c>
      <c r="F52" s="1284"/>
      <c r="G52" s="1284"/>
      <c r="H52" s="1285"/>
      <c r="I52" s="107">
        <v>38713</v>
      </c>
      <c r="J52" s="108">
        <v>40939</v>
      </c>
      <c r="K52" s="108">
        <v>40665</v>
      </c>
      <c r="L52" s="108">
        <v>39965</v>
      </c>
      <c r="M52" s="109">
        <v>39790</v>
      </c>
    </row>
    <row r="53" spans="2:13" ht="27.75" customHeight="1" thickBot="1" x14ac:dyDescent="0.2">
      <c r="B53" s="1291" t="s">
        <v>20</v>
      </c>
      <c r="C53" s="1292"/>
      <c r="D53" s="113"/>
      <c r="E53" s="1293" t="s">
        <v>43</v>
      </c>
      <c r="F53" s="1293"/>
      <c r="G53" s="1293"/>
      <c r="H53" s="1294"/>
      <c r="I53" s="114">
        <v>19506</v>
      </c>
      <c r="J53" s="115">
        <v>18731</v>
      </c>
      <c r="K53" s="115">
        <v>17339</v>
      </c>
      <c r="L53" s="115">
        <v>17549</v>
      </c>
      <c r="M53" s="116">
        <v>17143</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8ZG3HjBvtpEuUJlvLADPP83BcxDaG9VvbyATu6vfVSywIo4OJLlpVf15ra2slwjgjSwlQEuS34z7KkqyD1sA==" saltValue="FsJPO9nES1tuE554hT07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85" zoomScaleNormal="85"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0" t="s">
        <v>46</v>
      </c>
      <c r="D55" s="1300"/>
      <c r="E55" s="1301"/>
      <c r="F55" s="128">
        <v>581</v>
      </c>
      <c r="G55" s="128">
        <v>654</v>
      </c>
      <c r="H55" s="129">
        <v>1150</v>
      </c>
    </row>
    <row r="56" spans="2:8" ht="52.5" customHeight="1" x14ac:dyDescent="0.15">
      <c r="B56" s="130"/>
      <c r="C56" s="1302" t="s">
        <v>47</v>
      </c>
      <c r="D56" s="1302"/>
      <c r="E56" s="1303"/>
      <c r="F56" s="131">
        <v>10</v>
      </c>
      <c r="G56" s="131">
        <v>10</v>
      </c>
      <c r="H56" s="132">
        <v>10</v>
      </c>
    </row>
    <row r="57" spans="2:8" ht="53.25" customHeight="1" x14ac:dyDescent="0.15">
      <c r="B57" s="130"/>
      <c r="C57" s="1304" t="s">
        <v>48</v>
      </c>
      <c r="D57" s="1304"/>
      <c r="E57" s="1305"/>
      <c r="F57" s="133">
        <v>1674</v>
      </c>
      <c r="G57" s="133">
        <v>1761</v>
      </c>
      <c r="H57" s="134">
        <v>1718</v>
      </c>
    </row>
    <row r="58" spans="2:8" ht="45.75" customHeight="1" x14ac:dyDescent="0.15">
      <c r="B58" s="135"/>
      <c r="C58" s="1295" t="s">
        <v>615</v>
      </c>
      <c r="D58" s="1296"/>
      <c r="E58" s="1297"/>
      <c r="F58" s="136">
        <v>1635</v>
      </c>
      <c r="G58" s="136">
        <v>1717</v>
      </c>
      <c r="H58" s="137">
        <v>1404</v>
      </c>
    </row>
    <row r="59" spans="2:8" ht="45.75" customHeight="1" x14ac:dyDescent="0.15">
      <c r="B59" s="135"/>
      <c r="C59" s="1295" t="s">
        <v>616</v>
      </c>
      <c r="D59" s="1296"/>
      <c r="E59" s="1297"/>
      <c r="F59" s="136">
        <v>39</v>
      </c>
      <c r="G59" s="136">
        <v>38</v>
      </c>
      <c r="H59" s="137">
        <v>247</v>
      </c>
    </row>
    <row r="60" spans="2:8" ht="45.75" customHeight="1" x14ac:dyDescent="0.15">
      <c r="B60" s="135"/>
      <c r="C60" s="1295" t="s">
        <v>618</v>
      </c>
      <c r="D60" s="1296"/>
      <c r="E60" s="1297"/>
      <c r="F60" s="136">
        <v>0</v>
      </c>
      <c r="G60" s="136">
        <v>0</v>
      </c>
      <c r="H60" s="137">
        <v>49</v>
      </c>
    </row>
    <row r="61" spans="2:8" ht="45.75" customHeight="1" x14ac:dyDescent="0.15">
      <c r="B61" s="135"/>
      <c r="C61" s="1295" t="s">
        <v>617</v>
      </c>
      <c r="D61" s="1296"/>
      <c r="E61" s="1297"/>
      <c r="F61" s="136">
        <v>0</v>
      </c>
      <c r="G61" s="136">
        <v>6</v>
      </c>
      <c r="H61" s="137">
        <v>18</v>
      </c>
    </row>
    <row r="62" spans="2:8" ht="45.75" customHeight="1" thickBot="1" x14ac:dyDescent="0.2">
      <c r="B62" s="138"/>
      <c r="C62" s="1295"/>
      <c r="D62" s="1296"/>
      <c r="E62" s="1297"/>
      <c r="F62" s="136"/>
      <c r="G62" s="136"/>
      <c r="H62" s="137"/>
    </row>
    <row r="63" spans="2:8" ht="52.5" customHeight="1" thickBot="1" x14ac:dyDescent="0.2">
      <c r="B63" s="139"/>
      <c r="C63" s="1298" t="s">
        <v>49</v>
      </c>
      <c r="D63" s="1298"/>
      <c r="E63" s="1299"/>
      <c r="F63" s="140">
        <v>2266</v>
      </c>
      <c r="G63" s="140">
        <v>2425</v>
      </c>
      <c r="H63" s="141">
        <v>2877</v>
      </c>
    </row>
    <row r="64" spans="2:8" ht="15" customHeight="1" x14ac:dyDescent="0.15"/>
  </sheetData>
  <sheetProtection algorithmName="SHA-512" hashValue="Ym1SGha+Muz5p20aPmpkJYCp1koAQzrvvBd5gZ6yYta4AB7dL7G+QTkYJ2Txc1x7mFD3/GRsJk3Bp+WaNOJaxQ==" saltValue="QKSv1EWly5HNlKC6PZkW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9" zoomScaleNormal="89"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622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2"/>
      <c r="H50" s="1312"/>
      <c r="I50" s="1312"/>
      <c r="J50" s="1312"/>
      <c r="K50" s="405"/>
      <c r="L50" s="405"/>
      <c r="M50" s="406"/>
      <c r="N50" s="406"/>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568</v>
      </c>
      <c r="BQ50" s="1311"/>
      <c r="BR50" s="1311"/>
      <c r="BS50" s="1311"/>
      <c r="BT50" s="1311"/>
      <c r="BU50" s="1311"/>
      <c r="BV50" s="1311"/>
      <c r="BW50" s="1311"/>
      <c r="BX50" s="1311" t="s">
        <v>569</v>
      </c>
      <c r="BY50" s="1311"/>
      <c r="BZ50" s="1311"/>
      <c r="CA50" s="1311"/>
      <c r="CB50" s="1311"/>
      <c r="CC50" s="1311"/>
      <c r="CD50" s="1311"/>
      <c r="CE50" s="1311"/>
      <c r="CF50" s="1311" t="s">
        <v>570</v>
      </c>
      <c r="CG50" s="1311"/>
      <c r="CH50" s="1311"/>
      <c r="CI50" s="1311"/>
      <c r="CJ50" s="1311"/>
      <c r="CK50" s="1311"/>
      <c r="CL50" s="1311"/>
      <c r="CM50" s="1311"/>
      <c r="CN50" s="1311" t="s">
        <v>571</v>
      </c>
      <c r="CO50" s="1311"/>
      <c r="CP50" s="1311"/>
      <c r="CQ50" s="1311"/>
      <c r="CR50" s="1311"/>
      <c r="CS50" s="1311"/>
      <c r="CT50" s="1311"/>
      <c r="CU50" s="1311"/>
      <c r="CV50" s="1311" t="s">
        <v>572</v>
      </c>
      <c r="CW50" s="1311"/>
      <c r="CX50" s="1311"/>
      <c r="CY50" s="1311"/>
      <c r="CZ50" s="1311"/>
      <c r="DA50" s="1311"/>
      <c r="DB50" s="1311"/>
      <c r="DC50" s="1311"/>
    </row>
    <row r="51" spans="1:109" ht="13.5" customHeight="1" x14ac:dyDescent="0.15">
      <c r="B51" s="395"/>
      <c r="G51" s="1314"/>
      <c r="H51" s="1314"/>
      <c r="I51" s="1327"/>
      <c r="J51" s="1327"/>
      <c r="K51" s="1313"/>
      <c r="L51" s="1313"/>
      <c r="M51" s="1313"/>
      <c r="N51" s="1313"/>
      <c r="AM51" s="404"/>
      <c r="AN51" s="1309" t="s">
        <v>624</v>
      </c>
      <c r="AO51" s="1309"/>
      <c r="AP51" s="1309"/>
      <c r="AQ51" s="1309"/>
      <c r="AR51" s="1309"/>
      <c r="AS51" s="1309"/>
      <c r="AT51" s="1309"/>
      <c r="AU51" s="1309"/>
      <c r="AV51" s="1309"/>
      <c r="AW51" s="1309"/>
      <c r="AX51" s="1309"/>
      <c r="AY51" s="1309"/>
      <c r="AZ51" s="1309"/>
      <c r="BA51" s="1309"/>
      <c r="BB51" s="1309" t="s">
        <v>625</v>
      </c>
      <c r="BC51" s="1309"/>
      <c r="BD51" s="1309"/>
      <c r="BE51" s="1309"/>
      <c r="BF51" s="1309"/>
      <c r="BG51" s="1309"/>
      <c r="BH51" s="1309"/>
      <c r="BI51" s="1309"/>
      <c r="BJ51" s="1309"/>
      <c r="BK51" s="1309"/>
      <c r="BL51" s="1309"/>
      <c r="BM51" s="1309"/>
      <c r="BN51" s="1309"/>
      <c r="BO51" s="1309"/>
      <c r="BP51" s="1306">
        <v>141.19999999999999</v>
      </c>
      <c r="BQ51" s="1306"/>
      <c r="BR51" s="1306"/>
      <c r="BS51" s="1306"/>
      <c r="BT51" s="1306"/>
      <c r="BU51" s="1306"/>
      <c r="BV51" s="1306"/>
      <c r="BW51" s="1306"/>
      <c r="BX51" s="1306">
        <v>136.5</v>
      </c>
      <c r="BY51" s="1306"/>
      <c r="BZ51" s="1306"/>
      <c r="CA51" s="1306"/>
      <c r="CB51" s="1306"/>
      <c r="CC51" s="1306"/>
      <c r="CD51" s="1306"/>
      <c r="CE51" s="1306"/>
      <c r="CF51" s="1306">
        <v>128.9</v>
      </c>
      <c r="CG51" s="1306"/>
      <c r="CH51" s="1306"/>
      <c r="CI51" s="1306"/>
      <c r="CJ51" s="1306"/>
      <c r="CK51" s="1306"/>
      <c r="CL51" s="1306"/>
      <c r="CM51" s="1306"/>
      <c r="CN51" s="1306">
        <v>130.80000000000001</v>
      </c>
      <c r="CO51" s="1306"/>
      <c r="CP51" s="1306"/>
      <c r="CQ51" s="1306"/>
      <c r="CR51" s="1306"/>
      <c r="CS51" s="1306"/>
      <c r="CT51" s="1306"/>
      <c r="CU51" s="1306"/>
      <c r="CV51" s="1306">
        <v>125</v>
      </c>
      <c r="CW51" s="1306"/>
      <c r="CX51" s="1306"/>
      <c r="CY51" s="1306"/>
      <c r="CZ51" s="1306"/>
      <c r="DA51" s="1306"/>
      <c r="DB51" s="1306"/>
      <c r="DC51" s="1306"/>
    </row>
    <row r="52" spans="1:109" x14ac:dyDescent="0.15">
      <c r="B52" s="395"/>
      <c r="G52" s="1314"/>
      <c r="H52" s="1314"/>
      <c r="I52" s="1327"/>
      <c r="J52" s="1327"/>
      <c r="K52" s="1313"/>
      <c r="L52" s="1313"/>
      <c r="M52" s="1313"/>
      <c r="N52" s="1313"/>
      <c r="AM52" s="40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3"/>
      <c r="B53" s="395"/>
      <c r="G53" s="1314"/>
      <c r="H53" s="1314"/>
      <c r="I53" s="1312"/>
      <c r="J53" s="1312"/>
      <c r="K53" s="1313"/>
      <c r="L53" s="1313"/>
      <c r="M53" s="1313"/>
      <c r="N53" s="1313"/>
      <c r="AM53" s="404"/>
      <c r="AN53" s="1309"/>
      <c r="AO53" s="1309"/>
      <c r="AP53" s="1309"/>
      <c r="AQ53" s="1309"/>
      <c r="AR53" s="1309"/>
      <c r="AS53" s="1309"/>
      <c r="AT53" s="1309"/>
      <c r="AU53" s="1309"/>
      <c r="AV53" s="1309"/>
      <c r="AW53" s="1309"/>
      <c r="AX53" s="1309"/>
      <c r="AY53" s="1309"/>
      <c r="AZ53" s="1309"/>
      <c r="BA53" s="1309"/>
      <c r="BB53" s="1309" t="s">
        <v>626</v>
      </c>
      <c r="BC53" s="1309"/>
      <c r="BD53" s="1309"/>
      <c r="BE53" s="1309"/>
      <c r="BF53" s="1309"/>
      <c r="BG53" s="1309"/>
      <c r="BH53" s="1309"/>
      <c r="BI53" s="1309"/>
      <c r="BJ53" s="1309"/>
      <c r="BK53" s="1309"/>
      <c r="BL53" s="1309"/>
      <c r="BM53" s="1309"/>
      <c r="BN53" s="1309"/>
      <c r="BO53" s="1309"/>
      <c r="BP53" s="1306">
        <v>59.3</v>
      </c>
      <c r="BQ53" s="1306"/>
      <c r="BR53" s="1306"/>
      <c r="BS53" s="1306"/>
      <c r="BT53" s="1306"/>
      <c r="BU53" s="1306"/>
      <c r="BV53" s="1306"/>
      <c r="BW53" s="1306"/>
      <c r="BX53" s="1306">
        <v>56.1</v>
      </c>
      <c r="BY53" s="1306"/>
      <c r="BZ53" s="1306"/>
      <c r="CA53" s="1306"/>
      <c r="CB53" s="1306"/>
      <c r="CC53" s="1306"/>
      <c r="CD53" s="1306"/>
      <c r="CE53" s="1306"/>
      <c r="CF53" s="1306">
        <v>56.7</v>
      </c>
      <c r="CG53" s="1306"/>
      <c r="CH53" s="1306"/>
      <c r="CI53" s="1306"/>
      <c r="CJ53" s="1306"/>
      <c r="CK53" s="1306"/>
      <c r="CL53" s="1306"/>
      <c r="CM53" s="1306"/>
      <c r="CN53" s="1306">
        <v>58.5</v>
      </c>
      <c r="CO53" s="1306"/>
      <c r="CP53" s="1306"/>
      <c r="CQ53" s="1306"/>
      <c r="CR53" s="1306"/>
      <c r="CS53" s="1306"/>
      <c r="CT53" s="1306"/>
      <c r="CU53" s="1306"/>
      <c r="CV53" s="1306">
        <v>57.5</v>
      </c>
      <c r="CW53" s="1306"/>
      <c r="CX53" s="1306"/>
      <c r="CY53" s="1306"/>
      <c r="CZ53" s="1306"/>
      <c r="DA53" s="1306"/>
      <c r="DB53" s="1306"/>
      <c r="DC53" s="1306"/>
    </row>
    <row r="54" spans="1:109" x14ac:dyDescent="0.15">
      <c r="A54" s="403"/>
      <c r="B54" s="395"/>
      <c r="G54" s="1314"/>
      <c r="H54" s="1314"/>
      <c r="I54" s="1312"/>
      <c r="J54" s="1312"/>
      <c r="K54" s="1313"/>
      <c r="L54" s="1313"/>
      <c r="M54" s="1313"/>
      <c r="N54" s="1313"/>
      <c r="AM54" s="40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3"/>
      <c r="B55" s="395"/>
      <c r="G55" s="1312"/>
      <c r="H55" s="1312"/>
      <c r="I55" s="1312"/>
      <c r="J55" s="1312"/>
      <c r="K55" s="1313"/>
      <c r="L55" s="1313"/>
      <c r="M55" s="1313"/>
      <c r="N55" s="1313"/>
      <c r="AN55" s="1311" t="s">
        <v>627</v>
      </c>
      <c r="AO55" s="1311"/>
      <c r="AP55" s="1311"/>
      <c r="AQ55" s="1311"/>
      <c r="AR55" s="1311"/>
      <c r="AS55" s="1311"/>
      <c r="AT55" s="1311"/>
      <c r="AU55" s="1311"/>
      <c r="AV55" s="1311"/>
      <c r="AW55" s="1311"/>
      <c r="AX55" s="1311"/>
      <c r="AY55" s="1311"/>
      <c r="AZ55" s="1311"/>
      <c r="BA55" s="1311"/>
      <c r="BB55" s="1309" t="s">
        <v>625</v>
      </c>
      <c r="BC55" s="1309"/>
      <c r="BD55" s="1309"/>
      <c r="BE55" s="1309"/>
      <c r="BF55" s="1309"/>
      <c r="BG55" s="1309"/>
      <c r="BH55" s="1309"/>
      <c r="BI55" s="1309"/>
      <c r="BJ55" s="1309"/>
      <c r="BK55" s="1309"/>
      <c r="BL55" s="1309"/>
      <c r="BM55" s="1309"/>
      <c r="BN55" s="1309"/>
      <c r="BO55" s="1309"/>
      <c r="BP55" s="1306">
        <v>32.5</v>
      </c>
      <c r="BQ55" s="1306"/>
      <c r="BR55" s="1306"/>
      <c r="BS55" s="1306"/>
      <c r="BT55" s="1306"/>
      <c r="BU55" s="1306"/>
      <c r="BV55" s="1306"/>
      <c r="BW55" s="1306"/>
      <c r="BX55" s="1306">
        <v>30.2</v>
      </c>
      <c r="BY55" s="1306"/>
      <c r="BZ55" s="1306"/>
      <c r="CA55" s="1306"/>
      <c r="CB55" s="1306"/>
      <c r="CC55" s="1306"/>
      <c r="CD55" s="1306"/>
      <c r="CE55" s="1306"/>
      <c r="CF55" s="1306">
        <v>25.4</v>
      </c>
      <c r="CG55" s="1306"/>
      <c r="CH55" s="1306"/>
      <c r="CI55" s="1306"/>
      <c r="CJ55" s="1306"/>
      <c r="CK55" s="1306"/>
      <c r="CL55" s="1306"/>
      <c r="CM55" s="1306"/>
      <c r="CN55" s="1306">
        <v>22.9</v>
      </c>
      <c r="CO55" s="1306"/>
      <c r="CP55" s="1306"/>
      <c r="CQ55" s="1306"/>
      <c r="CR55" s="1306"/>
      <c r="CS55" s="1306"/>
      <c r="CT55" s="1306"/>
      <c r="CU55" s="1306"/>
      <c r="CV55" s="1306">
        <v>28.5</v>
      </c>
      <c r="CW55" s="1306"/>
      <c r="CX55" s="1306"/>
      <c r="CY55" s="1306"/>
      <c r="CZ55" s="1306"/>
      <c r="DA55" s="1306"/>
      <c r="DB55" s="1306"/>
      <c r="DC55" s="1306"/>
    </row>
    <row r="56" spans="1:109" x14ac:dyDescent="0.15">
      <c r="A56" s="403"/>
      <c r="B56" s="395"/>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x14ac:dyDescent="0.15">
      <c r="B57" s="407"/>
      <c r="G57" s="1312"/>
      <c r="H57" s="1312"/>
      <c r="I57" s="1307"/>
      <c r="J57" s="1307"/>
      <c r="K57" s="1313"/>
      <c r="L57" s="1313"/>
      <c r="M57" s="1313"/>
      <c r="N57" s="1313"/>
      <c r="AM57" s="388"/>
      <c r="AN57" s="1311"/>
      <c r="AO57" s="1311"/>
      <c r="AP57" s="1311"/>
      <c r="AQ57" s="1311"/>
      <c r="AR57" s="1311"/>
      <c r="AS57" s="1311"/>
      <c r="AT57" s="1311"/>
      <c r="AU57" s="1311"/>
      <c r="AV57" s="1311"/>
      <c r="AW57" s="1311"/>
      <c r="AX57" s="1311"/>
      <c r="AY57" s="1311"/>
      <c r="AZ57" s="1311"/>
      <c r="BA57" s="1311"/>
      <c r="BB57" s="1309" t="s">
        <v>626</v>
      </c>
      <c r="BC57" s="1309"/>
      <c r="BD57" s="1309"/>
      <c r="BE57" s="1309"/>
      <c r="BF57" s="1309"/>
      <c r="BG57" s="1309"/>
      <c r="BH57" s="1309"/>
      <c r="BI57" s="1309"/>
      <c r="BJ57" s="1309"/>
      <c r="BK57" s="1309"/>
      <c r="BL57" s="1309"/>
      <c r="BM57" s="1309"/>
      <c r="BN57" s="1309"/>
      <c r="BO57" s="1309"/>
      <c r="BP57" s="1306">
        <v>57</v>
      </c>
      <c r="BQ57" s="1306"/>
      <c r="BR57" s="1306"/>
      <c r="BS57" s="1306"/>
      <c r="BT57" s="1306"/>
      <c r="BU57" s="1306"/>
      <c r="BV57" s="1306"/>
      <c r="BW57" s="1306"/>
      <c r="BX57" s="1306">
        <v>58.9</v>
      </c>
      <c r="BY57" s="1306"/>
      <c r="BZ57" s="1306"/>
      <c r="CA57" s="1306"/>
      <c r="CB57" s="1306"/>
      <c r="CC57" s="1306"/>
      <c r="CD57" s="1306"/>
      <c r="CE57" s="1306"/>
      <c r="CF57" s="1306">
        <v>60</v>
      </c>
      <c r="CG57" s="1306"/>
      <c r="CH57" s="1306"/>
      <c r="CI57" s="1306"/>
      <c r="CJ57" s="1306"/>
      <c r="CK57" s="1306"/>
      <c r="CL57" s="1306"/>
      <c r="CM57" s="1306"/>
      <c r="CN57" s="1306">
        <v>60.6</v>
      </c>
      <c r="CO57" s="1306"/>
      <c r="CP57" s="1306"/>
      <c r="CQ57" s="1306"/>
      <c r="CR57" s="1306"/>
      <c r="CS57" s="1306"/>
      <c r="CT57" s="1306"/>
      <c r="CU57" s="1306"/>
      <c r="CV57" s="1306">
        <v>62.3</v>
      </c>
      <c r="CW57" s="1306"/>
      <c r="CX57" s="1306"/>
      <c r="CY57" s="1306"/>
      <c r="CZ57" s="1306"/>
      <c r="DA57" s="1306"/>
      <c r="DB57" s="1306"/>
      <c r="DC57" s="1306"/>
      <c r="DD57" s="408"/>
      <c r="DE57" s="407"/>
    </row>
    <row r="58" spans="1:109" s="403" customFormat="1" x14ac:dyDescent="0.15">
      <c r="A58" s="388"/>
      <c r="B58" s="407"/>
      <c r="G58" s="1312"/>
      <c r="H58" s="1312"/>
      <c r="I58" s="1307"/>
      <c r="J58" s="1307"/>
      <c r="K58" s="1313"/>
      <c r="L58" s="1313"/>
      <c r="M58" s="1313"/>
      <c r="N58" s="1313"/>
      <c r="AM58" s="388"/>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629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2"/>
      <c r="H72" s="1312"/>
      <c r="I72" s="1312"/>
      <c r="J72" s="1312"/>
      <c r="K72" s="405"/>
      <c r="L72" s="405"/>
      <c r="M72" s="406"/>
      <c r="N72" s="406"/>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568</v>
      </c>
      <c r="BQ72" s="1311"/>
      <c r="BR72" s="1311"/>
      <c r="BS72" s="1311"/>
      <c r="BT72" s="1311"/>
      <c r="BU72" s="1311"/>
      <c r="BV72" s="1311"/>
      <c r="BW72" s="1311"/>
      <c r="BX72" s="1311" t="s">
        <v>569</v>
      </c>
      <c r="BY72" s="1311"/>
      <c r="BZ72" s="1311"/>
      <c r="CA72" s="1311"/>
      <c r="CB72" s="1311"/>
      <c r="CC72" s="1311"/>
      <c r="CD72" s="1311"/>
      <c r="CE72" s="1311"/>
      <c r="CF72" s="1311" t="s">
        <v>570</v>
      </c>
      <c r="CG72" s="1311"/>
      <c r="CH72" s="1311"/>
      <c r="CI72" s="1311"/>
      <c r="CJ72" s="1311"/>
      <c r="CK72" s="1311"/>
      <c r="CL72" s="1311"/>
      <c r="CM72" s="1311"/>
      <c r="CN72" s="1311" t="s">
        <v>571</v>
      </c>
      <c r="CO72" s="1311"/>
      <c r="CP72" s="1311"/>
      <c r="CQ72" s="1311"/>
      <c r="CR72" s="1311"/>
      <c r="CS72" s="1311"/>
      <c r="CT72" s="1311"/>
      <c r="CU72" s="1311"/>
      <c r="CV72" s="1311" t="s">
        <v>572</v>
      </c>
      <c r="CW72" s="1311"/>
      <c r="CX72" s="1311"/>
      <c r="CY72" s="1311"/>
      <c r="CZ72" s="1311"/>
      <c r="DA72" s="1311"/>
      <c r="DB72" s="1311"/>
      <c r="DC72" s="1311"/>
    </row>
    <row r="73" spans="2:107" x14ac:dyDescent="0.15">
      <c r="B73" s="395"/>
      <c r="G73" s="1314"/>
      <c r="H73" s="1314"/>
      <c r="I73" s="1314"/>
      <c r="J73" s="1314"/>
      <c r="K73" s="1310"/>
      <c r="L73" s="1310"/>
      <c r="M73" s="1310"/>
      <c r="N73" s="1310"/>
      <c r="AM73" s="404"/>
      <c r="AN73" s="1309" t="s">
        <v>624</v>
      </c>
      <c r="AO73" s="1309"/>
      <c r="AP73" s="1309"/>
      <c r="AQ73" s="1309"/>
      <c r="AR73" s="1309"/>
      <c r="AS73" s="1309"/>
      <c r="AT73" s="1309"/>
      <c r="AU73" s="1309"/>
      <c r="AV73" s="1309"/>
      <c r="AW73" s="1309"/>
      <c r="AX73" s="1309"/>
      <c r="AY73" s="1309"/>
      <c r="AZ73" s="1309"/>
      <c r="BA73" s="1309"/>
      <c r="BB73" s="1309" t="s">
        <v>625</v>
      </c>
      <c r="BC73" s="1309"/>
      <c r="BD73" s="1309"/>
      <c r="BE73" s="1309"/>
      <c r="BF73" s="1309"/>
      <c r="BG73" s="1309"/>
      <c r="BH73" s="1309"/>
      <c r="BI73" s="1309"/>
      <c r="BJ73" s="1309"/>
      <c r="BK73" s="1309"/>
      <c r="BL73" s="1309"/>
      <c r="BM73" s="1309"/>
      <c r="BN73" s="1309"/>
      <c r="BO73" s="1309"/>
      <c r="BP73" s="1306">
        <v>141.19999999999999</v>
      </c>
      <c r="BQ73" s="1306"/>
      <c r="BR73" s="1306"/>
      <c r="BS73" s="1306"/>
      <c r="BT73" s="1306"/>
      <c r="BU73" s="1306"/>
      <c r="BV73" s="1306"/>
      <c r="BW73" s="1306"/>
      <c r="BX73" s="1306">
        <v>136.5</v>
      </c>
      <c r="BY73" s="1306"/>
      <c r="BZ73" s="1306"/>
      <c r="CA73" s="1306"/>
      <c r="CB73" s="1306"/>
      <c r="CC73" s="1306"/>
      <c r="CD73" s="1306"/>
      <c r="CE73" s="1306"/>
      <c r="CF73" s="1306">
        <v>128.9</v>
      </c>
      <c r="CG73" s="1306"/>
      <c r="CH73" s="1306"/>
      <c r="CI73" s="1306"/>
      <c r="CJ73" s="1306"/>
      <c r="CK73" s="1306"/>
      <c r="CL73" s="1306"/>
      <c r="CM73" s="1306"/>
      <c r="CN73" s="1306">
        <v>130.80000000000001</v>
      </c>
      <c r="CO73" s="1306"/>
      <c r="CP73" s="1306"/>
      <c r="CQ73" s="1306"/>
      <c r="CR73" s="1306"/>
      <c r="CS73" s="1306"/>
      <c r="CT73" s="1306"/>
      <c r="CU73" s="1306"/>
      <c r="CV73" s="1306">
        <v>125</v>
      </c>
      <c r="CW73" s="1306"/>
      <c r="CX73" s="1306"/>
      <c r="CY73" s="1306"/>
      <c r="CZ73" s="1306"/>
      <c r="DA73" s="1306"/>
      <c r="DB73" s="1306"/>
      <c r="DC73" s="1306"/>
    </row>
    <row r="74" spans="2:107" x14ac:dyDescent="0.15">
      <c r="B74" s="395"/>
      <c r="G74" s="1314"/>
      <c r="H74" s="1314"/>
      <c r="I74" s="1314"/>
      <c r="J74" s="1314"/>
      <c r="K74" s="1310"/>
      <c r="L74" s="1310"/>
      <c r="M74" s="1310"/>
      <c r="N74" s="1310"/>
      <c r="AM74" s="40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5"/>
      <c r="G75" s="1314"/>
      <c r="H75" s="1314"/>
      <c r="I75" s="1312"/>
      <c r="J75" s="1312"/>
      <c r="K75" s="1313"/>
      <c r="L75" s="1313"/>
      <c r="M75" s="1313"/>
      <c r="N75" s="1313"/>
      <c r="AM75" s="404"/>
      <c r="AN75" s="1309"/>
      <c r="AO75" s="1309"/>
      <c r="AP75" s="1309"/>
      <c r="AQ75" s="1309"/>
      <c r="AR75" s="1309"/>
      <c r="AS75" s="1309"/>
      <c r="AT75" s="1309"/>
      <c r="AU75" s="1309"/>
      <c r="AV75" s="1309"/>
      <c r="AW75" s="1309"/>
      <c r="AX75" s="1309"/>
      <c r="AY75" s="1309"/>
      <c r="AZ75" s="1309"/>
      <c r="BA75" s="1309"/>
      <c r="BB75" s="1309" t="s">
        <v>630</v>
      </c>
      <c r="BC75" s="1309"/>
      <c r="BD75" s="1309"/>
      <c r="BE75" s="1309"/>
      <c r="BF75" s="1309"/>
      <c r="BG75" s="1309"/>
      <c r="BH75" s="1309"/>
      <c r="BI75" s="1309"/>
      <c r="BJ75" s="1309"/>
      <c r="BK75" s="1309"/>
      <c r="BL75" s="1309"/>
      <c r="BM75" s="1309"/>
      <c r="BN75" s="1309"/>
      <c r="BO75" s="1309"/>
      <c r="BP75" s="1306">
        <v>13.1</v>
      </c>
      <c r="BQ75" s="1306"/>
      <c r="BR75" s="1306"/>
      <c r="BS75" s="1306"/>
      <c r="BT75" s="1306"/>
      <c r="BU75" s="1306"/>
      <c r="BV75" s="1306"/>
      <c r="BW75" s="1306"/>
      <c r="BX75" s="1306">
        <v>11.8</v>
      </c>
      <c r="BY75" s="1306"/>
      <c r="BZ75" s="1306"/>
      <c r="CA75" s="1306"/>
      <c r="CB75" s="1306"/>
      <c r="CC75" s="1306"/>
      <c r="CD75" s="1306"/>
      <c r="CE75" s="1306"/>
      <c r="CF75" s="1306">
        <v>11.5</v>
      </c>
      <c r="CG75" s="1306"/>
      <c r="CH75" s="1306"/>
      <c r="CI75" s="1306"/>
      <c r="CJ75" s="1306"/>
      <c r="CK75" s="1306"/>
      <c r="CL75" s="1306"/>
      <c r="CM75" s="1306"/>
      <c r="CN75" s="1306">
        <v>11.1</v>
      </c>
      <c r="CO75" s="1306"/>
      <c r="CP75" s="1306"/>
      <c r="CQ75" s="1306"/>
      <c r="CR75" s="1306"/>
      <c r="CS75" s="1306"/>
      <c r="CT75" s="1306"/>
      <c r="CU75" s="1306"/>
      <c r="CV75" s="1306">
        <v>10.5</v>
      </c>
      <c r="CW75" s="1306"/>
      <c r="CX75" s="1306"/>
      <c r="CY75" s="1306"/>
      <c r="CZ75" s="1306"/>
      <c r="DA75" s="1306"/>
      <c r="DB75" s="1306"/>
      <c r="DC75" s="1306"/>
    </row>
    <row r="76" spans="2:107" x14ac:dyDescent="0.15">
      <c r="B76" s="395"/>
      <c r="G76" s="1314"/>
      <c r="H76" s="1314"/>
      <c r="I76" s="1312"/>
      <c r="J76" s="1312"/>
      <c r="K76" s="1313"/>
      <c r="L76" s="1313"/>
      <c r="M76" s="1313"/>
      <c r="N76" s="1313"/>
      <c r="AM76" s="40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5"/>
      <c r="G77" s="1312"/>
      <c r="H77" s="1312"/>
      <c r="I77" s="1312"/>
      <c r="J77" s="1312"/>
      <c r="K77" s="1310"/>
      <c r="L77" s="1310"/>
      <c r="M77" s="1310"/>
      <c r="N77" s="1310"/>
      <c r="AN77" s="1311" t="s">
        <v>627</v>
      </c>
      <c r="AO77" s="1311"/>
      <c r="AP77" s="1311"/>
      <c r="AQ77" s="1311"/>
      <c r="AR77" s="1311"/>
      <c r="AS77" s="1311"/>
      <c r="AT77" s="1311"/>
      <c r="AU77" s="1311"/>
      <c r="AV77" s="1311"/>
      <c r="AW77" s="1311"/>
      <c r="AX77" s="1311"/>
      <c r="AY77" s="1311"/>
      <c r="AZ77" s="1311"/>
      <c r="BA77" s="1311"/>
      <c r="BB77" s="1309" t="s">
        <v>625</v>
      </c>
      <c r="BC77" s="1309"/>
      <c r="BD77" s="1309"/>
      <c r="BE77" s="1309"/>
      <c r="BF77" s="1309"/>
      <c r="BG77" s="1309"/>
      <c r="BH77" s="1309"/>
      <c r="BI77" s="1309"/>
      <c r="BJ77" s="1309"/>
      <c r="BK77" s="1309"/>
      <c r="BL77" s="1309"/>
      <c r="BM77" s="1309"/>
      <c r="BN77" s="1309"/>
      <c r="BO77" s="1309"/>
      <c r="BP77" s="1306">
        <v>32.5</v>
      </c>
      <c r="BQ77" s="1306"/>
      <c r="BR77" s="1306"/>
      <c r="BS77" s="1306"/>
      <c r="BT77" s="1306"/>
      <c r="BU77" s="1306"/>
      <c r="BV77" s="1306"/>
      <c r="BW77" s="1306"/>
      <c r="BX77" s="1306">
        <v>30.2</v>
      </c>
      <c r="BY77" s="1306"/>
      <c r="BZ77" s="1306"/>
      <c r="CA77" s="1306"/>
      <c r="CB77" s="1306"/>
      <c r="CC77" s="1306"/>
      <c r="CD77" s="1306"/>
      <c r="CE77" s="1306"/>
      <c r="CF77" s="1306">
        <v>25.4</v>
      </c>
      <c r="CG77" s="1306"/>
      <c r="CH77" s="1306"/>
      <c r="CI77" s="1306"/>
      <c r="CJ77" s="1306"/>
      <c r="CK77" s="1306"/>
      <c r="CL77" s="1306"/>
      <c r="CM77" s="1306"/>
      <c r="CN77" s="1306">
        <v>22.9</v>
      </c>
      <c r="CO77" s="1306"/>
      <c r="CP77" s="1306"/>
      <c r="CQ77" s="1306"/>
      <c r="CR77" s="1306"/>
      <c r="CS77" s="1306"/>
      <c r="CT77" s="1306"/>
      <c r="CU77" s="1306"/>
      <c r="CV77" s="1306">
        <v>28.5</v>
      </c>
      <c r="CW77" s="1306"/>
      <c r="CX77" s="1306"/>
      <c r="CY77" s="1306"/>
      <c r="CZ77" s="1306"/>
      <c r="DA77" s="1306"/>
      <c r="DB77" s="1306"/>
      <c r="DC77" s="1306"/>
    </row>
    <row r="78" spans="2:107" x14ac:dyDescent="0.15">
      <c r="B78" s="395"/>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5"/>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630</v>
      </c>
      <c r="BC79" s="1309"/>
      <c r="BD79" s="1309"/>
      <c r="BE79" s="1309"/>
      <c r="BF79" s="1309"/>
      <c r="BG79" s="1309"/>
      <c r="BH79" s="1309"/>
      <c r="BI79" s="1309"/>
      <c r="BJ79" s="1309"/>
      <c r="BK79" s="1309"/>
      <c r="BL79" s="1309"/>
      <c r="BM79" s="1309"/>
      <c r="BN79" s="1309"/>
      <c r="BO79" s="1309"/>
      <c r="BP79" s="1306">
        <v>8.1999999999999993</v>
      </c>
      <c r="BQ79" s="1306"/>
      <c r="BR79" s="1306"/>
      <c r="BS79" s="1306"/>
      <c r="BT79" s="1306"/>
      <c r="BU79" s="1306"/>
      <c r="BV79" s="1306"/>
      <c r="BW79" s="1306"/>
      <c r="BX79" s="1306">
        <v>8</v>
      </c>
      <c r="BY79" s="1306"/>
      <c r="BZ79" s="1306"/>
      <c r="CA79" s="1306"/>
      <c r="CB79" s="1306"/>
      <c r="CC79" s="1306"/>
      <c r="CD79" s="1306"/>
      <c r="CE79" s="1306"/>
      <c r="CF79" s="1306">
        <v>7.8</v>
      </c>
      <c r="CG79" s="1306"/>
      <c r="CH79" s="1306"/>
      <c r="CI79" s="1306"/>
      <c r="CJ79" s="1306"/>
      <c r="CK79" s="1306"/>
      <c r="CL79" s="1306"/>
      <c r="CM79" s="1306"/>
      <c r="CN79" s="1306">
        <v>7.7</v>
      </c>
      <c r="CO79" s="1306"/>
      <c r="CP79" s="1306"/>
      <c r="CQ79" s="1306"/>
      <c r="CR79" s="1306"/>
      <c r="CS79" s="1306"/>
      <c r="CT79" s="1306"/>
      <c r="CU79" s="1306"/>
      <c r="CV79" s="1306">
        <v>7.5</v>
      </c>
      <c r="CW79" s="1306"/>
      <c r="CX79" s="1306"/>
      <c r="CY79" s="1306"/>
      <c r="CZ79" s="1306"/>
      <c r="DA79" s="1306"/>
      <c r="DB79" s="1306"/>
      <c r="DC79" s="1306"/>
    </row>
    <row r="80" spans="2:107" x14ac:dyDescent="0.15">
      <c r="B80" s="395"/>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pxuF/V6WkQTyTAgPbDoDozQUNzu7uFmFaOS6EEoq0lT11O65wTQThlkSDPZkceyffMrxwcG/thvcTn5BFBLOA==" saltValue="OkZyyik4CIQQ65P8FYBY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8" zoomScaleNormal="68"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sheetData>
  <sheetProtection algorithmName="SHA-512" hashValue="bucLnEFnvdtCVtTQFv2yNKLSA3OB1/V2Mn/rXTXwRtC4shNjjTq/3Ub2SL32K7laZ9ZEM9OJ4oK0X4v25Cv5hw==" saltValue="yczUdvUsEY6kBNC2kilm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7" zoomScaleNormal="77"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632</v>
      </c>
    </row>
  </sheetData>
  <sheetProtection algorithmName="SHA-512" hashValue="8eDtCKdMF2DI8SRup1x+SmUFZUSH8SW/hL2+ADSHG3GyUlEPmC1AI82NJBl2SGBcvDCZlmwWlfLy3MThmmoSNQ==" saltValue="2q/eiLiF3dV4d9vaycBR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50</v>
      </c>
      <c r="E2" s="153"/>
      <c r="F2" s="154" t="s">
        <v>565</v>
      </c>
      <c r="G2" s="155"/>
      <c r="H2" s="156"/>
    </row>
    <row r="3" spans="1:8" x14ac:dyDescent="0.15">
      <c r="A3" s="152" t="s">
        <v>558</v>
      </c>
      <c r="B3" s="157"/>
      <c r="C3" s="158"/>
      <c r="D3" s="159">
        <v>73796</v>
      </c>
      <c r="E3" s="160"/>
      <c r="F3" s="161">
        <v>67319</v>
      </c>
      <c r="G3" s="162"/>
      <c r="H3" s="163"/>
    </row>
    <row r="4" spans="1:8" x14ac:dyDescent="0.15">
      <c r="A4" s="164"/>
      <c r="B4" s="165"/>
      <c r="C4" s="166"/>
      <c r="D4" s="167">
        <v>51025</v>
      </c>
      <c r="E4" s="168"/>
      <c r="F4" s="169">
        <v>38101</v>
      </c>
      <c r="G4" s="170"/>
      <c r="H4" s="171"/>
    </row>
    <row r="5" spans="1:8" x14ac:dyDescent="0.15">
      <c r="A5" s="152" t="s">
        <v>560</v>
      </c>
      <c r="B5" s="157"/>
      <c r="C5" s="158"/>
      <c r="D5" s="159">
        <v>141798</v>
      </c>
      <c r="E5" s="160"/>
      <c r="F5" s="161">
        <v>70615</v>
      </c>
      <c r="G5" s="162"/>
      <c r="H5" s="163"/>
    </row>
    <row r="6" spans="1:8" x14ac:dyDescent="0.15">
      <c r="A6" s="164"/>
      <c r="B6" s="165"/>
      <c r="C6" s="166"/>
      <c r="D6" s="167">
        <v>113825</v>
      </c>
      <c r="E6" s="168"/>
      <c r="F6" s="169">
        <v>37382</v>
      </c>
      <c r="G6" s="170"/>
      <c r="H6" s="171"/>
    </row>
    <row r="7" spans="1:8" x14ac:dyDescent="0.15">
      <c r="A7" s="152" t="s">
        <v>561</v>
      </c>
      <c r="B7" s="157"/>
      <c r="C7" s="158"/>
      <c r="D7" s="159">
        <v>55728</v>
      </c>
      <c r="E7" s="160"/>
      <c r="F7" s="161">
        <v>69185</v>
      </c>
      <c r="G7" s="162"/>
      <c r="H7" s="163"/>
    </row>
    <row r="8" spans="1:8" x14ac:dyDescent="0.15">
      <c r="A8" s="164"/>
      <c r="B8" s="165"/>
      <c r="C8" s="166"/>
      <c r="D8" s="167">
        <v>27989</v>
      </c>
      <c r="E8" s="168"/>
      <c r="F8" s="169">
        <v>38519</v>
      </c>
      <c r="G8" s="170"/>
      <c r="H8" s="171"/>
    </row>
    <row r="9" spans="1:8" x14ac:dyDescent="0.15">
      <c r="A9" s="152" t="s">
        <v>562</v>
      </c>
      <c r="B9" s="157"/>
      <c r="C9" s="158"/>
      <c r="D9" s="159">
        <v>79265</v>
      </c>
      <c r="E9" s="160"/>
      <c r="F9" s="161">
        <v>70166</v>
      </c>
      <c r="G9" s="162"/>
      <c r="H9" s="163"/>
    </row>
    <row r="10" spans="1:8" x14ac:dyDescent="0.15">
      <c r="A10" s="164"/>
      <c r="B10" s="165"/>
      <c r="C10" s="166"/>
      <c r="D10" s="167">
        <v>20260</v>
      </c>
      <c r="E10" s="168"/>
      <c r="F10" s="169">
        <v>36115</v>
      </c>
      <c r="G10" s="170"/>
      <c r="H10" s="171"/>
    </row>
    <row r="11" spans="1:8" x14ac:dyDescent="0.15">
      <c r="A11" s="152" t="s">
        <v>563</v>
      </c>
      <c r="B11" s="157"/>
      <c r="C11" s="158"/>
      <c r="D11" s="159">
        <v>70484</v>
      </c>
      <c r="E11" s="160"/>
      <c r="F11" s="161">
        <v>70329</v>
      </c>
      <c r="G11" s="162"/>
      <c r="H11" s="163"/>
    </row>
    <row r="12" spans="1:8" x14ac:dyDescent="0.15">
      <c r="A12" s="164"/>
      <c r="B12" s="165"/>
      <c r="C12" s="172"/>
      <c r="D12" s="167">
        <v>24774</v>
      </c>
      <c r="E12" s="168"/>
      <c r="F12" s="169">
        <v>39403</v>
      </c>
      <c r="G12" s="170"/>
      <c r="H12" s="171"/>
    </row>
    <row r="13" spans="1:8" x14ac:dyDescent="0.15">
      <c r="A13" s="152"/>
      <c r="B13" s="157"/>
      <c r="C13" s="173"/>
      <c r="D13" s="174">
        <v>84214</v>
      </c>
      <c r="E13" s="175"/>
      <c r="F13" s="176">
        <v>69523</v>
      </c>
      <c r="G13" s="177"/>
      <c r="H13" s="163"/>
    </row>
    <row r="14" spans="1:8" x14ac:dyDescent="0.15">
      <c r="A14" s="164"/>
      <c r="B14" s="165"/>
      <c r="C14" s="166"/>
      <c r="D14" s="167">
        <v>47575</v>
      </c>
      <c r="E14" s="168"/>
      <c r="F14" s="169">
        <v>37904</v>
      </c>
      <c r="G14" s="170"/>
      <c r="H14" s="171"/>
    </row>
    <row r="17" spans="1:11" x14ac:dyDescent="0.15">
      <c r="A17" s="148" t="s">
        <v>51</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52</v>
      </c>
      <c r="B19" s="178">
        <f>ROUND(VALUE(SUBSTITUTE(実質収支比率等に係る経年分析!F$48,"▲","-")),2)</f>
        <v>4.4000000000000004</v>
      </c>
      <c r="C19" s="178">
        <f>ROUND(VALUE(SUBSTITUTE(実質収支比率等に係る経年分析!G$48,"▲","-")),2)</f>
        <v>2.38</v>
      </c>
      <c r="D19" s="178">
        <f>ROUND(VALUE(SUBSTITUTE(実質収支比率等に係る経年分析!H$48,"▲","-")),2)</f>
        <v>3.88</v>
      </c>
      <c r="E19" s="178">
        <f>ROUND(VALUE(SUBSTITUTE(実質収支比率等に係る経年分析!I$48,"▲","-")),2)</f>
        <v>3.49</v>
      </c>
      <c r="F19" s="178">
        <f>ROUND(VALUE(SUBSTITUTE(実質収支比率等に係る経年分析!J$48,"▲","-")),2)</f>
        <v>5.03</v>
      </c>
    </row>
    <row r="20" spans="1:11" x14ac:dyDescent="0.15">
      <c r="A20" s="178" t="s">
        <v>53</v>
      </c>
      <c r="B20" s="178">
        <f>ROUND(VALUE(SUBSTITUTE(実質収支比率等に係る経年分析!F$47,"▲","-")),2)</f>
        <v>4.62</v>
      </c>
      <c r="C20" s="178">
        <f>ROUND(VALUE(SUBSTITUTE(実質収支比率等に係る経年分析!G$47,"▲","-")),2)</f>
        <v>3.6</v>
      </c>
      <c r="D20" s="178">
        <f>ROUND(VALUE(SUBSTITUTE(実質収支比率等に係る経年分析!H$47,"▲","-")),2)</f>
        <v>3.49</v>
      </c>
      <c r="E20" s="178">
        <f>ROUND(VALUE(SUBSTITUTE(実質収支比率等に係る経年分析!I$47,"▲","-")),2)</f>
        <v>3.95</v>
      </c>
      <c r="F20" s="178">
        <f>ROUND(VALUE(SUBSTITUTE(実質収支比率等に係る経年分析!J$47,"▲","-")),2)</f>
        <v>6.75</v>
      </c>
    </row>
    <row r="21" spans="1:11" x14ac:dyDescent="0.15">
      <c r="A21" s="178" t="s">
        <v>54</v>
      </c>
      <c r="B21" s="178">
        <f>IF(ISNUMBER(VALUE(SUBSTITUTE(実質収支比率等に係る経年分析!F$49,"▲","-"))),ROUND(VALUE(SUBSTITUTE(実質収支比率等に係る経年分析!F$49,"▲","-")),2),NA())</f>
        <v>-3.1</v>
      </c>
      <c r="C21" s="178">
        <f>IF(ISNUMBER(VALUE(SUBSTITUTE(実質収支比率等に係る経年分析!G$49,"▲","-"))),ROUND(VALUE(SUBSTITUTE(実質収支比率等に係る経年分析!G$49,"▲","-")),2),NA())</f>
        <v>-7.25</v>
      </c>
      <c r="D21" s="178">
        <f>IF(ISNUMBER(VALUE(SUBSTITUTE(実質収支比率等に係る経年分析!H$49,"▲","-"))),ROUND(VALUE(SUBSTITUTE(実質収支比率等に係る経年分析!H$49,"▲","-")),2),NA())</f>
        <v>-0.96</v>
      </c>
      <c r="E21" s="178">
        <f>IF(ISNUMBER(VALUE(SUBSTITUTE(実質収支比率等に係る経年分析!I$49,"▲","-"))),ROUND(VALUE(SUBSTITUTE(実質収支比率等に係る経年分析!I$49,"▲","-")),2),NA())</f>
        <v>-3.65</v>
      </c>
      <c r="F21" s="178">
        <f>IF(ISNUMBER(VALUE(SUBSTITUTE(実質収支比率等に係る経年分析!J$49,"▲","-"))),ROUND(VALUE(SUBSTITUTE(実質収支比率等に係る経年分析!J$49,"▲","-")),2),NA())</f>
        <v>1.22</v>
      </c>
    </row>
    <row r="24" spans="1:11" x14ac:dyDescent="0.15">
      <c r="A24" s="148" t="s">
        <v>55</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56</v>
      </c>
      <c r="C26" s="179" t="s">
        <v>57</v>
      </c>
      <c r="D26" s="179" t="s">
        <v>56</v>
      </c>
      <c r="E26" s="179" t="s">
        <v>57</v>
      </c>
      <c r="F26" s="179" t="s">
        <v>56</v>
      </c>
      <c r="G26" s="179" t="s">
        <v>57</v>
      </c>
      <c r="H26" s="179" t="s">
        <v>56</v>
      </c>
      <c r="I26" s="179" t="s">
        <v>57</v>
      </c>
      <c r="J26" s="179" t="s">
        <v>56</v>
      </c>
      <c r="K26" s="179" t="s">
        <v>57</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0.18</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0.22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0.13</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0.08</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0.09</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0.11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0.09</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0.14000000000000001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0.08</v>
      </c>
    </row>
    <row r="30" spans="1:11" x14ac:dyDescent="0.15">
      <c r="A30" s="179" t="str">
        <f>IF(連結実質赤字比率に係る赤字・黒字の構成分析!C$40="",NA(),連結実質赤字比率に係る赤字・黒字の構成分析!C$40)</f>
        <v>国民健康保険医科診療施設勘定特別会計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0.28999999999999998</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0.32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0.35</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0.3</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0.27</v>
      </c>
    </row>
    <row r="31" spans="1:11" x14ac:dyDescent="0.15">
      <c r="A31" s="179" t="str">
        <f>IF(連結実質赤字比率に係る赤字・黒字の構成分析!C$39="",NA(),連結実質赤字比率に係る赤字・黒字の構成分析!C$39)</f>
        <v>下水道事業会計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1.17</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1.04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1.04</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1.01</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1.41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1.25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1.57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1.06</v>
      </c>
    </row>
    <row r="33" spans="1:16" x14ac:dyDescent="0.15">
      <c r="A33" s="179" t="str">
        <f>IF(連結実質赤字比率に係る赤字・黒字の構成分析!C$37="",NA(),連結実質赤字比率に係る赤字・黒字の構成分析!C$37)</f>
        <v>工業用水道事業会計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1.31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1.55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1.85</v>
      </c>
    </row>
    <row r="34" spans="1:16" x14ac:dyDescent="0.15">
      <c r="A34" s="179" t="str">
        <f>IF(連結実質赤字比率に係る赤字・黒字の構成分析!C$36="",NA(),連結実質赤字比率に係る赤字・黒字の構成分析!C$36)</f>
        <v>国民健康保険事業勘定特別会計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1.64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2.3199999999999998</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1.69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1.96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4.2699999999999996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2.19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3.79</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3.43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4.97</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6.07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6.34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5.81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6.97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7.65</v>
      </c>
    </row>
    <row r="39" spans="1:16" x14ac:dyDescent="0.15">
      <c r="A39" s="148" t="s">
        <v>58</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59</v>
      </c>
      <c r="C41" s="180"/>
      <c r="D41" s="180" t="s">
        <v>60</v>
      </c>
      <c r="E41" s="180" t="s">
        <v>59</v>
      </c>
      <c r="F41" s="180"/>
      <c r="G41" s="180" t="s">
        <v>60</v>
      </c>
      <c r="H41" s="180" t="s">
        <v>59</v>
      </c>
      <c r="I41" s="180"/>
      <c r="J41" s="180" t="s">
        <v>60</v>
      </c>
      <c r="K41" s="180" t="s">
        <v>59</v>
      </c>
      <c r="L41" s="180"/>
      <c r="M41" s="180" t="s">
        <v>60</v>
      </c>
      <c r="N41" s="180" t="s">
        <v>59</v>
      </c>
      <c r="O41" s="180"/>
      <c r="P41" s="180" t="s">
        <v>60</v>
      </c>
    </row>
    <row r="42" spans="1:16" x14ac:dyDescent="0.15">
      <c r="A42" s="180" t="s">
        <v>61</v>
      </c>
      <c r="B42" s="180"/>
      <c r="C42" s="180"/>
      <c r="D42" s="180">
        <f>'実質公債費比率（分子）の構造'!K$52</f>
        <v>3369</v>
      </c>
      <c r="E42" s="180"/>
      <c r="F42" s="180"/>
      <c r="G42" s="180">
        <f>'実質公債費比率（分子）の構造'!L$52</f>
        <v>3553</v>
      </c>
      <c r="H42" s="180"/>
      <c r="I42" s="180"/>
      <c r="J42" s="180">
        <f>'実質公債費比率（分子）の構造'!M$52</f>
        <v>3456</v>
      </c>
      <c r="K42" s="180"/>
      <c r="L42" s="180"/>
      <c r="M42" s="180">
        <f>'実質公債費比率（分子）の構造'!N$52</f>
        <v>3406</v>
      </c>
      <c r="N42" s="180"/>
      <c r="O42" s="180"/>
      <c r="P42" s="180">
        <f>'実質公債費比率（分子）の構造'!O$52</f>
        <v>3597</v>
      </c>
    </row>
    <row r="43" spans="1:16" x14ac:dyDescent="0.15">
      <c r="A43" s="180" t="s">
        <v>62</v>
      </c>
      <c r="B43" s="180">
        <f>'実質公債費比率（分子）の構造'!K$51</f>
        <v>1</v>
      </c>
      <c r="C43" s="180"/>
      <c r="D43" s="180"/>
      <c r="E43" s="180">
        <f>'実質公債費比率（分子）の構造'!L$51</f>
        <v>1</v>
      </c>
      <c r="F43" s="180"/>
      <c r="G43" s="180"/>
      <c r="H43" s="180">
        <f>'実質公債費比率（分子）の構造'!M$51</f>
        <v>0</v>
      </c>
      <c r="I43" s="180"/>
      <c r="J43" s="180"/>
      <c r="K43" s="180">
        <f>'実質公債費比率（分子）の構造'!N$51</f>
        <v>0</v>
      </c>
      <c r="L43" s="180"/>
      <c r="M43" s="180"/>
      <c r="N43" s="180" t="str">
        <f>'実質公債費比率（分子）の構造'!O$51</f>
        <v>-</v>
      </c>
      <c r="O43" s="180"/>
      <c r="P43" s="180"/>
    </row>
    <row r="44" spans="1:16" x14ac:dyDescent="0.15">
      <c r="A44" s="180" t="s">
        <v>63</v>
      </c>
      <c r="B44" s="180">
        <f>'実質公債費比率（分子）の構造'!K$50</f>
        <v>40</v>
      </c>
      <c r="C44" s="180"/>
      <c r="D44" s="180"/>
      <c r="E44" s="180">
        <f>'実質公債費比率（分子）の構造'!L$50</f>
        <v>41</v>
      </c>
      <c r="F44" s="180"/>
      <c r="G44" s="180"/>
      <c r="H44" s="180">
        <f>'実質公債費比率（分子）の構造'!M$50</f>
        <v>1</v>
      </c>
      <c r="I44" s="180"/>
      <c r="J44" s="180"/>
      <c r="K44" s="180">
        <f>'実質公債費比率（分子）の構造'!N$50</f>
        <v>1</v>
      </c>
      <c r="L44" s="180"/>
      <c r="M44" s="180"/>
      <c r="N44" s="180">
        <f>'実質公債費比率（分子）の構造'!O$50</f>
        <v>1</v>
      </c>
      <c r="O44" s="180"/>
      <c r="P44" s="180"/>
    </row>
    <row r="45" spans="1:16" x14ac:dyDescent="0.15">
      <c r="A45" s="180" t="s">
        <v>64</v>
      </c>
      <c r="B45" s="180">
        <f>'実質公債費比率（分子）の構造'!K$49</f>
        <v>162</v>
      </c>
      <c r="C45" s="180"/>
      <c r="D45" s="180"/>
      <c r="E45" s="180">
        <f>'実質公債費比率（分子）の構造'!L$49</f>
        <v>157</v>
      </c>
      <c r="F45" s="180"/>
      <c r="G45" s="180"/>
      <c r="H45" s="180">
        <f>'実質公債費比率（分子）の構造'!M$49</f>
        <v>180</v>
      </c>
      <c r="I45" s="180"/>
      <c r="J45" s="180"/>
      <c r="K45" s="180">
        <f>'実質公債費比率（分子）の構造'!N$49</f>
        <v>122</v>
      </c>
      <c r="L45" s="180"/>
      <c r="M45" s="180"/>
      <c r="N45" s="180">
        <f>'実質公債費比率（分子）の構造'!O$49</f>
        <v>118</v>
      </c>
      <c r="O45" s="180"/>
      <c r="P45" s="180"/>
    </row>
    <row r="46" spans="1:16" x14ac:dyDescent="0.15">
      <c r="A46" s="180" t="s">
        <v>65</v>
      </c>
      <c r="B46" s="180">
        <f>'実質公債費比率（分子）の構造'!K$48</f>
        <v>324</v>
      </c>
      <c r="C46" s="180"/>
      <c r="D46" s="180"/>
      <c r="E46" s="180">
        <f>'実質公債費比率（分子）の構造'!L$48</f>
        <v>141</v>
      </c>
      <c r="F46" s="180"/>
      <c r="G46" s="180"/>
      <c r="H46" s="180">
        <f>'実質公債費比率（分子）の構造'!M$48</f>
        <v>119</v>
      </c>
      <c r="I46" s="180"/>
      <c r="J46" s="180"/>
      <c r="K46" s="180">
        <f>'実質公債費比率（分子）の構造'!N$48</f>
        <v>117</v>
      </c>
      <c r="L46" s="180"/>
      <c r="M46" s="180"/>
      <c r="N46" s="180">
        <f>'実質公債費比率（分子）の構造'!O$48</f>
        <v>96</v>
      </c>
      <c r="O46" s="180"/>
      <c r="P46" s="180"/>
    </row>
    <row r="47" spans="1:16" x14ac:dyDescent="0.15">
      <c r="A47" s="180" t="s">
        <v>66</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67</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68</v>
      </c>
      <c r="B49" s="180">
        <f>'実質公債費比率（分子）の構造'!K$45</f>
        <v>4654</v>
      </c>
      <c r="C49" s="180"/>
      <c r="D49" s="180"/>
      <c r="E49" s="180">
        <f>'実質公債費比率（分子）の構造'!L$45</f>
        <v>4817</v>
      </c>
      <c r="F49" s="180"/>
      <c r="G49" s="180"/>
      <c r="H49" s="180">
        <f>'実質公債費比率（分子）の構造'!M$45</f>
        <v>4645</v>
      </c>
      <c r="I49" s="180"/>
      <c r="J49" s="180"/>
      <c r="K49" s="180">
        <f>'実質公債費比率（分子）の構造'!N$45</f>
        <v>4591</v>
      </c>
      <c r="L49" s="180"/>
      <c r="M49" s="180"/>
      <c r="N49" s="180">
        <f>'実質公債費比率（分子）の構造'!O$45</f>
        <v>4744</v>
      </c>
      <c r="O49" s="180"/>
      <c r="P49" s="180"/>
    </row>
    <row r="50" spans="1:16" x14ac:dyDescent="0.15">
      <c r="A50" s="180" t="s">
        <v>69</v>
      </c>
      <c r="B50" s="180" t="e">
        <f>NA()</f>
        <v>#N/A</v>
      </c>
      <c r="C50" s="180">
        <f>IF(ISNUMBER('実質公債費比率（分子）の構造'!K$53),'実質公債費比率（分子）の構造'!K$53,NA())</f>
        <v>1812</v>
      </c>
      <c r="D50" s="180" t="e">
        <f>NA()</f>
        <v>#N/A</v>
      </c>
      <c r="E50" s="180" t="e">
        <f>NA()</f>
        <v>#N/A</v>
      </c>
      <c r="F50" s="180">
        <f>IF(ISNUMBER('実質公債費比率（分子）の構造'!L$53),'実質公債費比率（分子）の構造'!L$53,NA())</f>
        <v>1604</v>
      </c>
      <c r="G50" s="180" t="e">
        <f>NA()</f>
        <v>#N/A</v>
      </c>
      <c r="H50" s="180" t="e">
        <f>NA()</f>
        <v>#N/A</v>
      </c>
      <c r="I50" s="180">
        <f>IF(ISNUMBER('実質公債費比率（分子）の構造'!M$53),'実質公債費比率（分子）の構造'!M$53,NA())</f>
        <v>1489</v>
      </c>
      <c r="J50" s="180" t="e">
        <f>NA()</f>
        <v>#N/A</v>
      </c>
      <c r="K50" s="180" t="e">
        <f>NA()</f>
        <v>#N/A</v>
      </c>
      <c r="L50" s="180">
        <f>IF(ISNUMBER('実質公債費比率（分子）の構造'!N$53),'実質公債費比率（分子）の構造'!N$53,NA())</f>
        <v>1425</v>
      </c>
      <c r="M50" s="180" t="e">
        <f>NA()</f>
        <v>#N/A</v>
      </c>
      <c r="N50" s="180" t="e">
        <f>NA()</f>
        <v>#N/A</v>
      </c>
      <c r="O50" s="180">
        <f>IF(ISNUMBER('実質公債費比率（分子）の構造'!O$53),'実質公債費比率（分子）の構造'!O$53,NA())</f>
        <v>1362</v>
      </c>
      <c r="P50" s="180" t="e">
        <f>NA()</f>
        <v>#N/A</v>
      </c>
    </row>
    <row r="53" spans="1:16" x14ac:dyDescent="0.15">
      <c r="A53" s="148" t="s">
        <v>70</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71</v>
      </c>
      <c r="C55" s="179"/>
      <c r="D55" s="179" t="s">
        <v>72</v>
      </c>
      <c r="E55" s="179" t="s">
        <v>71</v>
      </c>
      <c r="F55" s="179"/>
      <c r="G55" s="179" t="s">
        <v>72</v>
      </c>
      <c r="H55" s="179" t="s">
        <v>71</v>
      </c>
      <c r="I55" s="179"/>
      <c r="J55" s="179" t="s">
        <v>72</v>
      </c>
      <c r="K55" s="179" t="s">
        <v>71</v>
      </c>
      <c r="L55" s="179"/>
      <c r="M55" s="179" t="s">
        <v>72</v>
      </c>
      <c r="N55" s="179" t="s">
        <v>71</v>
      </c>
      <c r="O55" s="179"/>
      <c r="P55" s="179" t="s">
        <v>72</v>
      </c>
    </row>
    <row r="56" spans="1:16" x14ac:dyDescent="0.15">
      <c r="A56" s="179" t="s">
        <v>42</v>
      </c>
      <c r="B56" s="179"/>
      <c r="C56" s="179"/>
      <c r="D56" s="179">
        <f>'将来負担比率（分子）の構造'!I$52</f>
        <v>38713</v>
      </c>
      <c r="E56" s="179"/>
      <c r="F56" s="179"/>
      <c r="G56" s="179">
        <f>'将来負担比率（分子）の構造'!J$52</f>
        <v>40939</v>
      </c>
      <c r="H56" s="179"/>
      <c r="I56" s="179"/>
      <c r="J56" s="179">
        <f>'将来負担比率（分子）の構造'!K$52</f>
        <v>40665</v>
      </c>
      <c r="K56" s="179"/>
      <c r="L56" s="179"/>
      <c r="M56" s="179">
        <f>'将来負担比率（分子）の構造'!L$52</f>
        <v>39965</v>
      </c>
      <c r="N56" s="179"/>
      <c r="O56" s="179"/>
      <c r="P56" s="179">
        <f>'将来負担比率（分子）の構造'!M$52</f>
        <v>39790</v>
      </c>
    </row>
    <row r="57" spans="1:16" x14ac:dyDescent="0.15">
      <c r="A57" s="179" t="s">
        <v>41</v>
      </c>
      <c r="B57" s="179"/>
      <c r="C57" s="179"/>
      <c r="D57" s="179">
        <f>'将来負担比率（分子）の構造'!I$51</f>
        <v>2619</v>
      </c>
      <c r="E57" s="179"/>
      <c r="F57" s="179"/>
      <c r="G57" s="179">
        <f>'将来負担比率（分子）の構造'!J$51</f>
        <v>2674</v>
      </c>
      <c r="H57" s="179"/>
      <c r="I57" s="179"/>
      <c r="J57" s="179">
        <f>'将来負担比率（分子）の構造'!K$51</f>
        <v>2655</v>
      </c>
      <c r="K57" s="179"/>
      <c r="L57" s="179"/>
      <c r="M57" s="179">
        <f>'将来負担比率（分子）の構造'!L$51</f>
        <v>2415</v>
      </c>
      <c r="N57" s="179"/>
      <c r="O57" s="179"/>
      <c r="P57" s="179">
        <f>'将来負担比率（分子）の構造'!M$51</f>
        <v>2334</v>
      </c>
    </row>
    <row r="58" spans="1:16" x14ac:dyDescent="0.15">
      <c r="A58" s="179" t="s">
        <v>40</v>
      </c>
      <c r="B58" s="179"/>
      <c r="C58" s="179"/>
      <c r="D58" s="179">
        <f>'将来負担比率（分子）の構造'!I$50</f>
        <v>1275</v>
      </c>
      <c r="E58" s="179"/>
      <c r="F58" s="179"/>
      <c r="G58" s="179">
        <f>'将来負担比率（分子）の構造'!J$50</f>
        <v>1300</v>
      </c>
      <c r="H58" s="179"/>
      <c r="I58" s="179"/>
      <c r="J58" s="179">
        <f>'将来負担比率（分子）の構造'!K$50</f>
        <v>1338</v>
      </c>
      <c r="K58" s="179"/>
      <c r="L58" s="179"/>
      <c r="M58" s="179">
        <f>'将来負担比率（分子）の構造'!L$50</f>
        <v>1747</v>
      </c>
      <c r="N58" s="179"/>
      <c r="O58" s="179"/>
      <c r="P58" s="179">
        <f>'将来負担比率（分子）の構造'!M$50</f>
        <v>2725</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2759</v>
      </c>
      <c r="C62" s="179"/>
      <c r="D62" s="179"/>
      <c r="E62" s="179">
        <f>'将来負担比率（分子）の構造'!J$45</f>
        <v>2654</v>
      </c>
      <c r="F62" s="179"/>
      <c r="G62" s="179"/>
      <c r="H62" s="179">
        <f>'将来負担比率（分子）の構造'!K$45</f>
        <v>2432</v>
      </c>
      <c r="I62" s="179"/>
      <c r="J62" s="179"/>
      <c r="K62" s="179">
        <f>'将来負担比率（分子）の構造'!L$45</f>
        <v>2344</v>
      </c>
      <c r="L62" s="179"/>
      <c r="M62" s="179"/>
      <c r="N62" s="179">
        <f>'将来負担比率（分子）の構造'!M$45</f>
        <v>2251</v>
      </c>
      <c r="O62" s="179"/>
      <c r="P62" s="179"/>
    </row>
    <row r="63" spans="1:16" x14ac:dyDescent="0.15">
      <c r="A63" s="179" t="s">
        <v>33</v>
      </c>
      <c r="B63" s="179">
        <f>'将来負担比率（分子）の構造'!I$44</f>
        <v>2245</v>
      </c>
      <c r="C63" s="179"/>
      <c r="D63" s="179"/>
      <c r="E63" s="179">
        <f>'将来負担比率（分子）の構造'!J$44</f>
        <v>2126</v>
      </c>
      <c r="F63" s="179"/>
      <c r="G63" s="179"/>
      <c r="H63" s="179">
        <f>'将来負担比率（分子）の構造'!K$44</f>
        <v>2058</v>
      </c>
      <c r="I63" s="179"/>
      <c r="J63" s="179"/>
      <c r="K63" s="179">
        <f>'将来負担比率（分子）の構造'!L$44</f>
        <v>2286</v>
      </c>
      <c r="L63" s="179"/>
      <c r="M63" s="179"/>
      <c r="N63" s="179">
        <f>'将来負担比率（分子）の構造'!M$44</f>
        <v>2287</v>
      </c>
      <c r="O63" s="179"/>
      <c r="P63" s="179"/>
    </row>
    <row r="64" spans="1:16" x14ac:dyDescent="0.15">
      <c r="A64" s="179" t="s">
        <v>32</v>
      </c>
      <c r="B64" s="179">
        <f>'将来負担比率（分子）の構造'!I$43</f>
        <v>4874</v>
      </c>
      <c r="C64" s="179"/>
      <c r="D64" s="179"/>
      <c r="E64" s="179">
        <f>'将来負担比率（分子）の構造'!J$43</f>
        <v>3397</v>
      </c>
      <c r="F64" s="179"/>
      <c r="G64" s="179"/>
      <c r="H64" s="179">
        <f>'将来負担比率（分子）の構造'!K$43</f>
        <v>3508</v>
      </c>
      <c r="I64" s="179"/>
      <c r="J64" s="179"/>
      <c r="K64" s="179">
        <f>'将来負担比率（分子）の構造'!L$43</f>
        <v>3394</v>
      </c>
      <c r="L64" s="179"/>
      <c r="M64" s="179"/>
      <c r="N64" s="179">
        <f>'将来負担比率（分子）の構造'!M$43</f>
        <v>3802</v>
      </c>
      <c r="O64" s="179"/>
      <c r="P64" s="179"/>
    </row>
    <row r="65" spans="1:16" x14ac:dyDescent="0.15">
      <c r="A65" s="179" t="s">
        <v>31</v>
      </c>
      <c r="B65" s="179">
        <f>'将来負担比率（分子）の構造'!I$42</f>
        <v>42</v>
      </c>
      <c r="C65" s="179"/>
      <c r="D65" s="179"/>
      <c r="E65" s="179">
        <f>'将来負担比率（分子）の構造'!J$42</f>
        <v>3</v>
      </c>
      <c r="F65" s="179"/>
      <c r="G65" s="179"/>
      <c r="H65" s="179">
        <f>'将来負担比率（分子）の構造'!K$42</f>
        <v>2</v>
      </c>
      <c r="I65" s="179"/>
      <c r="J65" s="179"/>
      <c r="K65" s="179">
        <f>'将来負担比率（分子）の構造'!L$42</f>
        <v>11</v>
      </c>
      <c r="L65" s="179"/>
      <c r="M65" s="179"/>
      <c r="N65" s="179">
        <f>'将来負担比率（分子）の構造'!M$42</f>
        <v>973</v>
      </c>
      <c r="O65" s="179"/>
      <c r="P65" s="179"/>
    </row>
    <row r="66" spans="1:16" x14ac:dyDescent="0.15">
      <c r="A66" s="179" t="s">
        <v>30</v>
      </c>
      <c r="B66" s="179">
        <f>'将来負担比率（分子）の構造'!I$41</f>
        <v>52193</v>
      </c>
      <c r="C66" s="179"/>
      <c r="D66" s="179"/>
      <c r="E66" s="179">
        <f>'将来負担比率（分子）の構造'!J$41</f>
        <v>55465</v>
      </c>
      <c r="F66" s="179"/>
      <c r="G66" s="179"/>
      <c r="H66" s="179">
        <f>'将来負担比率（分子）の構造'!K$41</f>
        <v>53997</v>
      </c>
      <c r="I66" s="179"/>
      <c r="J66" s="179"/>
      <c r="K66" s="179">
        <f>'将来負担比率（分子）の構造'!L$41</f>
        <v>53643</v>
      </c>
      <c r="L66" s="179"/>
      <c r="M66" s="179"/>
      <c r="N66" s="179">
        <f>'将来負担比率（分子）の構造'!M$41</f>
        <v>52678</v>
      </c>
      <c r="O66" s="179"/>
      <c r="P66" s="179"/>
    </row>
    <row r="67" spans="1:16" x14ac:dyDescent="0.15">
      <c r="A67" s="179" t="s">
        <v>73</v>
      </c>
      <c r="B67" s="179" t="e">
        <f>NA()</f>
        <v>#N/A</v>
      </c>
      <c r="C67" s="179">
        <f>IF(ISNUMBER('将来負担比率（分子）の構造'!I$53), IF('将来負担比率（分子）の構造'!I$53 &lt; 0, 0, '将来負担比率（分子）の構造'!I$53), NA())</f>
        <v>19506</v>
      </c>
      <c r="D67" s="179" t="e">
        <f>NA()</f>
        <v>#N/A</v>
      </c>
      <c r="E67" s="179" t="e">
        <f>NA()</f>
        <v>#N/A</v>
      </c>
      <c r="F67" s="179">
        <f>IF(ISNUMBER('将来負担比率（分子）の構造'!J$53), IF('将来負担比率（分子）の構造'!J$53 &lt; 0, 0, '将来負担比率（分子）の構造'!J$53), NA())</f>
        <v>18731</v>
      </c>
      <c r="G67" s="179" t="e">
        <f>NA()</f>
        <v>#N/A</v>
      </c>
      <c r="H67" s="179" t="e">
        <f>NA()</f>
        <v>#N/A</v>
      </c>
      <c r="I67" s="179">
        <f>IF(ISNUMBER('将来負担比率（分子）の構造'!K$53), IF('将来負担比率（分子）の構造'!K$53 &lt; 0, 0, '将来負担比率（分子）の構造'!K$53), NA())</f>
        <v>17339</v>
      </c>
      <c r="J67" s="179" t="e">
        <f>NA()</f>
        <v>#N/A</v>
      </c>
      <c r="K67" s="179" t="e">
        <f>NA()</f>
        <v>#N/A</v>
      </c>
      <c r="L67" s="179">
        <f>IF(ISNUMBER('将来負担比率（分子）の構造'!L$53), IF('将来負担比率（分子）の構造'!L$53 &lt; 0, 0, '将来負担比率（分子）の構造'!L$53), NA())</f>
        <v>17549</v>
      </c>
      <c r="M67" s="179" t="e">
        <f>NA()</f>
        <v>#N/A</v>
      </c>
      <c r="N67" s="179" t="e">
        <f>NA()</f>
        <v>#N/A</v>
      </c>
      <c r="O67" s="179">
        <f>IF(ISNUMBER('将来負担比率（分子）の構造'!M$53), IF('将来負担比率（分子）の構造'!M$53 &lt; 0, 0, '将来負担比率（分子）の構造'!M$53), NA())</f>
        <v>17143</v>
      </c>
      <c r="P67" s="179" t="e">
        <f>NA()</f>
        <v>#N/A</v>
      </c>
    </row>
    <row r="70" spans="1:16" x14ac:dyDescent="0.15">
      <c r="A70" s="181" t="s">
        <v>74</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75</v>
      </c>
      <c r="B72" s="183">
        <f>基金残高に係る経年分析!F55</f>
        <v>581</v>
      </c>
      <c r="C72" s="183">
        <f>基金残高に係る経年分析!G55</f>
        <v>654</v>
      </c>
      <c r="D72" s="183">
        <f>基金残高に係る経年分析!H55</f>
        <v>1150</v>
      </c>
    </row>
    <row r="73" spans="1:16" x14ac:dyDescent="0.15">
      <c r="A73" s="182" t="s">
        <v>76</v>
      </c>
      <c r="B73" s="183">
        <f>基金残高に係る経年分析!F56</f>
        <v>10</v>
      </c>
      <c r="C73" s="183">
        <f>基金残高に係る経年分析!G56</f>
        <v>10</v>
      </c>
      <c r="D73" s="183">
        <f>基金残高に係る経年分析!H56</f>
        <v>10</v>
      </c>
    </row>
    <row r="74" spans="1:16" x14ac:dyDescent="0.15">
      <c r="A74" s="182" t="s">
        <v>77</v>
      </c>
      <c r="B74" s="183">
        <f>基金残高に係る経年分析!F57</f>
        <v>1674</v>
      </c>
      <c r="C74" s="183">
        <f>基金残高に係る経年分析!G57</f>
        <v>1761</v>
      </c>
      <c r="D74" s="183">
        <f>基金残高に係る経年分析!H57</f>
        <v>1718</v>
      </c>
    </row>
  </sheetData>
  <sheetProtection algorithmName="SHA-512" hashValue="2pQ0leoh8NbPcypxOT/Tr90V/hF3OBR/NLZIGzxjwhfiTEHJfG8ge4hlfw+wog6dtxpERG8eIljD5VrwS2eMvQ==" saltValue="IvwoSu+OEusHgrWBGArS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207</v>
      </c>
      <c r="DI1" s="660"/>
      <c r="DJ1" s="660"/>
      <c r="DK1" s="660"/>
      <c r="DL1" s="660"/>
      <c r="DM1" s="660"/>
      <c r="DN1" s="661"/>
      <c r="DO1" s="224"/>
      <c r="DP1" s="659" t="s">
        <v>208</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209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220</v>
      </c>
      <c r="C5" s="670"/>
      <c r="D5" s="670"/>
      <c r="E5" s="670"/>
      <c r="F5" s="670"/>
      <c r="G5" s="670"/>
      <c r="H5" s="670"/>
      <c r="I5" s="670"/>
      <c r="J5" s="670"/>
      <c r="K5" s="670"/>
      <c r="L5" s="670"/>
      <c r="M5" s="670"/>
      <c r="N5" s="670"/>
      <c r="O5" s="670"/>
      <c r="P5" s="670"/>
      <c r="Q5" s="671"/>
      <c r="R5" s="672">
        <v>5229226</v>
      </c>
      <c r="S5" s="673"/>
      <c r="T5" s="673"/>
      <c r="U5" s="673"/>
      <c r="V5" s="673"/>
      <c r="W5" s="673"/>
      <c r="X5" s="673"/>
      <c r="Y5" s="674"/>
      <c r="Z5" s="675">
        <v>13.3</v>
      </c>
      <c r="AA5" s="675"/>
      <c r="AB5" s="675"/>
      <c r="AC5" s="675"/>
      <c r="AD5" s="676">
        <v>5145286</v>
      </c>
      <c r="AE5" s="676"/>
      <c r="AF5" s="676"/>
      <c r="AG5" s="676"/>
      <c r="AH5" s="676"/>
      <c r="AI5" s="676"/>
      <c r="AJ5" s="676"/>
      <c r="AK5" s="676"/>
      <c r="AL5" s="677">
        <v>30.5</v>
      </c>
      <c r="AM5" s="678"/>
      <c r="AN5" s="678"/>
      <c r="AO5" s="679"/>
      <c r="AP5" s="669" t="s">
        <v>221</v>
      </c>
      <c r="AQ5" s="670"/>
      <c r="AR5" s="670"/>
      <c r="AS5" s="670"/>
      <c r="AT5" s="670"/>
      <c r="AU5" s="670"/>
      <c r="AV5" s="670"/>
      <c r="AW5" s="670"/>
      <c r="AX5" s="670"/>
      <c r="AY5" s="670"/>
      <c r="AZ5" s="670"/>
      <c r="BA5" s="670"/>
      <c r="BB5" s="670"/>
      <c r="BC5" s="670"/>
      <c r="BD5" s="670"/>
      <c r="BE5" s="670"/>
      <c r="BF5" s="671"/>
      <c r="BG5" s="683">
        <v>5144867</v>
      </c>
      <c r="BH5" s="684"/>
      <c r="BI5" s="684"/>
      <c r="BJ5" s="684"/>
      <c r="BK5" s="684"/>
      <c r="BL5" s="684"/>
      <c r="BM5" s="684"/>
      <c r="BN5" s="685"/>
      <c r="BO5" s="686">
        <v>98.4</v>
      </c>
      <c r="BP5" s="686"/>
      <c r="BQ5" s="686"/>
      <c r="BR5" s="686"/>
      <c r="BS5" s="687">
        <v>345371</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229081</v>
      </c>
      <c r="S6" s="684"/>
      <c r="T6" s="684"/>
      <c r="U6" s="684"/>
      <c r="V6" s="684"/>
      <c r="W6" s="684"/>
      <c r="X6" s="684"/>
      <c r="Y6" s="685"/>
      <c r="Z6" s="686">
        <v>0.6</v>
      </c>
      <c r="AA6" s="686"/>
      <c r="AB6" s="686"/>
      <c r="AC6" s="686"/>
      <c r="AD6" s="687">
        <v>229081</v>
      </c>
      <c r="AE6" s="687"/>
      <c r="AF6" s="687"/>
      <c r="AG6" s="687"/>
      <c r="AH6" s="687"/>
      <c r="AI6" s="687"/>
      <c r="AJ6" s="687"/>
      <c r="AK6" s="687"/>
      <c r="AL6" s="688">
        <v>1.4</v>
      </c>
      <c r="AM6" s="689"/>
      <c r="AN6" s="689"/>
      <c r="AO6" s="690"/>
      <c r="AP6" s="680" t="s">
        <v>226</v>
      </c>
      <c r="AQ6" s="681"/>
      <c r="AR6" s="681"/>
      <c r="AS6" s="681"/>
      <c r="AT6" s="681"/>
      <c r="AU6" s="681"/>
      <c r="AV6" s="681"/>
      <c r="AW6" s="681"/>
      <c r="AX6" s="681"/>
      <c r="AY6" s="681"/>
      <c r="AZ6" s="681"/>
      <c r="BA6" s="681"/>
      <c r="BB6" s="681"/>
      <c r="BC6" s="681"/>
      <c r="BD6" s="681"/>
      <c r="BE6" s="681"/>
      <c r="BF6" s="682"/>
      <c r="BG6" s="683">
        <v>5144867</v>
      </c>
      <c r="BH6" s="684"/>
      <c r="BI6" s="684"/>
      <c r="BJ6" s="684"/>
      <c r="BK6" s="684"/>
      <c r="BL6" s="684"/>
      <c r="BM6" s="684"/>
      <c r="BN6" s="685"/>
      <c r="BO6" s="686">
        <v>98.4</v>
      </c>
      <c r="BP6" s="686"/>
      <c r="BQ6" s="686"/>
      <c r="BR6" s="686"/>
      <c r="BS6" s="687">
        <v>345371</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193355</v>
      </c>
      <c r="CS6" s="684"/>
      <c r="CT6" s="684"/>
      <c r="CU6" s="684"/>
      <c r="CV6" s="684"/>
      <c r="CW6" s="684"/>
      <c r="CX6" s="684"/>
      <c r="CY6" s="685"/>
      <c r="CZ6" s="677">
        <v>0.5</v>
      </c>
      <c r="DA6" s="678"/>
      <c r="DB6" s="678"/>
      <c r="DC6" s="697"/>
      <c r="DD6" s="692" t="s">
        <v>137</v>
      </c>
      <c r="DE6" s="684"/>
      <c r="DF6" s="684"/>
      <c r="DG6" s="684"/>
      <c r="DH6" s="684"/>
      <c r="DI6" s="684"/>
      <c r="DJ6" s="684"/>
      <c r="DK6" s="684"/>
      <c r="DL6" s="684"/>
      <c r="DM6" s="684"/>
      <c r="DN6" s="684"/>
      <c r="DO6" s="684"/>
      <c r="DP6" s="685"/>
      <c r="DQ6" s="692">
        <v>193355</v>
      </c>
      <c r="DR6" s="684"/>
      <c r="DS6" s="684"/>
      <c r="DT6" s="684"/>
      <c r="DU6" s="684"/>
      <c r="DV6" s="684"/>
      <c r="DW6" s="684"/>
      <c r="DX6" s="684"/>
      <c r="DY6" s="684"/>
      <c r="DZ6" s="684"/>
      <c r="EA6" s="684"/>
      <c r="EB6" s="684"/>
      <c r="EC6" s="693"/>
    </row>
    <row r="7" spans="2:143" ht="11.25" customHeight="1" x14ac:dyDescent="0.15">
      <c r="B7" s="680" t="s">
        <v>228</v>
      </c>
      <c r="C7" s="681"/>
      <c r="D7" s="681"/>
      <c r="E7" s="681"/>
      <c r="F7" s="681"/>
      <c r="G7" s="681"/>
      <c r="H7" s="681"/>
      <c r="I7" s="681"/>
      <c r="J7" s="681"/>
      <c r="K7" s="681"/>
      <c r="L7" s="681"/>
      <c r="M7" s="681"/>
      <c r="N7" s="681"/>
      <c r="O7" s="681"/>
      <c r="P7" s="681"/>
      <c r="Q7" s="682"/>
      <c r="R7" s="683">
        <v>3802</v>
      </c>
      <c r="S7" s="684"/>
      <c r="T7" s="684"/>
      <c r="U7" s="684"/>
      <c r="V7" s="684"/>
      <c r="W7" s="684"/>
      <c r="X7" s="684"/>
      <c r="Y7" s="685"/>
      <c r="Z7" s="686">
        <v>0</v>
      </c>
      <c r="AA7" s="686"/>
      <c r="AB7" s="686"/>
      <c r="AC7" s="686"/>
      <c r="AD7" s="687">
        <v>3802</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2181242</v>
      </c>
      <c r="BH7" s="684"/>
      <c r="BI7" s="684"/>
      <c r="BJ7" s="684"/>
      <c r="BK7" s="684"/>
      <c r="BL7" s="684"/>
      <c r="BM7" s="684"/>
      <c r="BN7" s="685"/>
      <c r="BO7" s="686">
        <v>41.7</v>
      </c>
      <c r="BP7" s="686"/>
      <c r="BQ7" s="686"/>
      <c r="BR7" s="686"/>
      <c r="BS7" s="687">
        <v>66206</v>
      </c>
      <c r="BT7" s="687"/>
      <c r="BU7" s="687"/>
      <c r="BV7" s="687"/>
      <c r="BW7" s="687"/>
      <c r="BX7" s="687"/>
      <c r="BY7" s="687"/>
      <c r="BZ7" s="687"/>
      <c r="CA7" s="687"/>
      <c r="CB7" s="691"/>
      <c r="CD7" s="698" t="s">
        <v>230</v>
      </c>
      <c r="CE7" s="699"/>
      <c r="CF7" s="699"/>
      <c r="CG7" s="699"/>
      <c r="CH7" s="699"/>
      <c r="CI7" s="699"/>
      <c r="CJ7" s="699"/>
      <c r="CK7" s="699"/>
      <c r="CL7" s="699"/>
      <c r="CM7" s="699"/>
      <c r="CN7" s="699"/>
      <c r="CO7" s="699"/>
      <c r="CP7" s="699"/>
      <c r="CQ7" s="700"/>
      <c r="CR7" s="683">
        <v>8856525</v>
      </c>
      <c r="CS7" s="684"/>
      <c r="CT7" s="684"/>
      <c r="CU7" s="684"/>
      <c r="CV7" s="684"/>
      <c r="CW7" s="684"/>
      <c r="CX7" s="684"/>
      <c r="CY7" s="685"/>
      <c r="CZ7" s="686">
        <v>23.1</v>
      </c>
      <c r="DA7" s="686"/>
      <c r="DB7" s="686"/>
      <c r="DC7" s="686"/>
      <c r="DD7" s="692">
        <v>446648</v>
      </c>
      <c r="DE7" s="684"/>
      <c r="DF7" s="684"/>
      <c r="DG7" s="684"/>
      <c r="DH7" s="684"/>
      <c r="DI7" s="684"/>
      <c r="DJ7" s="684"/>
      <c r="DK7" s="684"/>
      <c r="DL7" s="684"/>
      <c r="DM7" s="684"/>
      <c r="DN7" s="684"/>
      <c r="DO7" s="684"/>
      <c r="DP7" s="685"/>
      <c r="DQ7" s="692">
        <v>2216944</v>
      </c>
      <c r="DR7" s="684"/>
      <c r="DS7" s="684"/>
      <c r="DT7" s="684"/>
      <c r="DU7" s="684"/>
      <c r="DV7" s="684"/>
      <c r="DW7" s="684"/>
      <c r="DX7" s="684"/>
      <c r="DY7" s="684"/>
      <c r="DZ7" s="684"/>
      <c r="EA7" s="684"/>
      <c r="EB7" s="684"/>
      <c r="EC7" s="693"/>
    </row>
    <row r="8" spans="2:143" ht="11.25" customHeight="1" x14ac:dyDescent="0.15">
      <c r="B8" s="680" t="s">
        <v>231</v>
      </c>
      <c r="C8" s="681"/>
      <c r="D8" s="681"/>
      <c r="E8" s="681"/>
      <c r="F8" s="681"/>
      <c r="G8" s="681"/>
      <c r="H8" s="681"/>
      <c r="I8" s="681"/>
      <c r="J8" s="681"/>
      <c r="K8" s="681"/>
      <c r="L8" s="681"/>
      <c r="M8" s="681"/>
      <c r="N8" s="681"/>
      <c r="O8" s="681"/>
      <c r="P8" s="681"/>
      <c r="Q8" s="682"/>
      <c r="R8" s="683">
        <v>8025</v>
      </c>
      <c r="S8" s="684"/>
      <c r="T8" s="684"/>
      <c r="U8" s="684"/>
      <c r="V8" s="684"/>
      <c r="W8" s="684"/>
      <c r="X8" s="684"/>
      <c r="Y8" s="685"/>
      <c r="Z8" s="686">
        <v>0</v>
      </c>
      <c r="AA8" s="686"/>
      <c r="AB8" s="686"/>
      <c r="AC8" s="686"/>
      <c r="AD8" s="687">
        <v>8025</v>
      </c>
      <c r="AE8" s="687"/>
      <c r="AF8" s="687"/>
      <c r="AG8" s="687"/>
      <c r="AH8" s="687"/>
      <c r="AI8" s="687"/>
      <c r="AJ8" s="687"/>
      <c r="AK8" s="687"/>
      <c r="AL8" s="688">
        <v>0</v>
      </c>
      <c r="AM8" s="689"/>
      <c r="AN8" s="689"/>
      <c r="AO8" s="690"/>
      <c r="AP8" s="680" t="s">
        <v>232</v>
      </c>
      <c r="AQ8" s="681"/>
      <c r="AR8" s="681"/>
      <c r="AS8" s="681"/>
      <c r="AT8" s="681"/>
      <c r="AU8" s="681"/>
      <c r="AV8" s="681"/>
      <c r="AW8" s="681"/>
      <c r="AX8" s="681"/>
      <c r="AY8" s="681"/>
      <c r="AZ8" s="681"/>
      <c r="BA8" s="681"/>
      <c r="BB8" s="681"/>
      <c r="BC8" s="681"/>
      <c r="BD8" s="681"/>
      <c r="BE8" s="681"/>
      <c r="BF8" s="682"/>
      <c r="BG8" s="683">
        <v>85580</v>
      </c>
      <c r="BH8" s="684"/>
      <c r="BI8" s="684"/>
      <c r="BJ8" s="684"/>
      <c r="BK8" s="684"/>
      <c r="BL8" s="684"/>
      <c r="BM8" s="684"/>
      <c r="BN8" s="685"/>
      <c r="BO8" s="686">
        <v>1.6</v>
      </c>
      <c r="BP8" s="686"/>
      <c r="BQ8" s="686"/>
      <c r="BR8" s="686"/>
      <c r="BS8" s="692" t="s">
        <v>233</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11651181</v>
      </c>
      <c r="CS8" s="684"/>
      <c r="CT8" s="684"/>
      <c r="CU8" s="684"/>
      <c r="CV8" s="684"/>
      <c r="CW8" s="684"/>
      <c r="CX8" s="684"/>
      <c r="CY8" s="685"/>
      <c r="CZ8" s="686">
        <v>30.4</v>
      </c>
      <c r="DA8" s="686"/>
      <c r="DB8" s="686"/>
      <c r="DC8" s="686"/>
      <c r="DD8" s="692">
        <v>130558</v>
      </c>
      <c r="DE8" s="684"/>
      <c r="DF8" s="684"/>
      <c r="DG8" s="684"/>
      <c r="DH8" s="684"/>
      <c r="DI8" s="684"/>
      <c r="DJ8" s="684"/>
      <c r="DK8" s="684"/>
      <c r="DL8" s="684"/>
      <c r="DM8" s="684"/>
      <c r="DN8" s="684"/>
      <c r="DO8" s="684"/>
      <c r="DP8" s="685"/>
      <c r="DQ8" s="692">
        <v>4711733</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9406</v>
      </c>
      <c r="S9" s="684"/>
      <c r="T9" s="684"/>
      <c r="U9" s="684"/>
      <c r="V9" s="684"/>
      <c r="W9" s="684"/>
      <c r="X9" s="684"/>
      <c r="Y9" s="685"/>
      <c r="Z9" s="686">
        <v>0</v>
      </c>
      <c r="AA9" s="686"/>
      <c r="AB9" s="686"/>
      <c r="AC9" s="686"/>
      <c r="AD9" s="687">
        <v>9406</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1757380</v>
      </c>
      <c r="BH9" s="684"/>
      <c r="BI9" s="684"/>
      <c r="BJ9" s="684"/>
      <c r="BK9" s="684"/>
      <c r="BL9" s="684"/>
      <c r="BM9" s="684"/>
      <c r="BN9" s="685"/>
      <c r="BO9" s="686">
        <v>33.6</v>
      </c>
      <c r="BP9" s="686"/>
      <c r="BQ9" s="686"/>
      <c r="BR9" s="686"/>
      <c r="BS9" s="692" t="s">
        <v>233</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3565687</v>
      </c>
      <c r="CS9" s="684"/>
      <c r="CT9" s="684"/>
      <c r="CU9" s="684"/>
      <c r="CV9" s="684"/>
      <c r="CW9" s="684"/>
      <c r="CX9" s="684"/>
      <c r="CY9" s="685"/>
      <c r="CZ9" s="686">
        <v>9.3000000000000007</v>
      </c>
      <c r="DA9" s="686"/>
      <c r="DB9" s="686"/>
      <c r="DC9" s="686"/>
      <c r="DD9" s="692">
        <v>437475</v>
      </c>
      <c r="DE9" s="684"/>
      <c r="DF9" s="684"/>
      <c r="DG9" s="684"/>
      <c r="DH9" s="684"/>
      <c r="DI9" s="684"/>
      <c r="DJ9" s="684"/>
      <c r="DK9" s="684"/>
      <c r="DL9" s="684"/>
      <c r="DM9" s="684"/>
      <c r="DN9" s="684"/>
      <c r="DO9" s="684"/>
      <c r="DP9" s="685"/>
      <c r="DQ9" s="692">
        <v>2289959</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137</v>
      </c>
      <c r="AA10" s="686"/>
      <c r="AB10" s="686"/>
      <c r="AC10" s="686"/>
      <c r="AD10" s="687" t="s">
        <v>233</v>
      </c>
      <c r="AE10" s="687"/>
      <c r="AF10" s="687"/>
      <c r="AG10" s="687"/>
      <c r="AH10" s="687"/>
      <c r="AI10" s="687"/>
      <c r="AJ10" s="687"/>
      <c r="AK10" s="687"/>
      <c r="AL10" s="688" t="s">
        <v>233</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178781</v>
      </c>
      <c r="BH10" s="684"/>
      <c r="BI10" s="684"/>
      <c r="BJ10" s="684"/>
      <c r="BK10" s="684"/>
      <c r="BL10" s="684"/>
      <c r="BM10" s="684"/>
      <c r="BN10" s="685"/>
      <c r="BO10" s="686">
        <v>3.4</v>
      </c>
      <c r="BP10" s="686"/>
      <c r="BQ10" s="686"/>
      <c r="BR10" s="686"/>
      <c r="BS10" s="692">
        <v>29601</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37230</v>
      </c>
      <c r="CS10" s="684"/>
      <c r="CT10" s="684"/>
      <c r="CU10" s="684"/>
      <c r="CV10" s="684"/>
      <c r="CW10" s="684"/>
      <c r="CX10" s="684"/>
      <c r="CY10" s="685"/>
      <c r="CZ10" s="686">
        <v>0.1</v>
      </c>
      <c r="DA10" s="686"/>
      <c r="DB10" s="686"/>
      <c r="DC10" s="686"/>
      <c r="DD10" s="692">
        <v>640</v>
      </c>
      <c r="DE10" s="684"/>
      <c r="DF10" s="684"/>
      <c r="DG10" s="684"/>
      <c r="DH10" s="684"/>
      <c r="DI10" s="684"/>
      <c r="DJ10" s="684"/>
      <c r="DK10" s="684"/>
      <c r="DL10" s="684"/>
      <c r="DM10" s="684"/>
      <c r="DN10" s="684"/>
      <c r="DO10" s="684"/>
      <c r="DP10" s="685"/>
      <c r="DQ10" s="692">
        <v>35450</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1191794</v>
      </c>
      <c r="S11" s="684"/>
      <c r="T11" s="684"/>
      <c r="U11" s="684"/>
      <c r="V11" s="684"/>
      <c r="W11" s="684"/>
      <c r="X11" s="684"/>
      <c r="Y11" s="685"/>
      <c r="Z11" s="688">
        <v>3</v>
      </c>
      <c r="AA11" s="689"/>
      <c r="AB11" s="689"/>
      <c r="AC11" s="701"/>
      <c r="AD11" s="692">
        <v>1191794</v>
      </c>
      <c r="AE11" s="684"/>
      <c r="AF11" s="684"/>
      <c r="AG11" s="684"/>
      <c r="AH11" s="684"/>
      <c r="AI11" s="684"/>
      <c r="AJ11" s="684"/>
      <c r="AK11" s="685"/>
      <c r="AL11" s="688">
        <v>7.1</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159501</v>
      </c>
      <c r="BH11" s="684"/>
      <c r="BI11" s="684"/>
      <c r="BJ11" s="684"/>
      <c r="BK11" s="684"/>
      <c r="BL11" s="684"/>
      <c r="BM11" s="684"/>
      <c r="BN11" s="685"/>
      <c r="BO11" s="686">
        <v>3.1</v>
      </c>
      <c r="BP11" s="686"/>
      <c r="BQ11" s="686"/>
      <c r="BR11" s="686"/>
      <c r="BS11" s="692">
        <v>36605</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1703884</v>
      </c>
      <c r="CS11" s="684"/>
      <c r="CT11" s="684"/>
      <c r="CU11" s="684"/>
      <c r="CV11" s="684"/>
      <c r="CW11" s="684"/>
      <c r="CX11" s="684"/>
      <c r="CY11" s="685"/>
      <c r="CZ11" s="686">
        <v>4.4000000000000004</v>
      </c>
      <c r="DA11" s="686"/>
      <c r="DB11" s="686"/>
      <c r="DC11" s="686"/>
      <c r="DD11" s="692">
        <v>892626</v>
      </c>
      <c r="DE11" s="684"/>
      <c r="DF11" s="684"/>
      <c r="DG11" s="684"/>
      <c r="DH11" s="684"/>
      <c r="DI11" s="684"/>
      <c r="DJ11" s="684"/>
      <c r="DK11" s="684"/>
      <c r="DL11" s="684"/>
      <c r="DM11" s="684"/>
      <c r="DN11" s="684"/>
      <c r="DO11" s="684"/>
      <c r="DP11" s="685"/>
      <c r="DQ11" s="692">
        <v>495687</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233</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2307905</v>
      </c>
      <c r="BH12" s="684"/>
      <c r="BI12" s="684"/>
      <c r="BJ12" s="684"/>
      <c r="BK12" s="684"/>
      <c r="BL12" s="684"/>
      <c r="BM12" s="684"/>
      <c r="BN12" s="685"/>
      <c r="BO12" s="686">
        <v>44.1</v>
      </c>
      <c r="BP12" s="686"/>
      <c r="BQ12" s="686"/>
      <c r="BR12" s="686"/>
      <c r="BS12" s="692">
        <v>279165</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609625</v>
      </c>
      <c r="CS12" s="684"/>
      <c r="CT12" s="684"/>
      <c r="CU12" s="684"/>
      <c r="CV12" s="684"/>
      <c r="CW12" s="684"/>
      <c r="CX12" s="684"/>
      <c r="CY12" s="685"/>
      <c r="CZ12" s="686">
        <v>1.6</v>
      </c>
      <c r="DA12" s="686"/>
      <c r="DB12" s="686"/>
      <c r="DC12" s="686"/>
      <c r="DD12" s="692" t="s">
        <v>233</v>
      </c>
      <c r="DE12" s="684"/>
      <c r="DF12" s="684"/>
      <c r="DG12" s="684"/>
      <c r="DH12" s="684"/>
      <c r="DI12" s="684"/>
      <c r="DJ12" s="684"/>
      <c r="DK12" s="684"/>
      <c r="DL12" s="684"/>
      <c r="DM12" s="684"/>
      <c r="DN12" s="684"/>
      <c r="DO12" s="684"/>
      <c r="DP12" s="685"/>
      <c r="DQ12" s="692">
        <v>520976</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233</v>
      </c>
      <c r="AA13" s="686"/>
      <c r="AB13" s="686"/>
      <c r="AC13" s="686"/>
      <c r="AD13" s="687" t="s">
        <v>137</v>
      </c>
      <c r="AE13" s="687"/>
      <c r="AF13" s="687"/>
      <c r="AG13" s="687"/>
      <c r="AH13" s="687"/>
      <c r="AI13" s="687"/>
      <c r="AJ13" s="687"/>
      <c r="AK13" s="687"/>
      <c r="AL13" s="688" t="s">
        <v>137</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2274103</v>
      </c>
      <c r="BH13" s="684"/>
      <c r="BI13" s="684"/>
      <c r="BJ13" s="684"/>
      <c r="BK13" s="684"/>
      <c r="BL13" s="684"/>
      <c r="BM13" s="684"/>
      <c r="BN13" s="685"/>
      <c r="BO13" s="686">
        <v>43.5</v>
      </c>
      <c r="BP13" s="686"/>
      <c r="BQ13" s="686"/>
      <c r="BR13" s="686"/>
      <c r="BS13" s="692">
        <v>279165</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2589136</v>
      </c>
      <c r="CS13" s="684"/>
      <c r="CT13" s="684"/>
      <c r="CU13" s="684"/>
      <c r="CV13" s="684"/>
      <c r="CW13" s="684"/>
      <c r="CX13" s="684"/>
      <c r="CY13" s="685"/>
      <c r="CZ13" s="686">
        <v>6.7</v>
      </c>
      <c r="DA13" s="686"/>
      <c r="DB13" s="686"/>
      <c r="DC13" s="686"/>
      <c r="DD13" s="692">
        <v>1026402</v>
      </c>
      <c r="DE13" s="684"/>
      <c r="DF13" s="684"/>
      <c r="DG13" s="684"/>
      <c r="DH13" s="684"/>
      <c r="DI13" s="684"/>
      <c r="DJ13" s="684"/>
      <c r="DK13" s="684"/>
      <c r="DL13" s="684"/>
      <c r="DM13" s="684"/>
      <c r="DN13" s="684"/>
      <c r="DO13" s="684"/>
      <c r="DP13" s="685"/>
      <c r="DQ13" s="692">
        <v>1271652</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6</v>
      </c>
      <c r="S14" s="684"/>
      <c r="T14" s="684"/>
      <c r="U14" s="684"/>
      <c r="V14" s="684"/>
      <c r="W14" s="684"/>
      <c r="X14" s="684"/>
      <c r="Y14" s="685"/>
      <c r="Z14" s="686">
        <v>0</v>
      </c>
      <c r="AA14" s="686"/>
      <c r="AB14" s="686"/>
      <c r="AC14" s="686"/>
      <c r="AD14" s="687">
        <v>6</v>
      </c>
      <c r="AE14" s="687"/>
      <c r="AF14" s="687"/>
      <c r="AG14" s="687"/>
      <c r="AH14" s="687"/>
      <c r="AI14" s="687"/>
      <c r="AJ14" s="687"/>
      <c r="AK14" s="687"/>
      <c r="AL14" s="688">
        <v>0</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211463</v>
      </c>
      <c r="BH14" s="684"/>
      <c r="BI14" s="684"/>
      <c r="BJ14" s="684"/>
      <c r="BK14" s="684"/>
      <c r="BL14" s="684"/>
      <c r="BM14" s="684"/>
      <c r="BN14" s="685"/>
      <c r="BO14" s="686">
        <v>4</v>
      </c>
      <c r="BP14" s="686"/>
      <c r="BQ14" s="686"/>
      <c r="BR14" s="686"/>
      <c r="BS14" s="692" t="s">
        <v>233</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1676732</v>
      </c>
      <c r="CS14" s="684"/>
      <c r="CT14" s="684"/>
      <c r="CU14" s="684"/>
      <c r="CV14" s="684"/>
      <c r="CW14" s="684"/>
      <c r="CX14" s="684"/>
      <c r="CY14" s="685"/>
      <c r="CZ14" s="686">
        <v>4.4000000000000004</v>
      </c>
      <c r="DA14" s="686"/>
      <c r="DB14" s="686"/>
      <c r="DC14" s="686"/>
      <c r="DD14" s="692">
        <v>75259</v>
      </c>
      <c r="DE14" s="684"/>
      <c r="DF14" s="684"/>
      <c r="DG14" s="684"/>
      <c r="DH14" s="684"/>
      <c r="DI14" s="684"/>
      <c r="DJ14" s="684"/>
      <c r="DK14" s="684"/>
      <c r="DL14" s="684"/>
      <c r="DM14" s="684"/>
      <c r="DN14" s="684"/>
      <c r="DO14" s="684"/>
      <c r="DP14" s="685"/>
      <c r="DQ14" s="692">
        <v>1499771</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137</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444257</v>
      </c>
      <c r="BH15" s="684"/>
      <c r="BI15" s="684"/>
      <c r="BJ15" s="684"/>
      <c r="BK15" s="684"/>
      <c r="BL15" s="684"/>
      <c r="BM15" s="684"/>
      <c r="BN15" s="685"/>
      <c r="BO15" s="686">
        <v>8.5</v>
      </c>
      <c r="BP15" s="686"/>
      <c r="BQ15" s="686"/>
      <c r="BR15" s="686"/>
      <c r="BS15" s="692" t="s">
        <v>233</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2738587</v>
      </c>
      <c r="CS15" s="684"/>
      <c r="CT15" s="684"/>
      <c r="CU15" s="684"/>
      <c r="CV15" s="684"/>
      <c r="CW15" s="684"/>
      <c r="CX15" s="684"/>
      <c r="CY15" s="685"/>
      <c r="CZ15" s="686">
        <v>7.1</v>
      </c>
      <c r="DA15" s="686"/>
      <c r="DB15" s="686"/>
      <c r="DC15" s="686"/>
      <c r="DD15" s="692">
        <v>740437</v>
      </c>
      <c r="DE15" s="684"/>
      <c r="DF15" s="684"/>
      <c r="DG15" s="684"/>
      <c r="DH15" s="684"/>
      <c r="DI15" s="684"/>
      <c r="DJ15" s="684"/>
      <c r="DK15" s="684"/>
      <c r="DL15" s="684"/>
      <c r="DM15" s="684"/>
      <c r="DN15" s="684"/>
      <c r="DO15" s="684"/>
      <c r="DP15" s="685"/>
      <c r="DQ15" s="692">
        <v>1570633</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15856</v>
      </c>
      <c r="S16" s="684"/>
      <c r="T16" s="684"/>
      <c r="U16" s="684"/>
      <c r="V16" s="684"/>
      <c r="W16" s="684"/>
      <c r="X16" s="684"/>
      <c r="Y16" s="685"/>
      <c r="Z16" s="686">
        <v>0</v>
      </c>
      <c r="AA16" s="686"/>
      <c r="AB16" s="686"/>
      <c r="AC16" s="686"/>
      <c r="AD16" s="687">
        <v>15856</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233</v>
      </c>
      <c r="BP16" s="686"/>
      <c r="BQ16" s="686"/>
      <c r="BR16" s="686"/>
      <c r="BS16" s="692" t="s">
        <v>137</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169</v>
      </c>
      <c r="CS16" s="684"/>
      <c r="CT16" s="684"/>
      <c r="CU16" s="684"/>
      <c r="CV16" s="684"/>
      <c r="CW16" s="684"/>
      <c r="CX16" s="684"/>
      <c r="CY16" s="685"/>
      <c r="CZ16" s="686">
        <v>0</v>
      </c>
      <c r="DA16" s="686"/>
      <c r="DB16" s="686"/>
      <c r="DC16" s="686"/>
      <c r="DD16" s="692" t="s">
        <v>233</v>
      </c>
      <c r="DE16" s="684"/>
      <c r="DF16" s="684"/>
      <c r="DG16" s="684"/>
      <c r="DH16" s="684"/>
      <c r="DI16" s="684"/>
      <c r="DJ16" s="684"/>
      <c r="DK16" s="684"/>
      <c r="DL16" s="684"/>
      <c r="DM16" s="684"/>
      <c r="DN16" s="684"/>
      <c r="DO16" s="684"/>
      <c r="DP16" s="685"/>
      <c r="DQ16" s="692">
        <v>169</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26330</v>
      </c>
      <c r="S17" s="684"/>
      <c r="T17" s="684"/>
      <c r="U17" s="684"/>
      <c r="V17" s="684"/>
      <c r="W17" s="684"/>
      <c r="X17" s="684"/>
      <c r="Y17" s="685"/>
      <c r="Z17" s="686">
        <v>0.1</v>
      </c>
      <c r="AA17" s="686"/>
      <c r="AB17" s="686"/>
      <c r="AC17" s="686"/>
      <c r="AD17" s="687">
        <v>26330</v>
      </c>
      <c r="AE17" s="687"/>
      <c r="AF17" s="687"/>
      <c r="AG17" s="687"/>
      <c r="AH17" s="687"/>
      <c r="AI17" s="687"/>
      <c r="AJ17" s="687"/>
      <c r="AK17" s="687"/>
      <c r="AL17" s="688">
        <v>0.2</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4743837</v>
      </c>
      <c r="CS17" s="684"/>
      <c r="CT17" s="684"/>
      <c r="CU17" s="684"/>
      <c r="CV17" s="684"/>
      <c r="CW17" s="684"/>
      <c r="CX17" s="684"/>
      <c r="CY17" s="685"/>
      <c r="CZ17" s="686">
        <v>12.4</v>
      </c>
      <c r="DA17" s="686"/>
      <c r="DB17" s="686"/>
      <c r="DC17" s="686"/>
      <c r="DD17" s="692" t="s">
        <v>233</v>
      </c>
      <c r="DE17" s="684"/>
      <c r="DF17" s="684"/>
      <c r="DG17" s="684"/>
      <c r="DH17" s="684"/>
      <c r="DI17" s="684"/>
      <c r="DJ17" s="684"/>
      <c r="DK17" s="684"/>
      <c r="DL17" s="684"/>
      <c r="DM17" s="684"/>
      <c r="DN17" s="684"/>
      <c r="DO17" s="684"/>
      <c r="DP17" s="685"/>
      <c r="DQ17" s="692">
        <v>4535925</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40387</v>
      </c>
      <c r="S18" s="684"/>
      <c r="T18" s="684"/>
      <c r="U18" s="684"/>
      <c r="V18" s="684"/>
      <c r="W18" s="684"/>
      <c r="X18" s="684"/>
      <c r="Y18" s="685"/>
      <c r="Z18" s="686">
        <v>0.1</v>
      </c>
      <c r="AA18" s="686"/>
      <c r="AB18" s="686"/>
      <c r="AC18" s="686"/>
      <c r="AD18" s="687">
        <v>40387</v>
      </c>
      <c r="AE18" s="687"/>
      <c r="AF18" s="687"/>
      <c r="AG18" s="687"/>
      <c r="AH18" s="687"/>
      <c r="AI18" s="687"/>
      <c r="AJ18" s="687"/>
      <c r="AK18" s="687"/>
      <c r="AL18" s="688">
        <v>0.2</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26373</v>
      </c>
      <c r="S19" s="684"/>
      <c r="T19" s="684"/>
      <c r="U19" s="684"/>
      <c r="V19" s="684"/>
      <c r="W19" s="684"/>
      <c r="X19" s="684"/>
      <c r="Y19" s="685"/>
      <c r="Z19" s="686">
        <v>0.1</v>
      </c>
      <c r="AA19" s="686"/>
      <c r="AB19" s="686"/>
      <c r="AC19" s="686"/>
      <c r="AD19" s="687">
        <v>26373</v>
      </c>
      <c r="AE19" s="687"/>
      <c r="AF19" s="687"/>
      <c r="AG19" s="687"/>
      <c r="AH19" s="687"/>
      <c r="AI19" s="687"/>
      <c r="AJ19" s="687"/>
      <c r="AK19" s="687"/>
      <c r="AL19" s="688">
        <v>0.2</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84359</v>
      </c>
      <c r="BH19" s="684"/>
      <c r="BI19" s="684"/>
      <c r="BJ19" s="684"/>
      <c r="BK19" s="684"/>
      <c r="BL19" s="684"/>
      <c r="BM19" s="684"/>
      <c r="BN19" s="685"/>
      <c r="BO19" s="686">
        <v>1.6</v>
      </c>
      <c r="BP19" s="686"/>
      <c r="BQ19" s="686"/>
      <c r="BR19" s="686"/>
      <c r="BS19" s="692" t="s">
        <v>137</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6663</v>
      </c>
      <c r="S20" s="684"/>
      <c r="T20" s="684"/>
      <c r="U20" s="684"/>
      <c r="V20" s="684"/>
      <c r="W20" s="684"/>
      <c r="X20" s="684"/>
      <c r="Y20" s="685"/>
      <c r="Z20" s="686">
        <v>0</v>
      </c>
      <c r="AA20" s="686"/>
      <c r="AB20" s="686"/>
      <c r="AC20" s="686"/>
      <c r="AD20" s="687">
        <v>6663</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84359</v>
      </c>
      <c r="BH20" s="684"/>
      <c r="BI20" s="684"/>
      <c r="BJ20" s="684"/>
      <c r="BK20" s="684"/>
      <c r="BL20" s="684"/>
      <c r="BM20" s="684"/>
      <c r="BN20" s="685"/>
      <c r="BO20" s="686">
        <v>1.6</v>
      </c>
      <c r="BP20" s="686"/>
      <c r="BQ20" s="686"/>
      <c r="BR20" s="686"/>
      <c r="BS20" s="692" t="s">
        <v>233</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38365948</v>
      </c>
      <c r="CS20" s="684"/>
      <c r="CT20" s="684"/>
      <c r="CU20" s="684"/>
      <c r="CV20" s="684"/>
      <c r="CW20" s="684"/>
      <c r="CX20" s="684"/>
      <c r="CY20" s="685"/>
      <c r="CZ20" s="686">
        <v>100</v>
      </c>
      <c r="DA20" s="686"/>
      <c r="DB20" s="686"/>
      <c r="DC20" s="686"/>
      <c r="DD20" s="692">
        <v>3750045</v>
      </c>
      <c r="DE20" s="684"/>
      <c r="DF20" s="684"/>
      <c r="DG20" s="684"/>
      <c r="DH20" s="684"/>
      <c r="DI20" s="684"/>
      <c r="DJ20" s="684"/>
      <c r="DK20" s="684"/>
      <c r="DL20" s="684"/>
      <c r="DM20" s="684"/>
      <c r="DN20" s="684"/>
      <c r="DO20" s="684"/>
      <c r="DP20" s="685"/>
      <c r="DQ20" s="692">
        <v>19342254</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7351</v>
      </c>
      <c r="S21" s="684"/>
      <c r="T21" s="684"/>
      <c r="U21" s="684"/>
      <c r="V21" s="684"/>
      <c r="W21" s="684"/>
      <c r="X21" s="684"/>
      <c r="Y21" s="685"/>
      <c r="Z21" s="686">
        <v>0</v>
      </c>
      <c r="AA21" s="686"/>
      <c r="AB21" s="686"/>
      <c r="AC21" s="686"/>
      <c r="AD21" s="687">
        <v>7351</v>
      </c>
      <c r="AE21" s="687"/>
      <c r="AF21" s="687"/>
      <c r="AG21" s="687"/>
      <c r="AH21" s="687"/>
      <c r="AI21" s="687"/>
      <c r="AJ21" s="687"/>
      <c r="AK21" s="687"/>
      <c r="AL21" s="688">
        <v>0</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v>420</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11282971</v>
      </c>
      <c r="S22" s="684"/>
      <c r="T22" s="684"/>
      <c r="U22" s="684"/>
      <c r="V22" s="684"/>
      <c r="W22" s="684"/>
      <c r="X22" s="684"/>
      <c r="Y22" s="685"/>
      <c r="Z22" s="686">
        <v>28.7</v>
      </c>
      <c r="AA22" s="686"/>
      <c r="AB22" s="686"/>
      <c r="AC22" s="686"/>
      <c r="AD22" s="687">
        <v>10097714</v>
      </c>
      <c r="AE22" s="687"/>
      <c r="AF22" s="687"/>
      <c r="AG22" s="687"/>
      <c r="AH22" s="687"/>
      <c r="AI22" s="687"/>
      <c r="AJ22" s="687"/>
      <c r="AK22" s="687"/>
      <c r="AL22" s="688">
        <v>59.9</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10097714</v>
      </c>
      <c r="S23" s="684"/>
      <c r="T23" s="684"/>
      <c r="U23" s="684"/>
      <c r="V23" s="684"/>
      <c r="W23" s="684"/>
      <c r="X23" s="684"/>
      <c r="Y23" s="685"/>
      <c r="Z23" s="686">
        <v>25.7</v>
      </c>
      <c r="AA23" s="686"/>
      <c r="AB23" s="686"/>
      <c r="AC23" s="686"/>
      <c r="AD23" s="687">
        <v>10097714</v>
      </c>
      <c r="AE23" s="687"/>
      <c r="AF23" s="687"/>
      <c r="AG23" s="687"/>
      <c r="AH23" s="687"/>
      <c r="AI23" s="687"/>
      <c r="AJ23" s="687"/>
      <c r="AK23" s="687"/>
      <c r="AL23" s="688">
        <v>59.9</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v>83939</v>
      </c>
      <c r="BH23" s="684"/>
      <c r="BI23" s="684"/>
      <c r="BJ23" s="684"/>
      <c r="BK23" s="684"/>
      <c r="BL23" s="684"/>
      <c r="BM23" s="684"/>
      <c r="BN23" s="685"/>
      <c r="BO23" s="686">
        <v>1.6</v>
      </c>
      <c r="BP23" s="686"/>
      <c r="BQ23" s="686"/>
      <c r="BR23" s="686"/>
      <c r="BS23" s="692" t="s">
        <v>233</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1185257</v>
      </c>
      <c r="S24" s="684"/>
      <c r="T24" s="684"/>
      <c r="U24" s="684"/>
      <c r="V24" s="684"/>
      <c r="W24" s="684"/>
      <c r="X24" s="684"/>
      <c r="Y24" s="685"/>
      <c r="Z24" s="686">
        <v>3</v>
      </c>
      <c r="AA24" s="686"/>
      <c r="AB24" s="686"/>
      <c r="AC24" s="686"/>
      <c r="AD24" s="687" t="s">
        <v>233</v>
      </c>
      <c r="AE24" s="687"/>
      <c r="AF24" s="687"/>
      <c r="AG24" s="687"/>
      <c r="AH24" s="687"/>
      <c r="AI24" s="687"/>
      <c r="AJ24" s="687"/>
      <c r="AK24" s="687"/>
      <c r="AL24" s="688" t="s">
        <v>233</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137</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16527164</v>
      </c>
      <c r="CS24" s="673"/>
      <c r="CT24" s="673"/>
      <c r="CU24" s="673"/>
      <c r="CV24" s="673"/>
      <c r="CW24" s="673"/>
      <c r="CX24" s="673"/>
      <c r="CY24" s="674"/>
      <c r="CZ24" s="677">
        <v>43.1</v>
      </c>
      <c r="DA24" s="678"/>
      <c r="DB24" s="678"/>
      <c r="DC24" s="697"/>
      <c r="DD24" s="719">
        <v>10106452</v>
      </c>
      <c r="DE24" s="673"/>
      <c r="DF24" s="673"/>
      <c r="DG24" s="673"/>
      <c r="DH24" s="673"/>
      <c r="DI24" s="673"/>
      <c r="DJ24" s="673"/>
      <c r="DK24" s="674"/>
      <c r="DL24" s="719">
        <v>10036018</v>
      </c>
      <c r="DM24" s="673"/>
      <c r="DN24" s="673"/>
      <c r="DO24" s="673"/>
      <c r="DP24" s="673"/>
      <c r="DQ24" s="673"/>
      <c r="DR24" s="673"/>
      <c r="DS24" s="673"/>
      <c r="DT24" s="673"/>
      <c r="DU24" s="673"/>
      <c r="DV24" s="674"/>
      <c r="DW24" s="677">
        <v>57.4</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233</v>
      </c>
      <c r="AE25" s="687"/>
      <c r="AF25" s="687"/>
      <c r="AG25" s="687"/>
      <c r="AH25" s="687"/>
      <c r="AI25" s="687"/>
      <c r="AJ25" s="687"/>
      <c r="AK25" s="687"/>
      <c r="AL25" s="688" t="s">
        <v>137</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3559966</v>
      </c>
      <c r="CS25" s="720"/>
      <c r="CT25" s="720"/>
      <c r="CU25" s="720"/>
      <c r="CV25" s="720"/>
      <c r="CW25" s="720"/>
      <c r="CX25" s="720"/>
      <c r="CY25" s="721"/>
      <c r="CZ25" s="688">
        <v>9.3000000000000007</v>
      </c>
      <c r="DA25" s="717"/>
      <c r="DB25" s="717"/>
      <c r="DC25" s="722"/>
      <c r="DD25" s="692">
        <v>3410577</v>
      </c>
      <c r="DE25" s="720"/>
      <c r="DF25" s="720"/>
      <c r="DG25" s="720"/>
      <c r="DH25" s="720"/>
      <c r="DI25" s="720"/>
      <c r="DJ25" s="720"/>
      <c r="DK25" s="721"/>
      <c r="DL25" s="692">
        <v>3399967</v>
      </c>
      <c r="DM25" s="720"/>
      <c r="DN25" s="720"/>
      <c r="DO25" s="720"/>
      <c r="DP25" s="720"/>
      <c r="DQ25" s="720"/>
      <c r="DR25" s="720"/>
      <c r="DS25" s="720"/>
      <c r="DT25" s="720"/>
      <c r="DU25" s="720"/>
      <c r="DV25" s="721"/>
      <c r="DW25" s="688">
        <v>19.399999999999999</v>
      </c>
      <c r="DX25" s="717"/>
      <c r="DY25" s="717"/>
      <c r="DZ25" s="717"/>
      <c r="EA25" s="717"/>
      <c r="EB25" s="717"/>
      <c r="EC25" s="718"/>
    </row>
    <row r="26" spans="2:133" ht="11.25" customHeight="1" x14ac:dyDescent="0.15">
      <c r="B26" s="680" t="s">
        <v>289</v>
      </c>
      <c r="C26" s="681"/>
      <c r="D26" s="681"/>
      <c r="E26" s="681"/>
      <c r="F26" s="681"/>
      <c r="G26" s="681"/>
      <c r="H26" s="681"/>
      <c r="I26" s="681"/>
      <c r="J26" s="681"/>
      <c r="K26" s="681"/>
      <c r="L26" s="681"/>
      <c r="M26" s="681"/>
      <c r="N26" s="681"/>
      <c r="O26" s="681"/>
      <c r="P26" s="681"/>
      <c r="Q26" s="682"/>
      <c r="R26" s="683">
        <v>18036884</v>
      </c>
      <c r="S26" s="684"/>
      <c r="T26" s="684"/>
      <c r="U26" s="684"/>
      <c r="V26" s="684"/>
      <c r="W26" s="684"/>
      <c r="X26" s="684"/>
      <c r="Y26" s="685"/>
      <c r="Z26" s="686">
        <v>45.9</v>
      </c>
      <c r="AA26" s="686"/>
      <c r="AB26" s="686"/>
      <c r="AC26" s="686"/>
      <c r="AD26" s="687">
        <v>16767687</v>
      </c>
      <c r="AE26" s="687"/>
      <c r="AF26" s="687"/>
      <c r="AG26" s="687"/>
      <c r="AH26" s="687"/>
      <c r="AI26" s="687"/>
      <c r="AJ26" s="687"/>
      <c r="AK26" s="687"/>
      <c r="AL26" s="688">
        <v>99.5</v>
      </c>
      <c r="AM26" s="689"/>
      <c r="AN26" s="689"/>
      <c r="AO26" s="690"/>
      <c r="AP26" s="702" t="s">
        <v>290</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2287084</v>
      </c>
      <c r="CS26" s="684"/>
      <c r="CT26" s="684"/>
      <c r="CU26" s="684"/>
      <c r="CV26" s="684"/>
      <c r="CW26" s="684"/>
      <c r="CX26" s="684"/>
      <c r="CY26" s="685"/>
      <c r="CZ26" s="688">
        <v>6</v>
      </c>
      <c r="DA26" s="717"/>
      <c r="DB26" s="717"/>
      <c r="DC26" s="722"/>
      <c r="DD26" s="692">
        <v>2184925</v>
      </c>
      <c r="DE26" s="684"/>
      <c r="DF26" s="684"/>
      <c r="DG26" s="684"/>
      <c r="DH26" s="684"/>
      <c r="DI26" s="684"/>
      <c r="DJ26" s="684"/>
      <c r="DK26" s="685"/>
      <c r="DL26" s="692" t="s">
        <v>233</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292</v>
      </c>
      <c r="C27" s="681"/>
      <c r="D27" s="681"/>
      <c r="E27" s="681"/>
      <c r="F27" s="681"/>
      <c r="G27" s="681"/>
      <c r="H27" s="681"/>
      <c r="I27" s="681"/>
      <c r="J27" s="681"/>
      <c r="K27" s="681"/>
      <c r="L27" s="681"/>
      <c r="M27" s="681"/>
      <c r="N27" s="681"/>
      <c r="O27" s="681"/>
      <c r="P27" s="681"/>
      <c r="Q27" s="682"/>
      <c r="R27" s="683">
        <v>6569</v>
      </c>
      <c r="S27" s="684"/>
      <c r="T27" s="684"/>
      <c r="U27" s="684"/>
      <c r="V27" s="684"/>
      <c r="W27" s="684"/>
      <c r="X27" s="684"/>
      <c r="Y27" s="685"/>
      <c r="Z27" s="686">
        <v>0</v>
      </c>
      <c r="AA27" s="686"/>
      <c r="AB27" s="686"/>
      <c r="AC27" s="686"/>
      <c r="AD27" s="687">
        <v>6569</v>
      </c>
      <c r="AE27" s="687"/>
      <c r="AF27" s="687"/>
      <c r="AG27" s="687"/>
      <c r="AH27" s="687"/>
      <c r="AI27" s="687"/>
      <c r="AJ27" s="687"/>
      <c r="AK27" s="687"/>
      <c r="AL27" s="688">
        <v>0</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5229226</v>
      </c>
      <c r="BH27" s="684"/>
      <c r="BI27" s="684"/>
      <c r="BJ27" s="684"/>
      <c r="BK27" s="684"/>
      <c r="BL27" s="684"/>
      <c r="BM27" s="684"/>
      <c r="BN27" s="685"/>
      <c r="BO27" s="686">
        <v>100</v>
      </c>
      <c r="BP27" s="686"/>
      <c r="BQ27" s="686"/>
      <c r="BR27" s="686"/>
      <c r="BS27" s="692">
        <v>345371</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8223361</v>
      </c>
      <c r="CS27" s="720"/>
      <c r="CT27" s="720"/>
      <c r="CU27" s="720"/>
      <c r="CV27" s="720"/>
      <c r="CW27" s="720"/>
      <c r="CX27" s="720"/>
      <c r="CY27" s="721"/>
      <c r="CZ27" s="688">
        <v>21.4</v>
      </c>
      <c r="DA27" s="717"/>
      <c r="DB27" s="717"/>
      <c r="DC27" s="722"/>
      <c r="DD27" s="692">
        <v>2159950</v>
      </c>
      <c r="DE27" s="720"/>
      <c r="DF27" s="720"/>
      <c r="DG27" s="720"/>
      <c r="DH27" s="720"/>
      <c r="DI27" s="720"/>
      <c r="DJ27" s="720"/>
      <c r="DK27" s="721"/>
      <c r="DL27" s="692">
        <v>2100126</v>
      </c>
      <c r="DM27" s="720"/>
      <c r="DN27" s="720"/>
      <c r="DO27" s="720"/>
      <c r="DP27" s="720"/>
      <c r="DQ27" s="720"/>
      <c r="DR27" s="720"/>
      <c r="DS27" s="720"/>
      <c r="DT27" s="720"/>
      <c r="DU27" s="720"/>
      <c r="DV27" s="721"/>
      <c r="DW27" s="688">
        <v>12</v>
      </c>
      <c r="DX27" s="717"/>
      <c r="DY27" s="717"/>
      <c r="DZ27" s="717"/>
      <c r="EA27" s="717"/>
      <c r="EB27" s="717"/>
      <c r="EC27" s="718"/>
    </row>
    <row r="28" spans="2:133" ht="11.25" customHeight="1" x14ac:dyDescent="0.15">
      <c r="B28" s="680" t="s">
        <v>295</v>
      </c>
      <c r="C28" s="681"/>
      <c r="D28" s="681"/>
      <c r="E28" s="681"/>
      <c r="F28" s="681"/>
      <c r="G28" s="681"/>
      <c r="H28" s="681"/>
      <c r="I28" s="681"/>
      <c r="J28" s="681"/>
      <c r="K28" s="681"/>
      <c r="L28" s="681"/>
      <c r="M28" s="681"/>
      <c r="N28" s="681"/>
      <c r="O28" s="681"/>
      <c r="P28" s="681"/>
      <c r="Q28" s="682"/>
      <c r="R28" s="683">
        <v>61838</v>
      </c>
      <c r="S28" s="684"/>
      <c r="T28" s="684"/>
      <c r="U28" s="684"/>
      <c r="V28" s="684"/>
      <c r="W28" s="684"/>
      <c r="X28" s="684"/>
      <c r="Y28" s="685"/>
      <c r="Z28" s="686">
        <v>0.2</v>
      </c>
      <c r="AA28" s="686"/>
      <c r="AB28" s="686"/>
      <c r="AC28" s="686"/>
      <c r="AD28" s="687">
        <v>92</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4743837</v>
      </c>
      <c r="CS28" s="684"/>
      <c r="CT28" s="684"/>
      <c r="CU28" s="684"/>
      <c r="CV28" s="684"/>
      <c r="CW28" s="684"/>
      <c r="CX28" s="684"/>
      <c r="CY28" s="685"/>
      <c r="CZ28" s="688">
        <v>12.4</v>
      </c>
      <c r="DA28" s="717"/>
      <c r="DB28" s="717"/>
      <c r="DC28" s="722"/>
      <c r="DD28" s="692">
        <v>4535925</v>
      </c>
      <c r="DE28" s="684"/>
      <c r="DF28" s="684"/>
      <c r="DG28" s="684"/>
      <c r="DH28" s="684"/>
      <c r="DI28" s="684"/>
      <c r="DJ28" s="684"/>
      <c r="DK28" s="685"/>
      <c r="DL28" s="692">
        <v>4535925</v>
      </c>
      <c r="DM28" s="684"/>
      <c r="DN28" s="684"/>
      <c r="DO28" s="684"/>
      <c r="DP28" s="684"/>
      <c r="DQ28" s="684"/>
      <c r="DR28" s="684"/>
      <c r="DS28" s="684"/>
      <c r="DT28" s="684"/>
      <c r="DU28" s="684"/>
      <c r="DV28" s="685"/>
      <c r="DW28" s="688">
        <v>25.9</v>
      </c>
      <c r="DX28" s="717"/>
      <c r="DY28" s="717"/>
      <c r="DZ28" s="717"/>
      <c r="EA28" s="717"/>
      <c r="EB28" s="717"/>
      <c r="EC28" s="718"/>
    </row>
    <row r="29" spans="2:133" ht="11.25" customHeight="1" x14ac:dyDescent="0.15">
      <c r="B29" s="680" t="s">
        <v>297</v>
      </c>
      <c r="C29" s="681"/>
      <c r="D29" s="681"/>
      <c r="E29" s="681"/>
      <c r="F29" s="681"/>
      <c r="G29" s="681"/>
      <c r="H29" s="681"/>
      <c r="I29" s="681"/>
      <c r="J29" s="681"/>
      <c r="K29" s="681"/>
      <c r="L29" s="681"/>
      <c r="M29" s="681"/>
      <c r="N29" s="681"/>
      <c r="O29" s="681"/>
      <c r="P29" s="681"/>
      <c r="Q29" s="682"/>
      <c r="R29" s="683">
        <v>306065</v>
      </c>
      <c r="S29" s="684"/>
      <c r="T29" s="684"/>
      <c r="U29" s="684"/>
      <c r="V29" s="684"/>
      <c r="W29" s="684"/>
      <c r="X29" s="684"/>
      <c r="Y29" s="685"/>
      <c r="Z29" s="686">
        <v>0.8</v>
      </c>
      <c r="AA29" s="686"/>
      <c r="AB29" s="686"/>
      <c r="AC29" s="686"/>
      <c r="AD29" s="687">
        <v>13701</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298</v>
      </c>
      <c r="CE29" s="730"/>
      <c r="CF29" s="698" t="s">
        <v>299</v>
      </c>
      <c r="CG29" s="699"/>
      <c r="CH29" s="699"/>
      <c r="CI29" s="699"/>
      <c r="CJ29" s="699"/>
      <c r="CK29" s="699"/>
      <c r="CL29" s="699"/>
      <c r="CM29" s="699"/>
      <c r="CN29" s="699"/>
      <c r="CO29" s="699"/>
      <c r="CP29" s="699"/>
      <c r="CQ29" s="700"/>
      <c r="CR29" s="683">
        <v>4743823</v>
      </c>
      <c r="CS29" s="720"/>
      <c r="CT29" s="720"/>
      <c r="CU29" s="720"/>
      <c r="CV29" s="720"/>
      <c r="CW29" s="720"/>
      <c r="CX29" s="720"/>
      <c r="CY29" s="721"/>
      <c r="CZ29" s="688">
        <v>12.4</v>
      </c>
      <c r="DA29" s="717"/>
      <c r="DB29" s="717"/>
      <c r="DC29" s="722"/>
      <c r="DD29" s="692">
        <v>4535911</v>
      </c>
      <c r="DE29" s="720"/>
      <c r="DF29" s="720"/>
      <c r="DG29" s="720"/>
      <c r="DH29" s="720"/>
      <c r="DI29" s="720"/>
      <c r="DJ29" s="720"/>
      <c r="DK29" s="721"/>
      <c r="DL29" s="692">
        <v>4535911</v>
      </c>
      <c r="DM29" s="720"/>
      <c r="DN29" s="720"/>
      <c r="DO29" s="720"/>
      <c r="DP29" s="720"/>
      <c r="DQ29" s="720"/>
      <c r="DR29" s="720"/>
      <c r="DS29" s="720"/>
      <c r="DT29" s="720"/>
      <c r="DU29" s="720"/>
      <c r="DV29" s="721"/>
      <c r="DW29" s="688">
        <v>25.9</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33850</v>
      </c>
      <c r="S30" s="684"/>
      <c r="T30" s="684"/>
      <c r="U30" s="684"/>
      <c r="V30" s="684"/>
      <c r="W30" s="684"/>
      <c r="X30" s="684"/>
      <c r="Y30" s="685"/>
      <c r="Z30" s="686">
        <v>0.1</v>
      </c>
      <c r="AA30" s="686"/>
      <c r="AB30" s="686"/>
      <c r="AC30" s="686"/>
      <c r="AD30" s="687">
        <v>17071</v>
      </c>
      <c r="AE30" s="687"/>
      <c r="AF30" s="687"/>
      <c r="AG30" s="687"/>
      <c r="AH30" s="687"/>
      <c r="AI30" s="687"/>
      <c r="AJ30" s="687"/>
      <c r="AK30" s="687"/>
      <c r="AL30" s="688">
        <v>0.1</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301</v>
      </c>
      <c r="BH30" s="727"/>
      <c r="BI30" s="727"/>
      <c r="BJ30" s="727"/>
      <c r="BK30" s="727"/>
      <c r="BL30" s="727"/>
      <c r="BM30" s="727"/>
      <c r="BN30" s="727"/>
      <c r="BO30" s="727"/>
      <c r="BP30" s="727"/>
      <c r="BQ30" s="728"/>
      <c r="BR30" s="662" t="s">
        <v>302</v>
      </c>
      <c r="BS30" s="727"/>
      <c r="BT30" s="727"/>
      <c r="BU30" s="727"/>
      <c r="BV30" s="727"/>
      <c r="BW30" s="727"/>
      <c r="BX30" s="727"/>
      <c r="BY30" s="727"/>
      <c r="BZ30" s="727"/>
      <c r="CA30" s="727"/>
      <c r="CB30" s="728"/>
      <c r="CD30" s="731"/>
      <c r="CE30" s="732"/>
      <c r="CF30" s="698" t="s">
        <v>303</v>
      </c>
      <c r="CG30" s="699"/>
      <c r="CH30" s="699"/>
      <c r="CI30" s="699"/>
      <c r="CJ30" s="699"/>
      <c r="CK30" s="699"/>
      <c r="CL30" s="699"/>
      <c r="CM30" s="699"/>
      <c r="CN30" s="699"/>
      <c r="CO30" s="699"/>
      <c r="CP30" s="699"/>
      <c r="CQ30" s="700"/>
      <c r="CR30" s="683">
        <v>4547991</v>
      </c>
      <c r="CS30" s="684"/>
      <c r="CT30" s="684"/>
      <c r="CU30" s="684"/>
      <c r="CV30" s="684"/>
      <c r="CW30" s="684"/>
      <c r="CX30" s="684"/>
      <c r="CY30" s="685"/>
      <c r="CZ30" s="688">
        <v>11.9</v>
      </c>
      <c r="DA30" s="717"/>
      <c r="DB30" s="717"/>
      <c r="DC30" s="722"/>
      <c r="DD30" s="692">
        <v>4340079</v>
      </c>
      <c r="DE30" s="684"/>
      <c r="DF30" s="684"/>
      <c r="DG30" s="684"/>
      <c r="DH30" s="684"/>
      <c r="DI30" s="684"/>
      <c r="DJ30" s="684"/>
      <c r="DK30" s="685"/>
      <c r="DL30" s="692">
        <v>4340079</v>
      </c>
      <c r="DM30" s="684"/>
      <c r="DN30" s="684"/>
      <c r="DO30" s="684"/>
      <c r="DP30" s="684"/>
      <c r="DQ30" s="684"/>
      <c r="DR30" s="684"/>
      <c r="DS30" s="684"/>
      <c r="DT30" s="684"/>
      <c r="DU30" s="684"/>
      <c r="DV30" s="685"/>
      <c r="DW30" s="688">
        <v>24.8</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11675114</v>
      </c>
      <c r="S31" s="684"/>
      <c r="T31" s="684"/>
      <c r="U31" s="684"/>
      <c r="V31" s="684"/>
      <c r="W31" s="684"/>
      <c r="X31" s="684"/>
      <c r="Y31" s="685"/>
      <c r="Z31" s="686">
        <v>29.7</v>
      </c>
      <c r="AA31" s="686"/>
      <c r="AB31" s="686"/>
      <c r="AC31" s="686"/>
      <c r="AD31" s="687" t="s">
        <v>233</v>
      </c>
      <c r="AE31" s="687"/>
      <c r="AF31" s="687"/>
      <c r="AG31" s="687"/>
      <c r="AH31" s="687"/>
      <c r="AI31" s="687"/>
      <c r="AJ31" s="687"/>
      <c r="AK31" s="687"/>
      <c r="AL31" s="688" t="s">
        <v>233</v>
      </c>
      <c r="AM31" s="689"/>
      <c r="AN31" s="689"/>
      <c r="AO31" s="690"/>
      <c r="AP31" s="740" t="s">
        <v>305</v>
      </c>
      <c r="AQ31" s="741"/>
      <c r="AR31" s="741"/>
      <c r="AS31" s="741"/>
      <c r="AT31" s="746" t="s">
        <v>306</v>
      </c>
      <c r="AU31" s="229"/>
      <c r="AV31" s="229"/>
      <c r="AW31" s="229"/>
      <c r="AX31" s="669" t="s">
        <v>183</v>
      </c>
      <c r="AY31" s="670"/>
      <c r="AZ31" s="670"/>
      <c r="BA31" s="670"/>
      <c r="BB31" s="670"/>
      <c r="BC31" s="670"/>
      <c r="BD31" s="670"/>
      <c r="BE31" s="670"/>
      <c r="BF31" s="671"/>
      <c r="BG31" s="739">
        <v>98.8</v>
      </c>
      <c r="BH31" s="735"/>
      <c r="BI31" s="735"/>
      <c r="BJ31" s="735"/>
      <c r="BK31" s="735"/>
      <c r="BL31" s="735"/>
      <c r="BM31" s="678">
        <v>95.7</v>
      </c>
      <c r="BN31" s="735"/>
      <c r="BO31" s="735"/>
      <c r="BP31" s="735"/>
      <c r="BQ31" s="736"/>
      <c r="BR31" s="739">
        <v>98.8</v>
      </c>
      <c r="BS31" s="735"/>
      <c r="BT31" s="735"/>
      <c r="BU31" s="735"/>
      <c r="BV31" s="735"/>
      <c r="BW31" s="735"/>
      <c r="BX31" s="678">
        <v>94.9</v>
      </c>
      <c r="BY31" s="735"/>
      <c r="BZ31" s="735"/>
      <c r="CA31" s="735"/>
      <c r="CB31" s="736"/>
      <c r="CD31" s="731"/>
      <c r="CE31" s="732"/>
      <c r="CF31" s="698" t="s">
        <v>307</v>
      </c>
      <c r="CG31" s="699"/>
      <c r="CH31" s="699"/>
      <c r="CI31" s="699"/>
      <c r="CJ31" s="699"/>
      <c r="CK31" s="699"/>
      <c r="CL31" s="699"/>
      <c r="CM31" s="699"/>
      <c r="CN31" s="699"/>
      <c r="CO31" s="699"/>
      <c r="CP31" s="699"/>
      <c r="CQ31" s="700"/>
      <c r="CR31" s="683">
        <v>195832</v>
      </c>
      <c r="CS31" s="720"/>
      <c r="CT31" s="720"/>
      <c r="CU31" s="720"/>
      <c r="CV31" s="720"/>
      <c r="CW31" s="720"/>
      <c r="CX31" s="720"/>
      <c r="CY31" s="721"/>
      <c r="CZ31" s="688">
        <v>0.5</v>
      </c>
      <c r="DA31" s="717"/>
      <c r="DB31" s="717"/>
      <c r="DC31" s="722"/>
      <c r="DD31" s="692">
        <v>195832</v>
      </c>
      <c r="DE31" s="720"/>
      <c r="DF31" s="720"/>
      <c r="DG31" s="720"/>
      <c r="DH31" s="720"/>
      <c r="DI31" s="720"/>
      <c r="DJ31" s="720"/>
      <c r="DK31" s="721"/>
      <c r="DL31" s="692">
        <v>195832</v>
      </c>
      <c r="DM31" s="720"/>
      <c r="DN31" s="720"/>
      <c r="DO31" s="720"/>
      <c r="DP31" s="720"/>
      <c r="DQ31" s="720"/>
      <c r="DR31" s="720"/>
      <c r="DS31" s="720"/>
      <c r="DT31" s="720"/>
      <c r="DU31" s="720"/>
      <c r="DV31" s="721"/>
      <c r="DW31" s="688">
        <v>1.1000000000000001</v>
      </c>
      <c r="DX31" s="717"/>
      <c r="DY31" s="717"/>
      <c r="DZ31" s="717"/>
      <c r="EA31" s="717"/>
      <c r="EB31" s="717"/>
      <c r="EC31" s="718"/>
    </row>
    <row r="32" spans="2:133" ht="11.25" customHeight="1" x14ac:dyDescent="0.15">
      <c r="B32" s="750" t="s">
        <v>308</v>
      </c>
      <c r="C32" s="751"/>
      <c r="D32" s="751"/>
      <c r="E32" s="751"/>
      <c r="F32" s="751"/>
      <c r="G32" s="751"/>
      <c r="H32" s="751"/>
      <c r="I32" s="751"/>
      <c r="J32" s="751"/>
      <c r="K32" s="751"/>
      <c r="L32" s="751"/>
      <c r="M32" s="751"/>
      <c r="N32" s="751"/>
      <c r="O32" s="751"/>
      <c r="P32" s="751"/>
      <c r="Q32" s="752"/>
      <c r="R32" s="683" t="s">
        <v>137</v>
      </c>
      <c r="S32" s="684"/>
      <c r="T32" s="684"/>
      <c r="U32" s="684"/>
      <c r="V32" s="684"/>
      <c r="W32" s="684"/>
      <c r="X32" s="684"/>
      <c r="Y32" s="685"/>
      <c r="Z32" s="686" t="s">
        <v>233</v>
      </c>
      <c r="AA32" s="686"/>
      <c r="AB32" s="686"/>
      <c r="AC32" s="686"/>
      <c r="AD32" s="687" t="s">
        <v>233</v>
      </c>
      <c r="AE32" s="687"/>
      <c r="AF32" s="687"/>
      <c r="AG32" s="687"/>
      <c r="AH32" s="687"/>
      <c r="AI32" s="687"/>
      <c r="AJ32" s="687"/>
      <c r="AK32" s="687"/>
      <c r="AL32" s="688" t="s">
        <v>137</v>
      </c>
      <c r="AM32" s="689"/>
      <c r="AN32" s="689"/>
      <c r="AO32" s="690"/>
      <c r="AP32" s="742"/>
      <c r="AQ32" s="743"/>
      <c r="AR32" s="743"/>
      <c r="AS32" s="743"/>
      <c r="AT32" s="747"/>
      <c r="AU32" s="228" t="s">
        <v>309</v>
      </c>
      <c r="AV32" s="228"/>
      <c r="AW32" s="228"/>
      <c r="AX32" s="680" t="s">
        <v>310</v>
      </c>
      <c r="AY32" s="681"/>
      <c r="AZ32" s="681"/>
      <c r="BA32" s="681"/>
      <c r="BB32" s="681"/>
      <c r="BC32" s="681"/>
      <c r="BD32" s="681"/>
      <c r="BE32" s="681"/>
      <c r="BF32" s="682"/>
      <c r="BG32" s="749">
        <v>99.2</v>
      </c>
      <c r="BH32" s="720"/>
      <c r="BI32" s="720"/>
      <c r="BJ32" s="720"/>
      <c r="BK32" s="720"/>
      <c r="BL32" s="720"/>
      <c r="BM32" s="689">
        <v>97</v>
      </c>
      <c r="BN32" s="737"/>
      <c r="BO32" s="737"/>
      <c r="BP32" s="737"/>
      <c r="BQ32" s="738"/>
      <c r="BR32" s="749">
        <v>99.2</v>
      </c>
      <c r="BS32" s="720"/>
      <c r="BT32" s="720"/>
      <c r="BU32" s="720"/>
      <c r="BV32" s="720"/>
      <c r="BW32" s="720"/>
      <c r="BX32" s="689">
        <v>96.2</v>
      </c>
      <c r="BY32" s="737"/>
      <c r="BZ32" s="737"/>
      <c r="CA32" s="737"/>
      <c r="CB32" s="738"/>
      <c r="CD32" s="733"/>
      <c r="CE32" s="734"/>
      <c r="CF32" s="698" t="s">
        <v>311</v>
      </c>
      <c r="CG32" s="699"/>
      <c r="CH32" s="699"/>
      <c r="CI32" s="699"/>
      <c r="CJ32" s="699"/>
      <c r="CK32" s="699"/>
      <c r="CL32" s="699"/>
      <c r="CM32" s="699"/>
      <c r="CN32" s="699"/>
      <c r="CO32" s="699"/>
      <c r="CP32" s="699"/>
      <c r="CQ32" s="700"/>
      <c r="CR32" s="683">
        <v>14</v>
      </c>
      <c r="CS32" s="684"/>
      <c r="CT32" s="684"/>
      <c r="CU32" s="684"/>
      <c r="CV32" s="684"/>
      <c r="CW32" s="684"/>
      <c r="CX32" s="684"/>
      <c r="CY32" s="685"/>
      <c r="CZ32" s="688">
        <v>0</v>
      </c>
      <c r="DA32" s="717"/>
      <c r="DB32" s="717"/>
      <c r="DC32" s="722"/>
      <c r="DD32" s="692">
        <v>14</v>
      </c>
      <c r="DE32" s="684"/>
      <c r="DF32" s="684"/>
      <c r="DG32" s="684"/>
      <c r="DH32" s="684"/>
      <c r="DI32" s="684"/>
      <c r="DJ32" s="684"/>
      <c r="DK32" s="685"/>
      <c r="DL32" s="692">
        <v>14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3154615</v>
      </c>
      <c r="S33" s="684"/>
      <c r="T33" s="684"/>
      <c r="U33" s="684"/>
      <c r="V33" s="684"/>
      <c r="W33" s="684"/>
      <c r="X33" s="684"/>
      <c r="Y33" s="685"/>
      <c r="Z33" s="686">
        <v>8</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0"/>
      <c r="AV33" s="230"/>
      <c r="AW33" s="230"/>
      <c r="AX33" s="724" t="s">
        <v>313</v>
      </c>
      <c r="AY33" s="725"/>
      <c r="AZ33" s="725"/>
      <c r="BA33" s="725"/>
      <c r="BB33" s="725"/>
      <c r="BC33" s="725"/>
      <c r="BD33" s="725"/>
      <c r="BE33" s="725"/>
      <c r="BF33" s="726"/>
      <c r="BG33" s="753">
        <v>98.2</v>
      </c>
      <c r="BH33" s="754"/>
      <c r="BI33" s="754"/>
      <c r="BJ33" s="754"/>
      <c r="BK33" s="754"/>
      <c r="BL33" s="754"/>
      <c r="BM33" s="755">
        <v>93.8</v>
      </c>
      <c r="BN33" s="754"/>
      <c r="BO33" s="754"/>
      <c r="BP33" s="754"/>
      <c r="BQ33" s="756"/>
      <c r="BR33" s="753">
        <v>98.1</v>
      </c>
      <c r="BS33" s="754"/>
      <c r="BT33" s="754"/>
      <c r="BU33" s="754"/>
      <c r="BV33" s="754"/>
      <c r="BW33" s="754"/>
      <c r="BX33" s="755">
        <v>92.7</v>
      </c>
      <c r="BY33" s="754"/>
      <c r="BZ33" s="754"/>
      <c r="CA33" s="754"/>
      <c r="CB33" s="756"/>
      <c r="CD33" s="698" t="s">
        <v>314</v>
      </c>
      <c r="CE33" s="699"/>
      <c r="CF33" s="699"/>
      <c r="CG33" s="699"/>
      <c r="CH33" s="699"/>
      <c r="CI33" s="699"/>
      <c r="CJ33" s="699"/>
      <c r="CK33" s="699"/>
      <c r="CL33" s="699"/>
      <c r="CM33" s="699"/>
      <c r="CN33" s="699"/>
      <c r="CO33" s="699"/>
      <c r="CP33" s="699"/>
      <c r="CQ33" s="700"/>
      <c r="CR33" s="683">
        <v>18088570</v>
      </c>
      <c r="CS33" s="720"/>
      <c r="CT33" s="720"/>
      <c r="CU33" s="720"/>
      <c r="CV33" s="720"/>
      <c r="CW33" s="720"/>
      <c r="CX33" s="720"/>
      <c r="CY33" s="721"/>
      <c r="CZ33" s="688">
        <v>47.1</v>
      </c>
      <c r="DA33" s="717"/>
      <c r="DB33" s="717"/>
      <c r="DC33" s="722"/>
      <c r="DD33" s="692">
        <v>9096902</v>
      </c>
      <c r="DE33" s="720"/>
      <c r="DF33" s="720"/>
      <c r="DG33" s="720"/>
      <c r="DH33" s="720"/>
      <c r="DI33" s="720"/>
      <c r="DJ33" s="720"/>
      <c r="DK33" s="721"/>
      <c r="DL33" s="692">
        <v>6958807</v>
      </c>
      <c r="DM33" s="720"/>
      <c r="DN33" s="720"/>
      <c r="DO33" s="720"/>
      <c r="DP33" s="720"/>
      <c r="DQ33" s="720"/>
      <c r="DR33" s="720"/>
      <c r="DS33" s="720"/>
      <c r="DT33" s="720"/>
      <c r="DU33" s="720"/>
      <c r="DV33" s="721"/>
      <c r="DW33" s="688">
        <v>39.799999999999997</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258793</v>
      </c>
      <c r="S34" s="684"/>
      <c r="T34" s="684"/>
      <c r="U34" s="684"/>
      <c r="V34" s="684"/>
      <c r="W34" s="684"/>
      <c r="X34" s="684"/>
      <c r="Y34" s="685"/>
      <c r="Z34" s="686">
        <v>0.7</v>
      </c>
      <c r="AA34" s="686"/>
      <c r="AB34" s="686"/>
      <c r="AC34" s="686"/>
      <c r="AD34" s="687">
        <v>24080</v>
      </c>
      <c r="AE34" s="687"/>
      <c r="AF34" s="687"/>
      <c r="AG34" s="687"/>
      <c r="AH34" s="687"/>
      <c r="AI34" s="687"/>
      <c r="AJ34" s="687"/>
      <c r="AK34" s="687"/>
      <c r="AL34" s="688">
        <v>0.1</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316</v>
      </c>
      <c r="CE34" s="699"/>
      <c r="CF34" s="699"/>
      <c r="CG34" s="699"/>
      <c r="CH34" s="699"/>
      <c r="CI34" s="699"/>
      <c r="CJ34" s="699"/>
      <c r="CK34" s="699"/>
      <c r="CL34" s="699"/>
      <c r="CM34" s="699"/>
      <c r="CN34" s="699"/>
      <c r="CO34" s="699"/>
      <c r="CP34" s="699"/>
      <c r="CQ34" s="700"/>
      <c r="CR34" s="683">
        <v>3389080</v>
      </c>
      <c r="CS34" s="684"/>
      <c r="CT34" s="684"/>
      <c r="CU34" s="684"/>
      <c r="CV34" s="684"/>
      <c r="CW34" s="684"/>
      <c r="CX34" s="684"/>
      <c r="CY34" s="685"/>
      <c r="CZ34" s="688">
        <v>8.8000000000000007</v>
      </c>
      <c r="DA34" s="717"/>
      <c r="DB34" s="717"/>
      <c r="DC34" s="722"/>
      <c r="DD34" s="692">
        <v>2248503</v>
      </c>
      <c r="DE34" s="684"/>
      <c r="DF34" s="684"/>
      <c r="DG34" s="684"/>
      <c r="DH34" s="684"/>
      <c r="DI34" s="684"/>
      <c r="DJ34" s="684"/>
      <c r="DK34" s="685"/>
      <c r="DL34" s="692">
        <v>1836193</v>
      </c>
      <c r="DM34" s="684"/>
      <c r="DN34" s="684"/>
      <c r="DO34" s="684"/>
      <c r="DP34" s="684"/>
      <c r="DQ34" s="684"/>
      <c r="DR34" s="684"/>
      <c r="DS34" s="684"/>
      <c r="DT34" s="684"/>
      <c r="DU34" s="684"/>
      <c r="DV34" s="685"/>
      <c r="DW34" s="688">
        <v>10.5</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586144</v>
      </c>
      <c r="S35" s="684"/>
      <c r="T35" s="684"/>
      <c r="U35" s="684"/>
      <c r="V35" s="684"/>
      <c r="W35" s="684"/>
      <c r="X35" s="684"/>
      <c r="Y35" s="685"/>
      <c r="Z35" s="686">
        <v>1.5</v>
      </c>
      <c r="AA35" s="686"/>
      <c r="AB35" s="686"/>
      <c r="AC35" s="686"/>
      <c r="AD35" s="687" t="s">
        <v>233</v>
      </c>
      <c r="AE35" s="687"/>
      <c r="AF35" s="687"/>
      <c r="AG35" s="687"/>
      <c r="AH35" s="687"/>
      <c r="AI35" s="687"/>
      <c r="AJ35" s="687"/>
      <c r="AK35" s="687"/>
      <c r="AL35" s="688" t="s">
        <v>137</v>
      </c>
      <c r="AM35" s="689"/>
      <c r="AN35" s="689"/>
      <c r="AO35" s="690"/>
      <c r="AP35" s="233"/>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715184</v>
      </c>
      <c r="CS35" s="720"/>
      <c r="CT35" s="720"/>
      <c r="CU35" s="720"/>
      <c r="CV35" s="720"/>
      <c r="CW35" s="720"/>
      <c r="CX35" s="720"/>
      <c r="CY35" s="721"/>
      <c r="CZ35" s="688">
        <v>1.9</v>
      </c>
      <c r="DA35" s="717"/>
      <c r="DB35" s="717"/>
      <c r="DC35" s="722"/>
      <c r="DD35" s="692">
        <v>441181</v>
      </c>
      <c r="DE35" s="720"/>
      <c r="DF35" s="720"/>
      <c r="DG35" s="720"/>
      <c r="DH35" s="720"/>
      <c r="DI35" s="720"/>
      <c r="DJ35" s="720"/>
      <c r="DK35" s="721"/>
      <c r="DL35" s="692">
        <v>352488</v>
      </c>
      <c r="DM35" s="720"/>
      <c r="DN35" s="720"/>
      <c r="DO35" s="720"/>
      <c r="DP35" s="720"/>
      <c r="DQ35" s="720"/>
      <c r="DR35" s="720"/>
      <c r="DS35" s="720"/>
      <c r="DT35" s="720"/>
      <c r="DU35" s="720"/>
      <c r="DV35" s="721"/>
      <c r="DW35" s="688">
        <v>2</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785538</v>
      </c>
      <c r="S36" s="684"/>
      <c r="T36" s="684"/>
      <c r="U36" s="684"/>
      <c r="V36" s="684"/>
      <c r="W36" s="684"/>
      <c r="X36" s="684"/>
      <c r="Y36" s="685"/>
      <c r="Z36" s="686">
        <v>2</v>
      </c>
      <c r="AA36" s="686"/>
      <c r="AB36" s="686"/>
      <c r="AC36" s="686"/>
      <c r="AD36" s="687" t="s">
        <v>233</v>
      </c>
      <c r="AE36" s="687"/>
      <c r="AF36" s="687"/>
      <c r="AG36" s="687"/>
      <c r="AH36" s="687"/>
      <c r="AI36" s="687"/>
      <c r="AJ36" s="687"/>
      <c r="AK36" s="687"/>
      <c r="AL36" s="688" t="s">
        <v>233</v>
      </c>
      <c r="AM36" s="689"/>
      <c r="AN36" s="689"/>
      <c r="AO36" s="690"/>
      <c r="AP36" s="233"/>
      <c r="AQ36" s="757" t="s">
        <v>322</v>
      </c>
      <c r="AR36" s="758"/>
      <c r="AS36" s="758"/>
      <c r="AT36" s="758"/>
      <c r="AU36" s="758"/>
      <c r="AV36" s="758"/>
      <c r="AW36" s="758"/>
      <c r="AX36" s="758"/>
      <c r="AY36" s="759"/>
      <c r="AZ36" s="672">
        <v>4291914</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335472</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10237624</v>
      </c>
      <c r="CS36" s="684"/>
      <c r="CT36" s="684"/>
      <c r="CU36" s="684"/>
      <c r="CV36" s="684"/>
      <c r="CW36" s="684"/>
      <c r="CX36" s="684"/>
      <c r="CY36" s="685"/>
      <c r="CZ36" s="688">
        <v>26.7</v>
      </c>
      <c r="DA36" s="717"/>
      <c r="DB36" s="717"/>
      <c r="DC36" s="722"/>
      <c r="DD36" s="692">
        <v>3576043</v>
      </c>
      <c r="DE36" s="684"/>
      <c r="DF36" s="684"/>
      <c r="DG36" s="684"/>
      <c r="DH36" s="684"/>
      <c r="DI36" s="684"/>
      <c r="DJ36" s="684"/>
      <c r="DK36" s="685"/>
      <c r="DL36" s="692">
        <v>2885680</v>
      </c>
      <c r="DM36" s="684"/>
      <c r="DN36" s="684"/>
      <c r="DO36" s="684"/>
      <c r="DP36" s="684"/>
      <c r="DQ36" s="684"/>
      <c r="DR36" s="684"/>
      <c r="DS36" s="684"/>
      <c r="DT36" s="684"/>
      <c r="DU36" s="684"/>
      <c r="DV36" s="685"/>
      <c r="DW36" s="688">
        <v>16.5</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67870</v>
      </c>
      <c r="S37" s="684"/>
      <c r="T37" s="684"/>
      <c r="U37" s="684"/>
      <c r="V37" s="684"/>
      <c r="W37" s="684"/>
      <c r="X37" s="684"/>
      <c r="Y37" s="685"/>
      <c r="Z37" s="686">
        <v>0.2</v>
      </c>
      <c r="AA37" s="686"/>
      <c r="AB37" s="686"/>
      <c r="AC37" s="686"/>
      <c r="AD37" s="687" t="s">
        <v>233</v>
      </c>
      <c r="AE37" s="687"/>
      <c r="AF37" s="687"/>
      <c r="AG37" s="687"/>
      <c r="AH37" s="687"/>
      <c r="AI37" s="687"/>
      <c r="AJ37" s="687"/>
      <c r="AK37" s="687"/>
      <c r="AL37" s="688" t="s">
        <v>233</v>
      </c>
      <c r="AM37" s="689"/>
      <c r="AN37" s="689"/>
      <c r="AO37" s="690"/>
      <c r="AQ37" s="761" t="s">
        <v>326</v>
      </c>
      <c r="AR37" s="762"/>
      <c r="AS37" s="762"/>
      <c r="AT37" s="762"/>
      <c r="AU37" s="762"/>
      <c r="AV37" s="762"/>
      <c r="AW37" s="762"/>
      <c r="AX37" s="762"/>
      <c r="AY37" s="763"/>
      <c r="AZ37" s="683">
        <v>1077003</v>
      </c>
      <c r="BA37" s="684"/>
      <c r="BB37" s="684"/>
      <c r="BC37" s="684"/>
      <c r="BD37" s="720"/>
      <c r="BE37" s="720"/>
      <c r="BF37" s="738"/>
      <c r="BG37" s="698" t="s">
        <v>327</v>
      </c>
      <c r="BH37" s="699"/>
      <c r="BI37" s="699"/>
      <c r="BJ37" s="699"/>
      <c r="BK37" s="699"/>
      <c r="BL37" s="699"/>
      <c r="BM37" s="699"/>
      <c r="BN37" s="699"/>
      <c r="BO37" s="699"/>
      <c r="BP37" s="699"/>
      <c r="BQ37" s="699"/>
      <c r="BR37" s="699"/>
      <c r="BS37" s="699"/>
      <c r="BT37" s="699"/>
      <c r="BU37" s="700"/>
      <c r="BV37" s="683">
        <v>243377</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2462698</v>
      </c>
      <c r="CS37" s="720"/>
      <c r="CT37" s="720"/>
      <c r="CU37" s="720"/>
      <c r="CV37" s="720"/>
      <c r="CW37" s="720"/>
      <c r="CX37" s="720"/>
      <c r="CY37" s="721"/>
      <c r="CZ37" s="688">
        <v>6.4</v>
      </c>
      <c r="DA37" s="717"/>
      <c r="DB37" s="717"/>
      <c r="DC37" s="722"/>
      <c r="DD37" s="692">
        <v>1902298</v>
      </c>
      <c r="DE37" s="720"/>
      <c r="DF37" s="720"/>
      <c r="DG37" s="720"/>
      <c r="DH37" s="720"/>
      <c r="DI37" s="720"/>
      <c r="DJ37" s="720"/>
      <c r="DK37" s="721"/>
      <c r="DL37" s="692">
        <v>1870616</v>
      </c>
      <c r="DM37" s="720"/>
      <c r="DN37" s="720"/>
      <c r="DO37" s="720"/>
      <c r="DP37" s="720"/>
      <c r="DQ37" s="720"/>
      <c r="DR37" s="720"/>
      <c r="DS37" s="720"/>
      <c r="DT37" s="720"/>
      <c r="DU37" s="720"/>
      <c r="DV37" s="721"/>
      <c r="DW37" s="688">
        <v>10.7</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698284</v>
      </c>
      <c r="S38" s="684"/>
      <c r="T38" s="684"/>
      <c r="U38" s="684"/>
      <c r="V38" s="684"/>
      <c r="W38" s="684"/>
      <c r="X38" s="684"/>
      <c r="Y38" s="685"/>
      <c r="Z38" s="686">
        <v>1.8</v>
      </c>
      <c r="AA38" s="686"/>
      <c r="AB38" s="686"/>
      <c r="AC38" s="686"/>
      <c r="AD38" s="687">
        <v>22079</v>
      </c>
      <c r="AE38" s="687"/>
      <c r="AF38" s="687"/>
      <c r="AG38" s="687"/>
      <c r="AH38" s="687"/>
      <c r="AI38" s="687"/>
      <c r="AJ38" s="687"/>
      <c r="AK38" s="687"/>
      <c r="AL38" s="688">
        <v>0.1</v>
      </c>
      <c r="AM38" s="689"/>
      <c r="AN38" s="689"/>
      <c r="AO38" s="690"/>
      <c r="AQ38" s="761" t="s">
        <v>330</v>
      </c>
      <c r="AR38" s="762"/>
      <c r="AS38" s="762"/>
      <c r="AT38" s="762"/>
      <c r="AU38" s="762"/>
      <c r="AV38" s="762"/>
      <c r="AW38" s="762"/>
      <c r="AX38" s="762"/>
      <c r="AY38" s="763"/>
      <c r="AZ38" s="683">
        <v>462508</v>
      </c>
      <c r="BA38" s="684"/>
      <c r="BB38" s="684"/>
      <c r="BC38" s="684"/>
      <c r="BD38" s="720"/>
      <c r="BE38" s="720"/>
      <c r="BF38" s="738"/>
      <c r="BG38" s="698" t="s">
        <v>331</v>
      </c>
      <c r="BH38" s="699"/>
      <c r="BI38" s="699"/>
      <c r="BJ38" s="699"/>
      <c r="BK38" s="699"/>
      <c r="BL38" s="699"/>
      <c r="BM38" s="699"/>
      <c r="BN38" s="699"/>
      <c r="BO38" s="699"/>
      <c r="BP38" s="699"/>
      <c r="BQ38" s="699"/>
      <c r="BR38" s="699"/>
      <c r="BS38" s="699"/>
      <c r="BT38" s="699"/>
      <c r="BU38" s="700"/>
      <c r="BV38" s="683">
        <v>8930</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2566623</v>
      </c>
      <c r="CS38" s="684"/>
      <c r="CT38" s="684"/>
      <c r="CU38" s="684"/>
      <c r="CV38" s="684"/>
      <c r="CW38" s="684"/>
      <c r="CX38" s="684"/>
      <c r="CY38" s="685"/>
      <c r="CZ38" s="688">
        <v>6.7</v>
      </c>
      <c r="DA38" s="717"/>
      <c r="DB38" s="717"/>
      <c r="DC38" s="722"/>
      <c r="DD38" s="692">
        <v>2004253</v>
      </c>
      <c r="DE38" s="684"/>
      <c r="DF38" s="684"/>
      <c r="DG38" s="684"/>
      <c r="DH38" s="684"/>
      <c r="DI38" s="684"/>
      <c r="DJ38" s="684"/>
      <c r="DK38" s="685"/>
      <c r="DL38" s="692">
        <v>1884410</v>
      </c>
      <c r="DM38" s="684"/>
      <c r="DN38" s="684"/>
      <c r="DO38" s="684"/>
      <c r="DP38" s="684"/>
      <c r="DQ38" s="684"/>
      <c r="DR38" s="684"/>
      <c r="DS38" s="684"/>
      <c r="DT38" s="684"/>
      <c r="DU38" s="684"/>
      <c r="DV38" s="685"/>
      <c r="DW38" s="688">
        <v>10.8</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3583083</v>
      </c>
      <c r="S39" s="684"/>
      <c r="T39" s="684"/>
      <c r="U39" s="684"/>
      <c r="V39" s="684"/>
      <c r="W39" s="684"/>
      <c r="X39" s="684"/>
      <c r="Y39" s="685"/>
      <c r="Z39" s="686">
        <v>9.1</v>
      </c>
      <c r="AA39" s="686"/>
      <c r="AB39" s="686"/>
      <c r="AC39" s="686"/>
      <c r="AD39" s="687" t="s">
        <v>137</v>
      </c>
      <c r="AE39" s="687"/>
      <c r="AF39" s="687"/>
      <c r="AG39" s="687"/>
      <c r="AH39" s="687"/>
      <c r="AI39" s="687"/>
      <c r="AJ39" s="687"/>
      <c r="AK39" s="687"/>
      <c r="AL39" s="688" t="s">
        <v>233</v>
      </c>
      <c r="AM39" s="689"/>
      <c r="AN39" s="689"/>
      <c r="AO39" s="690"/>
      <c r="AQ39" s="761" t="s">
        <v>334</v>
      </c>
      <c r="AR39" s="762"/>
      <c r="AS39" s="762"/>
      <c r="AT39" s="762"/>
      <c r="AU39" s="762"/>
      <c r="AV39" s="762"/>
      <c r="AW39" s="762"/>
      <c r="AX39" s="762"/>
      <c r="AY39" s="763"/>
      <c r="AZ39" s="683">
        <v>157824</v>
      </c>
      <c r="BA39" s="684"/>
      <c r="BB39" s="684"/>
      <c r="BC39" s="684"/>
      <c r="BD39" s="720"/>
      <c r="BE39" s="720"/>
      <c r="BF39" s="738"/>
      <c r="BG39" s="698" t="s">
        <v>335</v>
      </c>
      <c r="BH39" s="699"/>
      <c r="BI39" s="699"/>
      <c r="BJ39" s="699"/>
      <c r="BK39" s="699"/>
      <c r="BL39" s="699"/>
      <c r="BM39" s="699"/>
      <c r="BN39" s="699"/>
      <c r="BO39" s="699"/>
      <c r="BP39" s="699"/>
      <c r="BQ39" s="699"/>
      <c r="BR39" s="699"/>
      <c r="BS39" s="699"/>
      <c r="BT39" s="699"/>
      <c r="BU39" s="700"/>
      <c r="BV39" s="683">
        <v>14036</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618755</v>
      </c>
      <c r="CS39" s="720"/>
      <c r="CT39" s="720"/>
      <c r="CU39" s="720"/>
      <c r="CV39" s="720"/>
      <c r="CW39" s="720"/>
      <c r="CX39" s="720"/>
      <c r="CY39" s="721"/>
      <c r="CZ39" s="688">
        <v>1.6</v>
      </c>
      <c r="DA39" s="717"/>
      <c r="DB39" s="717"/>
      <c r="DC39" s="722"/>
      <c r="DD39" s="692">
        <v>330511</v>
      </c>
      <c r="DE39" s="720"/>
      <c r="DF39" s="720"/>
      <c r="DG39" s="720"/>
      <c r="DH39" s="720"/>
      <c r="DI39" s="720"/>
      <c r="DJ39" s="720"/>
      <c r="DK39" s="721"/>
      <c r="DL39" s="692" t="s">
        <v>233</v>
      </c>
      <c r="DM39" s="720"/>
      <c r="DN39" s="720"/>
      <c r="DO39" s="720"/>
      <c r="DP39" s="720"/>
      <c r="DQ39" s="720"/>
      <c r="DR39" s="720"/>
      <c r="DS39" s="720"/>
      <c r="DT39" s="720"/>
      <c r="DU39" s="720"/>
      <c r="DV39" s="721"/>
      <c r="DW39" s="688" t="s">
        <v>137</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v>74352</v>
      </c>
      <c r="S40" s="684"/>
      <c r="T40" s="684"/>
      <c r="U40" s="684"/>
      <c r="V40" s="684"/>
      <c r="W40" s="684"/>
      <c r="X40" s="684"/>
      <c r="Y40" s="685"/>
      <c r="Z40" s="686">
        <v>0.2</v>
      </c>
      <c r="AA40" s="686"/>
      <c r="AB40" s="686"/>
      <c r="AC40" s="686"/>
      <c r="AD40" s="687" t="s">
        <v>233</v>
      </c>
      <c r="AE40" s="687"/>
      <c r="AF40" s="687"/>
      <c r="AG40" s="687"/>
      <c r="AH40" s="687"/>
      <c r="AI40" s="687"/>
      <c r="AJ40" s="687"/>
      <c r="AK40" s="687"/>
      <c r="AL40" s="688" t="s">
        <v>233</v>
      </c>
      <c r="AM40" s="689"/>
      <c r="AN40" s="689"/>
      <c r="AO40" s="690"/>
      <c r="AQ40" s="761" t="s">
        <v>338</v>
      </c>
      <c r="AR40" s="762"/>
      <c r="AS40" s="762"/>
      <c r="AT40" s="762"/>
      <c r="AU40" s="762"/>
      <c r="AV40" s="762"/>
      <c r="AW40" s="762"/>
      <c r="AX40" s="762"/>
      <c r="AY40" s="763"/>
      <c r="AZ40" s="683">
        <v>27956</v>
      </c>
      <c r="BA40" s="684"/>
      <c r="BB40" s="684"/>
      <c r="BC40" s="684"/>
      <c r="BD40" s="720"/>
      <c r="BE40" s="720"/>
      <c r="BF40" s="738"/>
      <c r="BG40" s="764" t="s">
        <v>339</v>
      </c>
      <c r="BH40" s="765"/>
      <c r="BI40" s="765"/>
      <c r="BJ40" s="765"/>
      <c r="BK40" s="765"/>
      <c r="BL40" s="234"/>
      <c r="BM40" s="699" t="s">
        <v>340</v>
      </c>
      <c r="BN40" s="699"/>
      <c r="BO40" s="699"/>
      <c r="BP40" s="699"/>
      <c r="BQ40" s="699"/>
      <c r="BR40" s="699"/>
      <c r="BS40" s="699"/>
      <c r="BT40" s="699"/>
      <c r="BU40" s="700"/>
      <c r="BV40" s="683">
        <v>96</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561304</v>
      </c>
      <c r="CS40" s="684"/>
      <c r="CT40" s="684"/>
      <c r="CU40" s="684"/>
      <c r="CV40" s="684"/>
      <c r="CW40" s="684"/>
      <c r="CX40" s="684"/>
      <c r="CY40" s="685"/>
      <c r="CZ40" s="688">
        <v>1.5</v>
      </c>
      <c r="DA40" s="717"/>
      <c r="DB40" s="717"/>
      <c r="DC40" s="722"/>
      <c r="DD40" s="692">
        <v>496411</v>
      </c>
      <c r="DE40" s="684"/>
      <c r="DF40" s="684"/>
      <c r="DG40" s="684"/>
      <c r="DH40" s="684"/>
      <c r="DI40" s="684"/>
      <c r="DJ40" s="684"/>
      <c r="DK40" s="685"/>
      <c r="DL40" s="692">
        <v>36</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t="s">
        <v>233</v>
      </c>
      <c r="S41" s="684"/>
      <c r="T41" s="684"/>
      <c r="U41" s="684"/>
      <c r="V41" s="684"/>
      <c r="W41" s="684"/>
      <c r="X41" s="684"/>
      <c r="Y41" s="685"/>
      <c r="Z41" s="686" t="s">
        <v>233</v>
      </c>
      <c r="AA41" s="686"/>
      <c r="AB41" s="686"/>
      <c r="AC41" s="686"/>
      <c r="AD41" s="687" t="s">
        <v>233</v>
      </c>
      <c r="AE41" s="687"/>
      <c r="AF41" s="687"/>
      <c r="AG41" s="687"/>
      <c r="AH41" s="687"/>
      <c r="AI41" s="687"/>
      <c r="AJ41" s="687"/>
      <c r="AK41" s="687"/>
      <c r="AL41" s="688" t="s">
        <v>137</v>
      </c>
      <c r="AM41" s="689"/>
      <c r="AN41" s="689"/>
      <c r="AO41" s="690"/>
      <c r="AQ41" s="761" t="s">
        <v>343</v>
      </c>
      <c r="AR41" s="762"/>
      <c r="AS41" s="762"/>
      <c r="AT41" s="762"/>
      <c r="AU41" s="762"/>
      <c r="AV41" s="762"/>
      <c r="AW41" s="762"/>
      <c r="AX41" s="762"/>
      <c r="AY41" s="763"/>
      <c r="AZ41" s="683">
        <v>702500</v>
      </c>
      <c r="BA41" s="684"/>
      <c r="BB41" s="684"/>
      <c r="BC41" s="684"/>
      <c r="BD41" s="720"/>
      <c r="BE41" s="720"/>
      <c r="BF41" s="738"/>
      <c r="BG41" s="764"/>
      <c r="BH41" s="765"/>
      <c r="BI41" s="765"/>
      <c r="BJ41" s="765"/>
      <c r="BK41" s="765"/>
      <c r="BL41" s="234"/>
      <c r="BM41" s="699" t="s">
        <v>344</v>
      </c>
      <c r="BN41" s="699"/>
      <c r="BO41" s="699"/>
      <c r="BP41" s="699"/>
      <c r="BQ41" s="699"/>
      <c r="BR41" s="699"/>
      <c r="BS41" s="699"/>
      <c r="BT41" s="699"/>
      <c r="BU41" s="700"/>
      <c r="BV41" s="683">
        <v>1</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233</v>
      </c>
      <c r="CS41" s="720"/>
      <c r="CT41" s="720"/>
      <c r="CU41" s="720"/>
      <c r="CV41" s="720"/>
      <c r="CW41" s="720"/>
      <c r="CX41" s="720"/>
      <c r="CY41" s="721"/>
      <c r="CZ41" s="688" t="s">
        <v>233</v>
      </c>
      <c r="DA41" s="717"/>
      <c r="DB41" s="717"/>
      <c r="DC41" s="722"/>
      <c r="DD41" s="692" t="s">
        <v>233</v>
      </c>
      <c r="DE41" s="720"/>
      <c r="DF41" s="720"/>
      <c r="DG41" s="720"/>
      <c r="DH41" s="720"/>
      <c r="DI41" s="720"/>
      <c r="DJ41" s="720"/>
      <c r="DK41" s="721"/>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0" t="s">
        <v>346</v>
      </c>
      <c r="C42" s="681"/>
      <c r="D42" s="681"/>
      <c r="E42" s="681"/>
      <c r="F42" s="681"/>
      <c r="G42" s="681"/>
      <c r="H42" s="681"/>
      <c r="I42" s="681"/>
      <c r="J42" s="681"/>
      <c r="K42" s="681"/>
      <c r="L42" s="681"/>
      <c r="M42" s="681"/>
      <c r="N42" s="681"/>
      <c r="O42" s="681"/>
      <c r="P42" s="681"/>
      <c r="Q42" s="682"/>
      <c r="R42" s="683">
        <v>559163</v>
      </c>
      <c r="S42" s="684"/>
      <c r="T42" s="684"/>
      <c r="U42" s="684"/>
      <c r="V42" s="684"/>
      <c r="W42" s="684"/>
      <c r="X42" s="684"/>
      <c r="Y42" s="685"/>
      <c r="Z42" s="686">
        <v>1.4</v>
      </c>
      <c r="AA42" s="686"/>
      <c r="AB42" s="686"/>
      <c r="AC42" s="686"/>
      <c r="AD42" s="687" t="s">
        <v>137</v>
      </c>
      <c r="AE42" s="687"/>
      <c r="AF42" s="687"/>
      <c r="AG42" s="687"/>
      <c r="AH42" s="687"/>
      <c r="AI42" s="687"/>
      <c r="AJ42" s="687"/>
      <c r="AK42" s="687"/>
      <c r="AL42" s="688" t="s">
        <v>137</v>
      </c>
      <c r="AM42" s="689"/>
      <c r="AN42" s="689"/>
      <c r="AO42" s="690"/>
      <c r="AQ42" s="782" t="s">
        <v>347</v>
      </c>
      <c r="AR42" s="783"/>
      <c r="AS42" s="783"/>
      <c r="AT42" s="783"/>
      <c r="AU42" s="783"/>
      <c r="AV42" s="783"/>
      <c r="AW42" s="783"/>
      <c r="AX42" s="783"/>
      <c r="AY42" s="784"/>
      <c r="AZ42" s="774">
        <v>1864123</v>
      </c>
      <c r="BA42" s="775"/>
      <c r="BB42" s="775"/>
      <c r="BC42" s="775"/>
      <c r="BD42" s="754"/>
      <c r="BE42" s="754"/>
      <c r="BF42" s="756"/>
      <c r="BG42" s="766"/>
      <c r="BH42" s="767"/>
      <c r="BI42" s="767"/>
      <c r="BJ42" s="767"/>
      <c r="BK42" s="767"/>
      <c r="BL42" s="235"/>
      <c r="BM42" s="709" t="s">
        <v>348</v>
      </c>
      <c r="BN42" s="709"/>
      <c r="BO42" s="709"/>
      <c r="BP42" s="709"/>
      <c r="BQ42" s="709"/>
      <c r="BR42" s="709"/>
      <c r="BS42" s="709"/>
      <c r="BT42" s="709"/>
      <c r="BU42" s="710"/>
      <c r="BV42" s="774">
        <v>291</v>
      </c>
      <c r="BW42" s="775"/>
      <c r="BX42" s="775"/>
      <c r="BY42" s="775"/>
      <c r="BZ42" s="775"/>
      <c r="CA42" s="775"/>
      <c r="CB42" s="781"/>
      <c r="CD42" s="680" t="s">
        <v>349</v>
      </c>
      <c r="CE42" s="681"/>
      <c r="CF42" s="681"/>
      <c r="CG42" s="681"/>
      <c r="CH42" s="681"/>
      <c r="CI42" s="681"/>
      <c r="CJ42" s="681"/>
      <c r="CK42" s="681"/>
      <c r="CL42" s="681"/>
      <c r="CM42" s="681"/>
      <c r="CN42" s="681"/>
      <c r="CO42" s="681"/>
      <c r="CP42" s="681"/>
      <c r="CQ42" s="682"/>
      <c r="CR42" s="683">
        <v>3750214</v>
      </c>
      <c r="CS42" s="684"/>
      <c r="CT42" s="684"/>
      <c r="CU42" s="684"/>
      <c r="CV42" s="684"/>
      <c r="CW42" s="684"/>
      <c r="CX42" s="684"/>
      <c r="CY42" s="685"/>
      <c r="CZ42" s="688">
        <v>9.8000000000000007</v>
      </c>
      <c r="DA42" s="689"/>
      <c r="DB42" s="689"/>
      <c r="DC42" s="701"/>
      <c r="DD42" s="692">
        <v>138900</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24" t="s">
        <v>350</v>
      </c>
      <c r="C43" s="725"/>
      <c r="D43" s="725"/>
      <c r="E43" s="725"/>
      <c r="F43" s="725"/>
      <c r="G43" s="725"/>
      <c r="H43" s="725"/>
      <c r="I43" s="725"/>
      <c r="J43" s="725"/>
      <c r="K43" s="725"/>
      <c r="L43" s="725"/>
      <c r="M43" s="725"/>
      <c r="N43" s="725"/>
      <c r="O43" s="725"/>
      <c r="P43" s="725"/>
      <c r="Q43" s="726"/>
      <c r="R43" s="774">
        <v>39254647</v>
      </c>
      <c r="S43" s="775"/>
      <c r="T43" s="775"/>
      <c r="U43" s="775"/>
      <c r="V43" s="775"/>
      <c r="W43" s="775"/>
      <c r="X43" s="775"/>
      <c r="Y43" s="776"/>
      <c r="Z43" s="777">
        <v>100</v>
      </c>
      <c r="AA43" s="777"/>
      <c r="AB43" s="777"/>
      <c r="AC43" s="777"/>
      <c r="AD43" s="778">
        <v>16851279</v>
      </c>
      <c r="AE43" s="778"/>
      <c r="AF43" s="778"/>
      <c r="AG43" s="778"/>
      <c r="AH43" s="778"/>
      <c r="AI43" s="778"/>
      <c r="AJ43" s="778"/>
      <c r="AK43" s="778"/>
      <c r="AL43" s="779">
        <v>100</v>
      </c>
      <c r="AM43" s="755"/>
      <c r="AN43" s="755"/>
      <c r="AO43" s="780"/>
      <c r="BV43" s="236"/>
      <c r="BW43" s="236"/>
      <c r="BX43" s="236"/>
      <c r="BY43" s="236"/>
      <c r="BZ43" s="236"/>
      <c r="CA43" s="236"/>
      <c r="CB43" s="236"/>
      <c r="CD43" s="680" t="s">
        <v>351</v>
      </c>
      <c r="CE43" s="681"/>
      <c r="CF43" s="681"/>
      <c r="CG43" s="681"/>
      <c r="CH43" s="681"/>
      <c r="CI43" s="681"/>
      <c r="CJ43" s="681"/>
      <c r="CK43" s="681"/>
      <c r="CL43" s="681"/>
      <c r="CM43" s="681"/>
      <c r="CN43" s="681"/>
      <c r="CO43" s="681"/>
      <c r="CP43" s="681"/>
      <c r="CQ43" s="682"/>
      <c r="CR43" s="683">
        <v>61484</v>
      </c>
      <c r="CS43" s="720"/>
      <c r="CT43" s="720"/>
      <c r="CU43" s="720"/>
      <c r="CV43" s="720"/>
      <c r="CW43" s="720"/>
      <c r="CX43" s="720"/>
      <c r="CY43" s="721"/>
      <c r="CZ43" s="688">
        <v>0.2</v>
      </c>
      <c r="DA43" s="717"/>
      <c r="DB43" s="717"/>
      <c r="DC43" s="722"/>
      <c r="DD43" s="692">
        <v>61484</v>
      </c>
      <c r="DE43" s="720"/>
      <c r="DF43" s="720"/>
      <c r="DG43" s="720"/>
      <c r="DH43" s="720"/>
      <c r="DI43" s="720"/>
      <c r="DJ43" s="720"/>
      <c r="DK43" s="721"/>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298</v>
      </c>
      <c r="CE44" s="796"/>
      <c r="CF44" s="680" t="s">
        <v>352</v>
      </c>
      <c r="CG44" s="681"/>
      <c r="CH44" s="681"/>
      <c r="CI44" s="681"/>
      <c r="CJ44" s="681"/>
      <c r="CK44" s="681"/>
      <c r="CL44" s="681"/>
      <c r="CM44" s="681"/>
      <c r="CN44" s="681"/>
      <c r="CO44" s="681"/>
      <c r="CP44" s="681"/>
      <c r="CQ44" s="682"/>
      <c r="CR44" s="683">
        <v>3750045</v>
      </c>
      <c r="CS44" s="684"/>
      <c r="CT44" s="684"/>
      <c r="CU44" s="684"/>
      <c r="CV44" s="684"/>
      <c r="CW44" s="684"/>
      <c r="CX44" s="684"/>
      <c r="CY44" s="685"/>
      <c r="CZ44" s="688">
        <v>9.8000000000000007</v>
      </c>
      <c r="DA44" s="689"/>
      <c r="DB44" s="689"/>
      <c r="DC44" s="701"/>
      <c r="DD44" s="692">
        <v>138731</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38" t="s">
        <v>353</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354</v>
      </c>
      <c r="CG45" s="681"/>
      <c r="CH45" s="681"/>
      <c r="CI45" s="681"/>
      <c r="CJ45" s="681"/>
      <c r="CK45" s="681"/>
      <c r="CL45" s="681"/>
      <c r="CM45" s="681"/>
      <c r="CN45" s="681"/>
      <c r="CO45" s="681"/>
      <c r="CP45" s="681"/>
      <c r="CQ45" s="682"/>
      <c r="CR45" s="683">
        <v>2321472</v>
      </c>
      <c r="CS45" s="720"/>
      <c r="CT45" s="720"/>
      <c r="CU45" s="720"/>
      <c r="CV45" s="720"/>
      <c r="CW45" s="720"/>
      <c r="CX45" s="720"/>
      <c r="CY45" s="721"/>
      <c r="CZ45" s="688">
        <v>6.1</v>
      </c>
      <c r="DA45" s="717"/>
      <c r="DB45" s="717"/>
      <c r="DC45" s="722"/>
      <c r="DD45" s="692">
        <v>17188</v>
      </c>
      <c r="DE45" s="720"/>
      <c r="DF45" s="720"/>
      <c r="DG45" s="720"/>
      <c r="DH45" s="720"/>
      <c r="DI45" s="720"/>
      <c r="DJ45" s="720"/>
      <c r="DK45" s="721"/>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9" t="s">
        <v>355</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356</v>
      </c>
      <c r="CG46" s="681"/>
      <c r="CH46" s="681"/>
      <c r="CI46" s="681"/>
      <c r="CJ46" s="681"/>
      <c r="CK46" s="681"/>
      <c r="CL46" s="681"/>
      <c r="CM46" s="681"/>
      <c r="CN46" s="681"/>
      <c r="CO46" s="681"/>
      <c r="CP46" s="681"/>
      <c r="CQ46" s="682"/>
      <c r="CR46" s="683">
        <v>1318094</v>
      </c>
      <c r="CS46" s="684"/>
      <c r="CT46" s="684"/>
      <c r="CU46" s="684"/>
      <c r="CV46" s="684"/>
      <c r="CW46" s="684"/>
      <c r="CX46" s="684"/>
      <c r="CY46" s="685"/>
      <c r="CZ46" s="688">
        <v>3.4</v>
      </c>
      <c r="DA46" s="689"/>
      <c r="DB46" s="689"/>
      <c r="DC46" s="701"/>
      <c r="DD46" s="692">
        <v>111264</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357</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358</v>
      </c>
      <c r="CG47" s="681"/>
      <c r="CH47" s="681"/>
      <c r="CI47" s="681"/>
      <c r="CJ47" s="681"/>
      <c r="CK47" s="681"/>
      <c r="CL47" s="681"/>
      <c r="CM47" s="681"/>
      <c r="CN47" s="681"/>
      <c r="CO47" s="681"/>
      <c r="CP47" s="681"/>
      <c r="CQ47" s="682"/>
      <c r="CR47" s="683">
        <v>169</v>
      </c>
      <c r="CS47" s="720"/>
      <c r="CT47" s="720"/>
      <c r="CU47" s="720"/>
      <c r="CV47" s="720"/>
      <c r="CW47" s="720"/>
      <c r="CX47" s="720"/>
      <c r="CY47" s="721"/>
      <c r="CZ47" s="688">
        <v>0</v>
      </c>
      <c r="DA47" s="717"/>
      <c r="DB47" s="717"/>
      <c r="DC47" s="722"/>
      <c r="DD47" s="692">
        <v>169</v>
      </c>
      <c r="DE47" s="720"/>
      <c r="DF47" s="720"/>
      <c r="DG47" s="720"/>
      <c r="DH47" s="720"/>
      <c r="DI47" s="720"/>
      <c r="DJ47" s="720"/>
      <c r="DK47" s="721"/>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359</v>
      </c>
      <c r="CG48" s="681"/>
      <c r="CH48" s="681"/>
      <c r="CI48" s="681"/>
      <c r="CJ48" s="681"/>
      <c r="CK48" s="681"/>
      <c r="CL48" s="681"/>
      <c r="CM48" s="681"/>
      <c r="CN48" s="681"/>
      <c r="CO48" s="681"/>
      <c r="CP48" s="681"/>
      <c r="CQ48" s="682"/>
      <c r="CR48" s="683" t="s">
        <v>360</v>
      </c>
      <c r="CS48" s="684"/>
      <c r="CT48" s="684"/>
      <c r="CU48" s="684"/>
      <c r="CV48" s="684"/>
      <c r="CW48" s="684"/>
      <c r="CX48" s="684"/>
      <c r="CY48" s="685"/>
      <c r="CZ48" s="688" t="s">
        <v>360</v>
      </c>
      <c r="DA48" s="689"/>
      <c r="DB48" s="689"/>
      <c r="DC48" s="701"/>
      <c r="DD48" s="692" t="s">
        <v>360</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24" t="s">
        <v>361</v>
      </c>
      <c r="CE49" s="725"/>
      <c r="CF49" s="725"/>
      <c r="CG49" s="725"/>
      <c r="CH49" s="725"/>
      <c r="CI49" s="725"/>
      <c r="CJ49" s="725"/>
      <c r="CK49" s="725"/>
      <c r="CL49" s="725"/>
      <c r="CM49" s="725"/>
      <c r="CN49" s="725"/>
      <c r="CO49" s="725"/>
      <c r="CP49" s="725"/>
      <c r="CQ49" s="726"/>
      <c r="CR49" s="774">
        <v>38365948</v>
      </c>
      <c r="CS49" s="754"/>
      <c r="CT49" s="754"/>
      <c r="CU49" s="754"/>
      <c r="CV49" s="754"/>
      <c r="CW49" s="754"/>
      <c r="CX49" s="754"/>
      <c r="CY49" s="785"/>
      <c r="CZ49" s="779">
        <v>100</v>
      </c>
      <c r="DA49" s="786"/>
      <c r="DB49" s="786"/>
      <c r="DC49" s="787"/>
      <c r="DD49" s="788">
        <v>19342254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OCMzgQAyvb2mLXc4ltUDOP6KLl+UoDMpyA6jzo6w1MFMVDTYZ4EHv0+wkokRbRECy9t9SV2nujNThIC2cEKSg==" saltValue="a+5BWWaTYEwk+N/Tc/fh4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AP39" sqref="AP39:AT3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363</v>
      </c>
      <c r="DK2" s="831"/>
      <c r="DL2" s="831"/>
      <c r="DM2" s="831"/>
      <c r="DN2" s="831"/>
      <c r="DO2" s="832"/>
      <c r="DP2" s="249"/>
      <c r="DQ2" s="830" t="s">
        <v>364</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6"/>
      <c r="BA5" s="256"/>
      <c r="BB5" s="256"/>
      <c r="BC5" s="256"/>
      <c r="BD5" s="256"/>
      <c r="BE5" s="257"/>
      <c r="BF5" s="257"/>
      <c r="BG5" s="257"/>
      <c r="BH5" s="257"/>
      <c r="BI5" s="257"/>
      <c r="BJ5" s="257"/>
      <c r="BK5" s="257"/>
      <c r="BL5" s="257"/>
      <c r="BM5" s="257"/>
      <c r="BN5" s="257"/>
      <c r="BO5" s="257"/>
      <c r="BP5" s="257"/>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384</v>
      </c>
      <c r="C7" s="816"/>
      <c r="D7" s="816"/>
      <c r="E7" s="816"/>
      <c r="F7" s="816"/>
      <c r="G7" s="816"/>
      <c r="H7" s="816"/>
      <c r="I7" s="816"/>
      <c r="J7" s="816"/>
      <c r="K7" s="816"/>
      <c r="L7" s="816"/>
      <c r="M7" s="816"/>
      <c r="N7" s="816"/>
      <c r="O7" s="816"/>
      <c r="P7" s="817"/>
      <c r="Q7" s="818">
        <v>39240</v>
      </c>
      <c r="R7" s="819"/>
      <c r="S7" s="819"/>
      <c r="T7" s="819"/>
      <c r="U7" s="819"/>
      <c r="V7" s="819">
        <v>38361</v>
      </c>
      <c r="W7" s="819"/>
      <c r="X7" s="819"/>
      <c r="Y7" s="819"/>
      <c r="Z7" s="819"/>
      <c r="AA7" s="819">
        <f>+Q7-V7</f>
        <v>879</v>
      </c>
      <c r="AB7" s="819"/>
      <c r="AC7" s="819"/>
      <c r="AD7" s="819"/>
      <c r="AE7" s="820"/>
      <c r="AF7" s="821">
        <v>847</v>
      </c>
      <c r="AG7" s="822"/>
      <c r="AH7" s="822"/>
      <c r="AI7" s="822"/>
      <c r="AJ7" s="823"/>
      <c r="AK7" s="858">
        <v>32</v>
      </c>
      <c r="AL7" s="859"/>
      <c r="AM7" s="859"/>
      <c r="AN7" s="859"/>
      <c r="AO7" s="859"/>
      <c r="AP7" s="859">
        <v>52678</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611</v>
      </c>
      <c r="BT7" s="863"/>
      <c r="BU7" s="863"/>
      <c r="BV7" s="863"/>
      <c r="BW7" s="863"/>
      <c r="BX7" s="863"/>
      <c r="BY7" s="863"/>
      <c r="BZ7" s="863"/>
      <c r="CA7" s="863"/>
      <c r="CB7" s="863"/>
      <c r="CC7" s="863"/>
      <c r="CD7" s="863"/>
      <c r="CE7" s="863"/>
      <c r="CF7" s="863"/>
      <c r="CG7" s="864"/>
      <c r="CH7" s="855">
        <v>-3</v>
      </c>
      <c r="CI7" s="856"/>
      <c r="CJ7" s="856"/>
      <c r="CK7" s="856"/>
      <c r="CL7" s="857"/>
      <c r="CM7" s="855">
        <v>58</v>
      </c>
      <c r="CN7" s="856"/>
      <c r="CO7" s="856"/>
      <c r="CP7" s="856"/>
      <c r="CQ7" s="857"/>
      <c r="CR7" s="855">
        <v>29</v>
      </c>
      <c r="CS7" s="856"/>
      <c r="CT7" s="856"/>
      <c r="CU7" s="856"/>
      <c r="CV7" s="857"/>
      <c r="CW7" s="855">
        <v>3</v>
      </c>
      <c r="CX7" s="856"/>
      <c r="CY7" s="856"/>
      <c r="CZ7" s="856"/>
      <c r="DA7" s="857"/>
      <c r="DB7" s="855" t="s">
        <v>541</v>
      </c>
      <c r="DC7" s="856"/>
      <c r="DD7" s="856"/>
      <c r="DE7" s="856"/>
      <c r="DF7" s="857"/>
      <c r="DG7" s="855" t="s">
        <v>541</v>
      </c>
      <c r="DH7" s="856"/>
      <c r="DI7" s="856"/>
      <c r="DJ7" s="856"/>
      <c r="DK7" s="857"/>
      <c r="DL7" s="855" t="s">
        <v>541</v>
      </c>
      <c r="DM7" s="856"/>
      <c r="DN7" s="856"/>
      <c r="DO7" s="856"/>
      <c r="DP7" s="857"/>
      <c r="DQ7" s="855" t="s">
        <v>541</v>
      </c>
      <c r="DR7" s="856"/>
      <c r="DS7" s="856"/>
      <c r="DT7" s="856"/>
      <c r="DU7" s="857"/>
      <c r="DV7" s="836" t="s">
        <v>613</v>
      </c>
      <c r="DW7" s="837"/>
      <c r="DX7" s="837"/>
      <c r="DY7" s="837"/>
      <c r="DZ7" s="838"/>
      <c r="EA7" s="254"/>
    </row>
    <row r="8" spans="1:131" s="255" customFormat="1" ht="26.25" customHeight="1" x14ac:dyDescent="0.15">
      <c r="A8" s="261">
        <v>2</v>
      </c>
      <c r="B8" s="839" t="s">
        <v>385</v>
      </c>
      <c r="C8" s="840"/>
      <c r="D8" s="840"/>
      <c r="E8" s="840"/>
      <c r="F8" s="840"/>
      <c r="G8" s="840"/>
      <c r="H8" s="840"/>
      <c r="I8" s="840"/>
      <c r="J8" s="840"/>
      <c r="K8" s="840"/>
      <c r="L8" s="840"/>
      <c r="M8" s="840"/>
      <c r="N8" s="840"/>
      <c r="O8" s="840"/>
      <c r="P8" s="841"/>
      <c r="Q8" s="842">
        <v>103</v>
      </c>
      <c r="R8" s="843"/>
      <c r="S8" s="843"/>
      <c r="T8" s="843"/>
      <c r="U8" s="843"/>
      <c r="V8" s="843">
        <v>93</v>
      </c>
      <c r="W8" s="843"/>
      <c r="X8" s="843"/>
      <c r="Y8" s="843"/>
      <c r="Z8" s="843"/>
      <c r="AA8" s="843">
        <f>+Q8-V8</f>
        <v>10</v>
      </c>
      <c r="AB8" s="843"/>
      <c r="AC8" s="843"/>
      <c r="AD8" s="843"/>
      <c r="AE8" s="844"/>
      <c r="AF8" s="845">
        <v>10</v>
      </c>
      <c r="AG8" s="846"/>
      <c r="AH8" s="846"/>
      <c r="AI8" s="846"/>
      <c r="AJ8" s="847"/>
      <c r="AK8" s="848">
        <v>89</v>
      </c>
      <c r="AL8" s="849"/>
      <c r="AM8" s="849"/>
      <c r="AN8" s="849"/>
      <c r="AO8" s="849"/>
      <c r="AP8" s="849" t="s">
        <v>541</v>
      </c>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612</v>
      </c>
      <c r="BT8" s="853"/>
      <c r="BU8" s="853"/>
      <c r="BV8" s="853"/>
      <c r="BW8" s="853"/>
      <c r="BX8" s="853"/>
      <c r="BY8" s="853"/>
      <c r="BZ8" s="853"/>
      <c r="CA8" s="853"/>
      <c r="CB8" s="853"/>
      <c r="CC8" s="853"/>
      <c r="CD8" s="853"/>
      <c r="CE8" s="853"/>
      <c r="CF8" s="853"/>
      <c r="CG8" s="854"/>
      <c r="CH8" s="865">
        <v>3</v>
      </c>
      <c r="CI8" s="866"/>
      <c r="CJ8" s="866"/>
      <c r="CK8" s="866"/>
      <c r="CL8" s="867"/>
      <c r="CM8" s="865">
        <v>43</v>
      </c>
      <c r="CN8" s="866"/>
      <c r="CO8" s="866"/>
      <c r="CP8" s="866"/>
      <c r="CQ8" s="867"/>
      <c r="CR8" s="865">
        <v>14</v>
      </c>
      <c r="CS8" s="866"/>
      <c r="CT8" s="866"/>
      <c r="CU8" s="866"/>
      <c r="CV8" s="867"/>
      <c r="CW8" s="865">
        <v>0</v>
      </c>
      <c r="CX8" s="866"/>
      <c r="CY8" s="866"/>
      <c r="CZ8" s="866"/>
      <c r="DA8" s="867"/>
      <c r="DB8" s="865" t="s">
        <v>541</v>
      </c>
      <c r="DC8" s="866"/>
      <c r="DD8" s="866"/>
      <c r="DE8" s="866"/>
      <c r="DF8" s="867"/>
      <c r="DG8" s="865" t="s">
        <v>541</v>
      </c>
      <c r="DH8" s="866"/>
      <c r="DI8" s="866"/>
      <c r="DJ8" s="866"/>
      <c r="DK8" s="867"/>
      <c r="DL8" s="865" t="s">
        <v>541</v>
      </c>
      <c r="DM8" s="866"/>
      <c r="DN8" s="866"/>
      <c r="DO8" s="866"/>
      <c r="DP8" s="867"/>
      <c r="DQ8" s="865" t="s">
        <v>541</v>
      </c>
      <c r="DR8" s="866"/>
      <c r="DS8" s="866"/>
      <c r="DT8" s="866"/>
      <c r="DU8" s="867"/>
      <c r="DV8" s="868" t="s">
        <v>614</v>
      </c>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387</v>
      </c>
      <c r="B23" s="874" t="s">
        <v>388</v>
      </c>
      <c r="C23" s="875"/>
      <c r="D23" s="875"/>
      <c r="E23" s="875"/>
      <c r="F23" s="875"/>
      <c r="G23" s="875"/>
      <c r="H23" s="875"/>
      <c r="I23" s="875"/>
      <c r="J23" s="875"/>
      <c r="K23" s="875"/>
      <c r="L23" s="875"/>
      <c r="M23" s="875"/>
      <c r="N23" s="875"/>
      <c r="O23" s="875"/>
      <c r="P23" s="876"/>
      <c r="Q23" s="877">
        <v>39255</v>
      </c>
      <c r="R23" s="878"/>
      <c r="S23" s="878"/>
      <c r="T23" s="878"/>
      <c r="U23" s="878"/>
      <c r="V23" s="878">
        <v>38366</v>
      </c>
      <c r="W23" s="878"/>
      <c r="X23" s="878"/>
      <c r="Y23" s="878"/>
      <c r="Z23" s="878"/>
      <c r="AA23" s="878">
        <f>+Q23-V23</f>
        <v>889</v>
      </c>
      <c r="AB23" s="878"/>
      <c r="AC23" s="878"/>
      <c r="AD23" s="878"/>
      <c r="AE23" s="879"/>
      <c r="AF23" s="880">
        <v>857</v>
      </c>
      <c r="AG23" s="878"/>
      <c r="AH23" s="878"/>
      <c r="AI23" s="878"/>
      <c r="AJ23" s="881"/>
      <c r="AK23" s="882"/>
      <c r="AL23" s="883"/>
      <c r="AM23" s="883"/>
      <c r="AN23" s="883"/>
      <c r="AO23" s="883"/>
      <c r="AP23" s="878">
        <v>52678</v>
      </c>
      <c r="AQ23" s="878"/>
      <c r="AR23" s="878"/>
      <c r="AS23" s="878"/>
      <c r="AT23" s="878"/>
      <c r="AU23" s="884"/>
      <c r="AV23" s="884"/>
      <c r="AW23" s="884"/>
      <c r="AX23" s="884"/>
      <c r="AY23" s="885"/>
      <c r="AZ23" s="893" t="s">
        <v>389</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400</v>
      </c>
      <c r="C28" s="816"/>
      <c r="D28" s="816"/>
      <c r="E28" s="816"/>
      <c r="F28" s="816"/>
      <c r="G28" s="816"/>
      <c r="H28" s="816"/>
      <c r="I28" s="816"/>
      <c r="J28" s="816"/>
      <c r="K28" s="816"/>
      <c r="L28" s="816"/>
      <c r="M28" s="816"/>
      <c r="N28" s="816"/>
      <c r="O28" s="816"/>
      <c r="P28" s="817"/>
      <c r="Q28" s="906">
        <v>6535</v>
      </c>
      <c r="R28" s="907"/>
      <c r="S28" s="907"/>
      <c r="T28" s="907"/>
      <c r="U28" s="907"/>
      <c r="V28" s="907">
        <v>6200</v>
      </c>
      <c r="W28" s="907"/>
      <c r="X28" s="907"/>
      <c r="Y28" s="907"/>
      <c r="Z28" s="907"/>
      <c r="AA28" s="907">
        <f t="shared" ref="AA28:AA35" si="0">+Q28-V28</f>
        <v>335</v>
      </c>
      <c r="AB28" s="907"/>
      <c r="AC28" s="907"/>
      <c r="AD28" s="907"/>
      <c r="AE28" s="908"/>
      <c r="AF28" s="909">
        <v>335</v>
      </c>
      <c r="AG28" s="907"/>
      <c r="AH28" s="907"/>
      <c r="AI28" s="907"/>
      <c r="AJ28" s="910"/>
      <c r="AK28" s="911">
        <v>660</v>
      </c>
      <c r="AL28" s="902"/>
      <c r="AM28" s="902"/>
      <c r="AN28" s="902"/>
      <c r="AO28" s="902"/>
      <c r="AP28" s="902" t="s">
        <v>541</v>
      </c>
      <c r="AQ28" s="902"/>
      <c r="AR28" s="902"/>
      <c r="AS28" s="902"/>
      <c r="AT28" s="902"/>
      <c r="AU28" s="902" t="s">
        <v>541</v>
      </c>
      <c r="AV28" s="902"/>
      <c r="AW28" s="902"/>
      <c r="AX28" s="902"/>
      <c r="AY28" s="902"/>
      <c r="AZ28" s="903" t="s">
        <v>541</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401</v>
      </c>
      <c r="C29" s="840"/>
      <c r="D29" s="840"/>
      <c r="E29" s="840"/>
      <c r="F29" s="840"/>
      <c r="G29" s="840"/>
      <c r="H29" s="840"/>
      <c r="I29" s="840"/>
      <c r="J29" s="840"/>
      <c r="K29" s="840"/>
      <c r="L29" s="840"/>
      <c r="M29" s="840"/>
      <c r="N29" s="840"/>
      <c r="O29" s="840"/>
      <c r="P29" s="841"/>
      <c r="Q29" s="842">
        <v>191</v>
      </c>
      <c r="R29" s="843"/>
      <c r="S29" s="843"/>
      <c r="T29" s="843"/>
      <c r="U29" s="843"/>
      <c r="V29" s="843">
        <v>145</v>
      </c>
      <c r="W29" s="843"/>
      <c r="X29" s="843"/>
      <c r="Y29" s="843"/>
      <c r="Z29" s="843"/>
      <c r="AA29" s="843">
        <v>46</v>
      </c>
      <c r="AB29" s="843"/>
      <c r="AC29" s="843"/>
      <c r="AD29" s="843"/>
      <c r="AE29" s="844"/>
      <c r="AF29" s="845">
        <v>46</v>
      </c>
      <c r="AG29" s="846"/>
      <c r="AH29" s="846"/>
      <c r="AI29" s="846"/>
      <c r="AJ29" s="847"/>
      <c r="AK29" s="914">
        <v>33</v>
      </c>
      <c r="AL29" s="915"/>
      <c r="AM29" s="915"/>
      <c r="AN29" s="915"/>
      <c r="AO29" s="915"/>
      <c r="AP29" s="915">
        <v>19</v>
      </c>
      <c r="AQ29" s="915"/>
      <c r="AR29" s="915"/>
      <c r="AS29" s="915"/>
      <c r="AT29" s="915"/>
      <c r="AU29" s="915" t="s">
        <v>593</v>
      </c>
      <c r="AV29" s="915"/>
      <c r="AW29" s="915"/>
      <c r="AX29" s="915"/>
      <c r="AY29" s="915"/>
      <c r="AZ29" s="916" t="s">
        <v>541</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402</v>
      </c>
      <c r="C30" s="840"/>
      <c r="D30" s="840"/>
      <c r="E30" s="840"/>
      <c r="F30" s="840"/>
      <c r="G30" s="840"/>
      <c r="H30" s="840"/>
      <c r="I30" s="840"/>
      <c r="J30" s="840"/>
      <c r="K30" s="840"/>
      <c r="L30" s="840"/>
      <c r="M30" s="840"/>
      <c r="N30" s="840"/>
      <c r="O30" s="840"/>
      <c r="P30" s="841"/>
      <c r="Q30" s="842">
        <v>44</v>
      </c>
      <c r="R30" s="843"/>
      <c r="S30" s="843"/>
      <c r="T30" s="843"/>
      <c r="U30" s="843"/>
      <c r="V30" s="843">
        <v>38</v>
      </c>
      <c r="W30" s="843"/>
      <c r="X30" s="843"/>
      <c r="Y30" s="843"/>
      <c r="Z30" s="843"/>
      <c r="AA30" s="843">
        <f t="shared" si="0"/>
        <v>6</v>
      </c>
      <c r="AB30" s="843"/>
      <c r="AC30" s="843"/>
      <c r="AD30" s="843"/>
      <c r="AE30" s="844"/>
      <c r="AF30" s="845">
        <v>6</v>
      </c>
      <c r="AG30" s="846"/>
      <c r="AH30" s="846"/>
      <c r="AI30" s="846"/>
      <c r="AJ30" s="847"/>
      <c r="AK30" s="914">
        <v>23</v>
      </c>
      <c r="AL30" s="915"/>
      <c r="AM30" s="915"/>
      <c r="AN30" s="915"/>
      <c r="AO30" s="915"/>
      <c r="AP30" s="915" t="s">
        <v>541</v>
      </c>
      <c r="AQ30" s="915"/>
      <c r="AR30" s="915"/>
      <c r="AS30" s="915"/>
      <c r="AT30" s="915"/>
      <c r="AU30" s="915" t="s">
        <v>541</v>
      </c>
      <c r="AV30" s="915"/>
      <c r="AW30" s="915"/>
      <c r="AX30" s="915"/>
      <c r="AY30" s="915"/>
      <c r="AZ30" s="916" t="s">
        <v>541</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403</v>
      </c>
      <c r="C31" s="840"/>
      <c r="D31" s="840"/>
      <c r="E31" s="840"/>
      <c r="F31" s="840"/>
      <c r="G31" s="840"/>
      <c r="H31" s="840"/>
      <c r="I31" s="840"/>
      <c r="J31" s="840"/>
      <c r="K31" s="840"/>
      <c r="L31" s="840"/>
      <c r="M31" s="840"/>
      <c r="N31" s="840"/>
      <c r="O31" s="840"/>
      <c r="P31" s="841"/>
      <c r="Q31" s="842">
        <v>6786</v>
      </c>
      <c r="R31" s="843"/>
      <c r="S31" s="843"/>
      <c r="T31" s="843"/>
      <c r="U31" s="843"/>
      <c r="V31" s="843">
        <v>6605</v>
      </c>
      <c r="W31" s="843"/>
      <c r="X31" s="843"/>
      <c r="Y31" s="843"/>
      <c r="Z31" s="843"/>
      <c r="AA31" s="843">
        <f t="shared" si="0"/>
        <v>181</v>
      </c>
      <c r="AB31" s="843"/>
      <c r="AC31" s="843"/>
      <c r="AD31" s="843"/>
      <c r="AE31" s="844"/>
      <c r="AF31" s="845">
        <v>181</v>
      </c>
      <c r="AG31" s="846"/>
      <c r="AH31" s="846"/>
      <c r="AI31" s="846"/>
      <c r="AJ31" s="847"/>
      <c r="AK31" s="914">
        <v>1088</v>
      </c>
      <c r="AL31" s="915"/>
      <c r="AM31" s="915"/>
      <c r="AN31" s="915"/>
      <c r="AO31" s="915"/>
      <c r="AP31" s="915" t="s">
        <v>541</v>
      </c>
      <c r="AQ31" s="915"/>
      <c r="AR31" s="915"/>
      <c r="AS31" s="915"/>
      <c r="AT31" s="915"/>
      <c r="AU31" s="915" t="s">
        <v>541</v>
      </c>
      <c r="AV31" s="915"/>
      <c r="AW31" s="915"/>
      <c r="AX31" s="915"/>
      <c r="AY31" s="915"/>
      <c r="AZ31" s="916" t="s">
        <v>541</v>
      </c>
      <c r="BA31" s="916"/>
      <c r="BB31" s="916"/>
      <c r="BC31" s="916"/>
      <c r="BD31" s="916"/>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404</v>
      </c>
      <c r="C32" s="840"/>
      <c r="D32" s="840"/>
      <c r="E32" s="840"/>
      <c r="F32" s="840"/>
      <c r="G32" s="840"/>
      <c r="H32" s="840"/>
      <c r="I32" s="840"/>
      <c r="J32" s="840"/>
      <c r="K32" s="840"/>
      <c r="L32" s="840"/>
      <c r="M32" s="840"/>
      <c r="N32" s="840"/>
      <c r="O32" s="840"/>
      <c r="P32" s="841"/>
      <c r="Q32" s="842">
        <v>710</v>
      </c>
      <c r="R32" s="843"/>
      <c r="S32" s="843"/>
      <c r="T32" s="843"/>
      <c r="U32" s="843"/>
      <c r="V32" s="843">
        <v>695</v>
      </c>
      <c r="W32" s="843"/>
      <c r="X32" s="843"/>
      <c r="Y32" s="843"/>
      <c r="Z32" s="843"/>
      <c r="AA32" s="843">
        <f t="shared" si="0"/>
        <v>15</v>
      </c>
      <c r="AB32" s="843"/>
      <c r="AC32" s="843"/>
      <c r="AD32" s="843"/>
      <c r="AE32" s="844"/>
      <c r="AF32" s="845">
        <v>15</v>
      </c>
      <c r="AG32" s="846"/>
      <c r="AH32" s="846"/>
      <c r="AI32" s="846"/>
      <c r="AJ32" s="847"/>
      <c r="AK32" s="914">
        <v>258</v>
      </c>
      <c r="AL32" s="915"/>
      <c r="AM32" s="915"/>
      <c r="AN32" s="915"/>
      <c r="AO32" s="915"/>
      <c r="AP32" s="915" t="s">
        <v>541</v>
      </c>
      <c r="AQ32" s="915"/>
      <c r="AR32" s="915"/>
      <c r="AS32" s="915"/>
      <c r="AT32" s="915"/>
      <c r="AU32" s="915" t="s">
        <v>541</v>
      </c>
      <c r="AV32" s="915"/>
      <c r="AW32" s="915"/>
      <c r="AX32" s="915"/>
      <c r="AY32" s="915"/>
      <c r="AZ32" s="916" t="s">
        <v>541</v>
      </c>
      <c r="BA32" s="916"/>
      <c r="BB32" s="916"/>
      <c r="BC32" s="916"/>
      <c r="BD32" s="916"/>
      <c r="BE32" s="912"/>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405</v>
      </c>
      <c r="C33" s="840"/>
      <c r="D33" s="840"/>
      <c r="E33" s="840"/>
      <c r="F33" s="840"/>
      <c r="G33" s="840"/>
      <c r="H33" s="840"/>
      <c r="I33" s="840"/>
      <c r="J33" s="840"/>
      <c r="K33" s="840"/>
      <c r="L33" s="840"/>
      <c r="M33" s="840"/>
      <c r="N33" s="840"/>
      <c r="O33" s="840"/>
      <c r="P33" s="841"/>
      <c r="Q33" s="842">
        <v>1415</v>
      </c>
      <c r="R33" s="843"/>
      <c r="S33" s="843"/>
      <c r="T33" s="843"/>
      <c r="U33" s="843"/>
      <c r="V33" s="843">
        <v>1232</v>
      </c>
      <c r="W33" s="843"/>
      <c r="X33" s="843"/>
      <c r="Y33" s="843"/>
      <c r="Z33" s="843"/>
      <c r="AA33" s="843">
        <v>183</v>
      </c>
      <c r="AB33" s="843"/>
      <c r="AC33" s="843"/>
      <c r="AD33" s="843"/>
      <c r="AE33" s="844"/>
      <c r="AF33" s="845">
        <v>1304</v>
      </c>
      <c r="AG33" s="846"/>
      <c r="AH33" s="846"/>
      <c r="AI33" s="846"/>
      <c r="AJ33" s="847"/>
      <c r="AK33" s="914">
        <v>1</v>
      </c>
      <c r="AL33" s="915"/>
      <c r="AM33" s="915"/>
      <c r="AN33" s="915"/>
      <c r="AO33" s="915"/>
      <c r="AP33" s="915">
        <v>5279</v>
      </c>
      <c r="AQ33" s="915"/>
      <c r="AR33" s="915"/>
      <c r="AS33" s="915"/>
      <c r="AT33" s="915"/>
      <c r="AU33" s="915" t="s">
        <v>541</v>
      </c>
      <c r="AV33" s="915"/>
      <c r="AW33" s="915"/>
      <c r="AX33" s="915"/>
      <c r="AY33" s="915"/>
      <c r="AZ33" s="916" t="s">
        <v>541</v>
      </c>
      <c r="BA33" s="916"/>
      <c r="BB33" s="916"/>
      <c r="BC33" s="916"/>
      <c r="BD33" s="916"/>
      <c r="BE33" s="912" t="s">
        <v>406</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t="s">
        <v>407</v>
      </c>
      <c r="C34" s="840"/>
      <c r="D34" s="840"/>
      <c r="E34" s="840"/>
      <c r="F34" s="840"/>
      <c r="G34" s="840"/>
      <c r="H34" s="840"/>
      <c r="I34" s="840"/>
      <c r="J34" s="840"/>
      <c r="K34" s="840"/>
      <c r="L34" s="840"/>
      <c r="M34" s="840"/>
      <c r="N34" s="840"/>
      <c r="O34" s="840"/>
      <c r="P34" s="841"/>
      <c r="Q34" s="842">
        <v>109</v>
      </c>
      <c r="R34" s="843"/>
      <c r="S34" s="843"/>
      <c r="T34" s="843"/>
      <c r="U34" s="843"/>
      <c r="V34" s="843">
        <v>105</v>
      </c>
      <c r="W34" s="843"/>
      <c r="X34" s="843"/>
      <c r="Y34" s="843"/>
      <c r="Z34" s="843"/>
      <c r="AA34" s="843">
        <f t="shared" si="0"/>
        <v>4</v>
      </c>
      <c r="AB34" s="843"/>
      <c r="AC34" s="843"/>
      <c r="AD34" s="843"/>
      <c r="AE34" s="844"/>
      <c r="AF34" s="845">
        <v>315</v>
      </c>
      <c r="AG34" s="846"/>
      <c r="AH34" s="846"/>
      <c r="AI34" s="846"/>
      <c r="AJ34" s="847"/>
      <c r="AK34" s="914">
        <v>28</v>
      </c>
      <c r="AL34" s="915"/>
      <c r="AM34" s="915"/>
      <c r="AN34" s="915"/>
      <c r="AO34" s="915"/>
      <c r="AP34" s="915">
        <v>698</v>
      </c>
      <c r="AQ34" s="915"/>
      <c r="AR34" s="915"/>
      <c r="AS34" s="915"/>
      <c r="AT34" s="915"/>
      <c r="AU34" s="915" t="s">
        <v>541</v>
      </c>
      <c r="AV34" s="915"/>
      <c r="AW34" s="915"/>
      <c r="AX34" s="915"/>
      <c r="AY34" s="915"/>
      <c r="AZ34" s="916" t="s">
        <v>541</v>
      </c>
      <c r="BA34" s="916"/>
      <c r="BB34" s="916"/>
      <c r="BC34" s="916"/>
      <c r="BD34" s="916"/>
      <c r="BE34" s="912" t="s">
        <v>408</v>
      </c>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t="s">
        <v>409</v>
      </c>
      <c r="C35" s="840"/>
      <c r="D35" s="840"/>
      <c r="E35" s="840"/>
      <c r="F35" s="840"/>
      <c r="G35" s="840"/>
      <c r="H35" s="840"/>
      <c r="I35" s="840"/>
      <c r="J35" s="840"/>
      <c r="K35" s="840"/>
      <c r="L35" s="840"/>
      <c r="M35" s="840"/>
      <c r="N35" s="840"/>
      <c r="O35" s="840"/>
      <c r="P35" s="841"/>
      <c r="Q35" s="842">
        <v>786</v>
      </c>
      <c r="R35" s="843"/>
      <c r="S35" s="843"/>
      <c r="T35" s="843"/>
      <c r="U35" s="843"/>
      <c r="V35" s="843">
        <v>1001</v>
      </c>
      <c r="W35" s="843"/>
      <c r="X35" s="843"/>
      <c r="Y35" s="843"/>
      <c r="Z35" s="843"/>
      <c r="AA35" s="843">
        <f t="shared" si="0"/>
        <v>-215</v>
      </c>
      <c r="AB35" s="843"/>
      <c r="AC35" s="843"/>
      <c r="AD35" s="843"/>
      <c r="AE35" s="844"/>
      <c r="AF35" s="845">
        <v>173</v>
      </c>
      <c r="AG35" s="846"/>
      <c r="AH35" s="846"/>
      <c r="AI35" s="846"/>
      <c r="AJ35" s="847"/>
      <c r="AK35" s="914">
        <v>463</v>
      </c>
      <c r="AL35" s="915"/>
      <c r="AM35" s="915"/>
      <c r="AN35" s="915"/>
      <c r="AO35" s="915"/>
      <c r="AP35" s="915">
        <v>6402</v>
      </c>
      <c r="AQ35" s="915"/>
      <c r="AR35" s="915"/>
      <c r="AS35" s="915"/>
      <c r="AT35" s="915"/>
      <c r="AU35" s="915">
        <v>3802</v>
      </c>
      <c r="AV35" s="915"/>
      <c r="AW35" s="915"/>
      <c r="AX35" s="915"/>
      <c r="AY35" s="915"/>
      <c r="AZ35" s="916" t="s">
        <v>541</v>
      </c>
      <c r="BA35" s="916"/>
      <c r="BB35" s="916"/>
      <c r="BC35" s="916"/>
      <c r="BD35" s="916"/>
      <c r="BE35" s="912" t="s">
        <v>410</v>
      </c>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387</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2376</v>
      </c>
      <c r="AG63" s="926"/>
      <c r="AH63" s="926"/>
      <c r="AI63" s="926"/>
      <c r="AJ63" s="927"/>
      <c r="AK63" s="928"/>
      <c r="AL63" s="923"/>
      <c r="AM63" s="923"/>
      <c r="AN63" s="923"/>
      <c r="AO63" s="923"/>
      <c r="AP63" s="926">
        <v>12398</v>
      </c>
      <c r="AQ63" s="926"/>
      <c r="AR63" s="926"/>
      <c r="AS63" s="926"/>
      <c r="AT63" s="926"/>
      <c r="AU63" s="926">
        <v>3802</v>
      </c>
      <c r="AV63" s="926"/>
      <c r="AW63" s="926"/>
      <c r="AX63" s="926"/>
      <c r="AY63" s="926"/>
      <c r="AZ63" s="930"/>
      <c r="BA63" s="930"/>
      <c r="BB63" s="930"/>
      <c r="BC63" s="930"/>
      <c r="BD63" s="930"/>
      <c r="BE63" s="931"/>
      <c r="BF63" s="931"/>
      <c r="BG63" s="931"/>
      <c r="BH63" s="931"/>
      <c r="BI63" s="932"/>
      <c r="BJ63" s="933" t="s">
        <v>413</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393</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374</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x14ac:dyDescent="0.15">
      <c r="A68" s="258">
        <v>1</v>
      </c>
      <c r="B68" s="953" t="s">
        <v>594</v>
      </c>
      <c r="C68" s="954"/>
      <c r="D68" s="954"/>
      <c r="E68" s="954"/>
      <c r="F68" s="954"/>
      <c r="G68" s="954"/>
      <c r="H68" s="954"/>
      <c r="I68" s="954"/>
      <c r="J68" s="954"/>
      <c r="K68" s="954"/>
      <c r="L68" s="954"/>
      <c r="M68" s="954"/>
      <c r="N68" s="954"/>
      <c r="O68" s="954"/>
      <c r="P68" s="955"/>
      <c r="Q68" s="956">
        <v>2484</v>
      </c>
      <c r="R68" s="950"/>
      <c r="S68" s="950"/>
      <c r="T68" s="950"/>
      <c r="U68" s="950"/>
      <c r="V68" s="950">
        <v>2356</v>
      </c>
      <c r="W68" s="950"/>
      <c r="X68" s="950"/>
      <c r="Y68" s="950"/>
      <c r="Z68" s="950"/>
      <c r="AA68" s="950">
        <f t="shared" ref="AA68:AA79" si="1">+Q68-V68</f>
        <v>128</v>
      </c>
      <c r="AB68" s="950"/>
      <c r="AC68" s="950"/>
      <c r="AD68" s="950"/>
      <c r="AE68" s="950"/>
      <c r="AF68" s="950">
        <v>51</v>
      </c>
      <c r="AG68" s="950"/>
      <c r="AH68" s="950"/>
      <c r="AI68" s="950"/>
      <c r="AJ68" s="950"/>
      <c r="AK68" s="950" t="s">
        <v>610</v>
      </c>
      <c r="AL68" s="950"/>
      <c r="AM68" s="950"/>
      <c r="AN68" s="950"/>
      <c r="AO68" s="950"/>
      <c r="AP68" s="950">
        <v>27</v>
      </c>
      <c r="AQ68" s="950"/>
      <c r="AR68" s="950"/>
      <c r="AS68" s="950"/>
      <c r="AT68" s="950"/>
      <c r="AU68" s="950" t="s">
        <v>541</v>
      </c>
      <c r="AV68" s="950"/>
      <c r="AW68" s="950"/>
      <c r="AX68" s="950"/>
      <c r="AY68" s="950"/>
      <c r="AZ68" s="951" t="s">
        <v>605</v>
      </c>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x14ac:dyDescent="0.15">
      <c r="A69" s="261">
        <v>2</v>
      </c>
      <c r="B69" s="957" t="s">
        <v>595</v>
      </c>
      <c r="C69" s="958"/>
      <c r="D69" s="958"/>
      <c r="E69" s="958"/>
      <c r="F69" s="958"/>
      <c r="G69" s="958"/>
      <c r="H69" s="958"/>
      <c r="I69" s="958"/>
      <c r="J69" s="958"/>
      <c r="K69" s="958"/>
      <c r="L69" s="958"/>
      <c r="M69" s="958"/>
      <c r="N69" s="958"/>
      <c r="O69" s="958"/>
      <c r="P69" s="959"/>
      <c r="Q69" s="960">
        <v>2137</v>
      </c>
      <c r="R69" s="915"/>
      <c r="S69" s="915"/>
      <c r="T69" s="915"/>
      <c r="U69" s="915"/>
      <c r="V69" s="915">
        <v>2116</v>
      </c>
      <c r="W69" s="915"/>
      <c r="X69" s="915"/>
      <c r="Y69" s="915"/>
      <c r="Z69" s="915"/>
      <c r="AA69" s="915">
        <f t="shared" si="1"/>
        <v>21</v>
      </c>
      <c r="AB69" s="915"/>
      <c r="AC69" s="915"/>
      <c r="AD69" s="915"/>
      <c r="AE69" s="915"/>
      <c r="AF69" s="915">
        <v>21</v>
      </c>
      <c r="AG69" s="915"/>
      <c r="AH69" s="915"/>
      <c r="AI69" s="915"/>
      <c r="AJ69" s="915"/>
      <c r="AK69" s="915">
        <v>29</v>
      </c>
      <c r="AL69" s="915"/>
      <c r="AM69" s="915"/>
      <c r="AN69" s="915"/>
      <c r="AO69" s="915"/>
      <c r="AP69" s="915">
        <v>137</v>
      </c>
      <c r="AQ69" s="915"/>
      <c r="AR69" s="915"/>
      <c r="AS69" s="915"/>
      <c r="AT69" s="915"/>
      <c r="AU69" s="915">
        <v>12</v>
      </c>
      <c r="AV69" s="915"/>
      <c r="AW69" s="915"/>
      <c r="AX69" s="915"/>
      <c r="AY69" s="915"/>
      <c r="AZ69" s="961" t="s">
        <v>605</v>
      </c>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x14ac:dyDescent="0.15">
      <c r="A70" s="261">
        <v>3</v>
      </c>
      <c r="B70" s="957" t="s">
        <v>596</v>
      </c>
      <c r="C70" s="958"/>
      <c r="D70" s="958"/>
      <c r="E70" s="958"/>
      <c r="F70" s="958"/>
      <c r="G70" s="958"/>
      <c r="H70" s="958"/>
      <c r="I70" s="958"/>
      <c r="J70" s="958"/>
      <c r="K70" s="958"/>
      <c r="L70" s="958"/>
      <c r="M70" s="958"/>
      <c r="N70" s="958"/>
      <c r="O70" s="958"/>
      <c r="P70" s="959"/>
      <c r="Q70" s="960">
        <v>616</v>
      </c>
      <c r="R70" s="915"/>
      <c r="S70" s="915"/>
      <c r="T70" s="915"/>
      <c r="U70" s="915"/>
      <c r="V70" s="915">
        <v>603</v>
      </c>
      <c r="W70" s="915"/>
      <c r="X70" s="915"/>
      <c r="Y70" s="915"/>
      <c r="Z70" s="915"/>
      <c r="AA70" s="915">
        <f t="shared" si="1"/>
        <v>13</v>
      </c>
      <c r="AB70" s="915"/>
      <c r="AC70" s="915"/>
      <c r="AD70" s="915"/>
      <c r="AE70" s="915"/>
      <c r="AF70" s="915">
        <v>13</v>
      </c>
      <c r="AG70" s="915"/>
      <c r="AH70" s="915"/>
      <c r="AI70" s="915"/>
      <c r="AJ70" s="915"/>
      <c r="AK70" s="915">
        <v>523</v>
      </c>
      <c r="AL70" s="915"/>
      <c r="AM70" s="915"/>
      <c r="AN70" s="915"/>
      <c r="AO70" s="915"/>
      <c r="AP70" s="915" t="s">
        <v>541</v>
      </c>
      <c r="AQ70" s="915"/>
      <c r="AR70" s="915"/>
      <c r="AS70" s="915"/>
      <c r="AT70" s="915"/>
      <c r="AU70" s="915" t="s">
        <v>541</v>
      </c>
      <c r="AV70" s="915"/>
      <c r="AW70" s="915"/>
      <c r="AX70" s="915"/>
      <c r="AY70" s="915"/>
      <c r="AZ70" s="961" t="s">
        <v>605</v>
      </c>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x14ac:dyDescent="0.15">
      <c r="A71" s="261">
        <v>4</v>
      </c>
      <c r="B71" s="957" t="s">
        <v>596</v>
      </c>
      <c r="C71" s="958"/>
      <c r="D71" s="958"/>
      <c r="E71" s="958"/>
      <c r="F71" s="958"/>
      <c r="G71" s="958"/>
      <c r="H71" s="958"/>
      <c r="I71" s="958"/>
      <c r="J71" s="958"/>
      <c r="K71" s="958"/>
      <c r="L71" s="958"/>
      <c r="M71" s="958"/>
      <c r="N71" s="958"/>
      <c r="O71" s="958"/>
      <c r="P71" s="959"/>
      <c r="Q71" s="960">
        <v>15235</v>
      </c>
      <c r="R71" s="915"/>
      <c r="S71" s="915"/>
      <c r="T71" s="915"/>
      <c r="U71" s="915"/>
      <c r="V71" s="915">
        <v>14827</v>
      </c>
      <c r="W71" s="915"/>
      <c r="X71" s="915"/>
      <c r="Y71" s="915"/>
      <c r="Z71" s="915"/>
      <c r="AA71" s="915">
        <v>408</v>
      </c>
      <c r="AB71" s="915"/>
      <c r="AC71" s="915"/>
      <c r="AD71" s="915"/>
      <c r="AE71" s="915"/>
      <c r="AF71" s="915">
        <v>3295</v>
      </c>
      <c r="AG71" s="915"/>
      <c r="AH71" s="915"/>
      <c r="AI71" s="915"/>
      <c r="AJ71" s="915"/>
      <c r="AK71" s="915">
        <v>2266</v>
      </c>
      <c r="AL71" s="915"/>
      <c r="AM71" s="915"/>
      <c r="AN71" s="915"/>
      <c r="AO71" s="915"/>
      <c r="AP71" s="915">
        <v>5882</v>
      </c>
      <c r="AQ71" s="915"/>
      <c r="AR71" s="915"/>
      <c r="AS71" s="915"/>
      <c r="AT71" s="915"/>
      <c r="AU71" s="915">
        <v>2005</v>
      </c>
      <c r="AV71" s="915"/>
      <c r="AW71" s="915"/>
      <c r="AX71" s="915"/>
      <c r="AY71" s="915"/>
      <c r="AZ71" s="961" t="s">
        <v>606</v>
      </c>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x14ac:dyDescent="0.15">
      <c r="A72" s="261">
        <v>5</v>
      </c>
      <c r="B72" s="957" t="s">
        <v>597</v>
      </c>
      <c r="C72" s="958"/>
      <c r="D72" s="958"/>
      <c r="E72" s="958"/>
      <c r="F72" s="958"/>
      <c r="G72" s="958"/>
      <c r="H72" s="958"/>
      <c r="I72" s="958"/>
      <c r="J72" s="958"/>
      <c r="K72" s="958"/>
      <c r="L72" s="958"/>
      <c r="M72" s="958"/>
      <c r="N72" s="958"/>
      <c r="O72" s="958"/>
      <c r="P72" s="959"/>
      <c r="Q72" s="960">
        <v>245</v>
      </c>
      <c r="R72" s="915"/>
      <c r="S72" s="915"/>
      <c r="T72" s="915"/>
      <c r="U72" s="915"/>
      <c r="V72" s="915">
        <v>236</v>
      </c>
      <c r="W72" s="915"/>
      <c r="X72" s="915"/>
      <c r="Y72" s="915"/>
      <c r="Z72" s="915"/>
      <c r="AA72" s="915">
        <f t="shared" si="1"/>
        <v>9</v>
      </c>
      <c r="AB72" s="915"/>
      <c r="AC72" s="915"/>
      <c r="AD72" s="915"/>
      <c r="AE72" s="915"/>
      <c r="AF72" s="915">
        <v>9</v>
      </c>
      <c r="AG72" s="915"/>
      <c r="AH72" s="915"/>
      <c r="AI72" s="915"/>
      <c r="AJ72" s="915"/>
      <c r="AK72" s="915">
        <v>7</v>
      </c>
      <c r="AL72" s="915"/>
      <c r="AM72" s="915"/>
      <c r="AN72" s="915"/>
      <c r="AO72" s="915"/>
      <c r="AP72" s="915" t="s">
        <v>541</v>
      </c>
      <c r="AQ72" s="915"/>
      <c r="AR72" s="915"/>
      <c r="AS72" s="915"/>
      <c r="AT72" s="915"/>
      <c r="AU72" s="915" t="s">
        <v>541</v>
      </c>
      <c r="AV72" s="915"/>
      <c r="AW72" s="915"/>
      <c r="AX72" s="915"/>
      <c r="AY72" s="915"/>
      <c r="AZ72" s="961" t="s">
        <v>605</v>
      </c>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x14ac:dyDescent="0.15">
      <c r="A73" s="261">
        <v>6</v>
      </c>
      <c r="B73" s="957" t="s">
        <v>598</v>
      </c>
      <c r="C73" s="958"/>
      <c r="D73" s="958"/>
      <c r="E73" s="958"/>
      <c r="F73" s="958"/>
      <c r="G73" s="958"/>
      <c r="H73" s="958"/>
      <c r="I73" s="958"/>
      <c r="J73" s="958"/>
      <c r="K73" s="958"/>
      <c r="L73" s="958"/>
      <c r="M73" s="958"/>
      <c r="N73" s="958"/>
      <c r="O73" s="958"/>
      <c r="P73" s="959"/>
      <c r="Q73" s="960">
        <v>2290</v>
      </c>
      <c r="R73" s="915"/>
      <c r="S73" s="915"/>
      <c r="T73" s="915"/>
      <c r="U73" s="915"/>
      <c r="V73" s="915">
        <v>1677</v>
      </c>
      <c r="W73" s="915"/>
      <c r="X73" s="915"/>
      <c r="Y73" s="915"/>
      <c r="Z73" s="915"/>
      <c r="AA73" s="915">
        <v>613</v>
      </c>
      <c r="AB73" s="915"/>
      <c r="AC73" s="915"/>
      <c r="AD73" s="915"/>
      <c r="AE73" s="915"/>
      <c r="AF73" s="915">
        <v>5143</v>
      </c>
      <c r="AG73" s="915"/>
      <c r="AH73" s="915"/>
      <c r="AI73" s="915"/>
      <c r="AJ73" s="915"/>
      <c r="AK73" s="915">
        <v>512</v>
      </c>
      <c r="AL73" s="915"/>
      <c r="AM73" s="915"/>
      <c r="AN73" s="915"/>
      <c r="AO73" s="915"/>
      <c r="AP73" s="915">
        <v>2913</v>
      </c>
      <c r="AQ73" s="915"/>
      <c r="AR73" s="915"/>
      <c r="AS73" s="915"/>
      <c r="AT73" s="915"/>
      <c r="AU73" s="915" t="s">
        <v>541</v>
      </c>
      <c r="AV73" s="915"/>
      <c r="AW73" s="915"/>
      <c r="AX73" s="915"/>
      <c r="AY73" s="915"/>
      <c r="AZ73" s="961" t="s">
        <v>607</v>
      </c>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x14ac:dyDescent="0.15">
      <c r="A74" s="261">
        <v>7</v>
      </c>
      <c r="B74" s="957" t="s">
        <v>599</v>
      </c>
      <c r="C74" s="958"/>
      <c r="D74" s="958"/>
      <c r="E74" s="958"/>
      <c r="F74" s="958"/>
      <c r="G74" s="958"/>
      <c r="H74" s="958"/>
      <c r="I74" s="958"/>
      <c r="J74" s="958"/>
      <c r="K74" s="958"/>
      <c r="L74" s="958"/>
      <c r="M74" s="958"/>
      <c r="N74" s="958"/>
      <c r="O74" s="958"/>
      <c r="P74" s="959"/>
      <c r="Q74" s="960">
        <v>886</v>
      </c>
      <c r="R74" s="915"/>
      <c r="S74" s="915"/>
      <c r="T74" s="915"/>
      <c r="U74" s="915"/>
      <c r="V74" s="915">
        <v>835</v>
      </c>
      <c r="W74" s="915"/>
      <c r="X74" s="915"/>
      <c r="Y74" s="915"/>
      <c r="Z74" s="915"/>
      <c r="AA74" s="915">
        <f t="shared" si="1"/>
        <v>51</v>
      </c>
      <c r="AB74" s="915"/>
      <c r="AC74" s="915"/>
      <c r="AD74" s="915"/>
      <c r="AE74" s="915"/>
      <c r="AF74" s="915">
        <v>1299</v>
      </c>
      <c r="AG74" s="915"/>
      <c r="AH74" s="915"/>
      <c r="AI74" s="915"/>
      <c r="AJ74" s="915"/>
      <c r="AK74" s="915">
        <v>1598</v>
      </c>
      <c r="AL74" s="915"/>
      <c r="AM74" s="915"/>
      <c r="AN74" s="915"/>
      <c r="AO74" s="915"/>
      <c r="AP74" s="915">
        <v>7511</v>
      </c>
      <c r="AQ74" s="915"/>
      <c r="AR74" s="915"/>
      <c r="AS74" s="915"/>
      <c r="AT74" s="915"/>
      <c r="AU74" s="915">
        <v>270</v>
      </c>
      <c r="AV74" s="915"/>
      <c r="AW74" s="915"/>
      <c r="AX74" s="915"/>
      <c r="AY74" s="915"/>
      <c r="AZ74" s="961" t="s">
        <v>607</v>
      </c>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x14ac:dyDescent="0.15">
      <c r="A75" s="261">
        <v>8</v>
      </c>
      <c r="B75" s="957" t="s">
        <v>600</v>
      </c>
      <c r="C75" s="958"/>
      <c r="D75" s="958"/>
      <c r="E75" s="958"/>
      <c r="F75" s="958"/>
      <c r="G75" s="958"/>
      <c r="H75" s="958"/>
      <c r="I75" s="958"/>
      <c r="J75" s="958"/>
      <c r="K75" s="958"/>
      <c r="L75" s="958"/>
      <c r="M75" s="958"/>
      <c r="N75" s="958"/>
      <c r="O75" s="958"/>
      <c r="P75" s="959"/>
      <c r="Q75" s="963">
        <v>704</v>
      </c>
      <c r="R75" s="964"/>
      <c r="S75" s="964"/>
      <c r="T75" s="964"/>
      <c r="U75" s="914"/>
      <c r="V75" s="965">
        <v>685</v>
      </c>
      <c r="W75" s="964"/>
      <c r="X75" s="964"/>
      <c r="Y75" s="964"/>
      <c r="Z75" s="914"/>
      <c r="AA75" s="965">
        <f t="shared" si="1"/>
        <v>19</v>
      </c>
      <c r="AB75" s="964"/>
      <c r="AC75" s="964"/>
      <c r="AD75" s="964"/>
      <c r="AE75" s="914"/>
      <c r="AF75" s="965">
        <v>19</v>
      </c>
      <c r="AG75" s="964"/>
      <c r="AH75" s="964"/>
      <c r="AI75" s="964"/>
      <c r="AJ75" s="914"/>
      <c r="AK75" s="965">
        <v>14</v>
      </c>
      <c r="AL75" s="964"/>
      <c r="AM75" s="964"/>
      <c r="AN75" s="964"/>
      <c r="AO75" s="914"/>
      <c r="AP75" s="965" t="s">
        <v>541</v>
      </c>
      <c r="AQ75" s="964"/>
      <c r="AR75" s="964"/>
      <c r="AS75" s="964"/>
      <c r="AT75" s="914"/>
      <c r="AU75" s="965" t="s">
        <v>541</v>
      </c>
      <c r="AV75" s="964"/>
      <c r="AW75" s="964"/>
      <c r="AX75" s="964"/>
      <c r="AY75" s="914"/>
      <c r="AZ75" s="961" t="s">
        <v>605</v>
      </c>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x14ac:dyDescent="0.15">
      <c r="A76" s="261">
        <v>9</v>
      </c>
      <c r="B76" s="957" t="s">
        <v>601</v>
      </c>
      <c r="C76" s="958"/>
      <c r="D76" s="958"/>
      <c r="E76" s="958"/>
      <c r="F76" s="958"/>
      <c r="G76" s="958"/>
      <c r="H76" s="958"/>
      <c r="I76" s="958"/>
      <c r="J76" s="958"/>
      <c r="K76" s="958"/>
      <c r="L76" s="958"/>
      <c r="M76" s="958"/>
      <c r="N76" s="958"/>
      <c r="O76" s="958"/>
      <c r="P76" s="959"/>
      <c r="Q76" s="963">
        <v>9867</v>
      </c>
      <c r="R76" s="964"/>
      <c r="S76" s="964"/>
      <c r="T76" s="964"/>
      <c r="U76" s="914"/>
      <c r="V76" s="965">
        <v>6844</v>
      </c>
      <c r="W76" s="964"/>
      <c r="X76" s="964"/>
      <c r="Y76" s="964"/>
      <c r="Z76" s="914"/>
      <c r="AA76" s="965">
        <f t="shared" si="1"/>
        <v>3023</v>
      </c>
      <c r="AB76" s="964"/>
      <c r="AC76" s="964"/>
      <c r="AD76" s="964"/>
      <c r="AE76" s="914"/>
      <c r="AF76" s="965">
        <v>3023</v>
      </c>
      <c r="AG76" s="964"/>
      <c r="AH76" s="964"/>
      <c r="AI76" s="964"/>
      <c r="AJ76" s="914"/>
      <c r="AK76" s="965" t="s">
        <v>541</v>
      </c>
      <c r="AL76" s="964"/>
      <c r="AM76" s="964"/>
      <c r="AN76" s="964"/>
      <c r="AO76" s="914"/>
      <c r="AP76" s="965" t="s">
        <v>541</v>
      </c>
      <c r="AQ76" s="964"/>
      <c r="AR76" s="964"/>
      <c r="AS76" s="964"/>
      <c r="AT76" s="914"/>
      <c r="AU76" s="965" t="s">
        <v>541</v>
      </c>
      <c r="AV76" s="964"/>
      <c r="AW76" s="964"/>
      <c r="AX76" s="964"/>
      <c r="AY76" s="914"/>
      <c r="AZ76" s="961" t="s">
        <v>605</v>
      </c>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x14ac:dyDescent="0.15">
      <c r="A77" s="261">
        <v>10</v>
      </c>
      <c r="B77" s="957" t="s">
        <v>602</v>
      </c>
      <c r="C77" s="958"/>
      <c r="D77" s="958"/>
      <c r="E77" s="958"/>
      <c r="F77" s="958"/>
      <c r="G77" s="958"/>
      <c r="H77" s="958"/>
      <c r="I77" s="958"/>
      <c r="J77" s="958"/>
      <c r="K77" s="958"/>
      <c r="L77" s="958"/>
      <c r="M77" s="958"/>
      <c r="N77" s="958"/>
      <c r="O77" s="958"/>
      <c r="P77" s="959"/>
      <c r="Q77" s="963">
        <v>534</v>
      </c>
      <c r="R77" s="964"/>
      <c r="S77" s="964"/>
      <c r="T77" s="964"/>
      <c r="U77" s="914"/>
      <c r="V77" s="965">
        <v>508</v>
      </c>
      <c r="W77" s="964"/>
      <c r="X77" s="964"/>
      <c r="Y77" s="964"/>
      <c r="Z77" s="914"/>
      <c r="AA77" s="965">
        <f t="shared" si="1"/>
        <v>26</v>
      </c>
      <c r="AB77" s="964"/>
      <c r="AC77" s="964"/>
      <c r="AD77" s="964"/>
      <c r="AE77" s="914"/>
      <c r="AF77" s="965">
        <v>26</v>
      </c>
      <c r="AG77" s="964"/>
      <c r="AH77" s="964"/>
      <c r="AI77" s="964"/>
      <c r="AJ77" s="914"/>
      <c r="AK77" s="965">
        <v>5</v>
      </c>
      <c r="AL77" s="964"/>
      <c r="AM77" s="964"/>
      <c r="AN77" s="964"/>
      <c r="AO77" s="914"/>
      <c r="AP77" s="965" t="s">
        <v>541</v>
      </c>
      <c r="AQ77" s="964"/>
      <c r="AR77" s="964"/>
      <c r="AS77" s="964"/>
      <c r="AT77" s="914"/>
      <c r="AU77" s="965" t="s">
        <v>541</v>
      </c>
      <c r="AV77" s="964"/>
      <c r="AW77" s="964"/>
      <c r="AX77" s="964"/>
      <c r="AY77" s="914"/>
      <c r="AZ77" s="961" t="s">
        <v>605</v>
      </c>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x14ac:dyDescent="0.15">
      <c r="A78" s="261">
        <v>11</v>
      </c>
      <c r="B78" s="957" t="s">
        <v>602</v>
      </c>
      <c r="C78" s="958"/>
      <c r="D78" s="958"/>
      <c r="E78" s="958"/>
      <c r="F78" s="958"/>
      <c r="G78" s="958"/>
      <c r="H78" s="958"/>
      <c r="I78" s="958"/>
      <c r="J78" s="958"/>
      <c r="K78" s="958"/>
      <c r="L78" s="958"/>
      <c r="M78" s="958"/>
      <c r="N78" s="958"/>
      <c r="O78" s="958"/>
      <c r="P78" s="959"/>
      <c r="Q78" s="960">
        <v>171935</v>
      </c>
      <c r="R78" s="915"/>
      <c r="S78" s="915"/>
      <c r="T78" s="915"/>
      <c r="U78" s="915"/>
      <c r="V78" s="915">
        <v>162213</v>
      </c>
      <c r="W78" s="915"/>
      <c r="X78" s="915"/>
      <c r="Y78" s="915"/>
      <c r="Z78" s="915"/>
      <c r="AA78" s="915">
        <f t="shared" si="1"/>
        <v>9722</v>
      </c>
      <c r="AB78" s="915"/>
      <c r="AC78" s="915"/>
      <c r="AD78" s="915"/>
      <c r="AE78" s="915"/>
      <c r="AF78" s="915">
        <v>9719</v>
      </c>
      <c r="AG78" s="915"/>
      <c r="AH78" s="915"/>
      <c r="AI78" s="915"/>
      <c r="AJ78" s="915"/>
      <c r="AK78" s="915">
        <v>4660</v>
      </c>
      <c r="AL78" s="915"/>
      <c r="AM78" s="915"/>
      <c r="AN78" s="915"/>
      <c r="AO78" s="915"/>
      <c r="AP78" s="915" t="s">
        <v>541</v>
      </c>
      <c r="AQ78" s="915"/>
      <c r="AR78" s="915"/>
      <c r="AS78" s="915"/>
      <c r="AT78" s="915"/>
      <c r="AU78" s="915" t="s">
        <v>541</v>
      </c>
      <c r="AV78" s="915"/>
      <c r="AW78" s="915"/>
      <c r="AX78" s="915"/>
      <c r="AY78" s="915"/>
      <c r="AZ78" s="961" t="s">
        <v>608</v>
      </c>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x14ac:dyDescent="0.15">
      <c r="A79" s="261">
        <v>12</v>
      </c>
      <c r="B79" s="957" t="s">
        <v>603</v>
      </c>
      <c r="C79" s="958"/>
      <c r="D79" s="958"/>
      <c r="E79" s="958"/>
      <c r="F79" s="958"/>
      <c r="G79" s="958"/>
      <c r="H79" s="958"/>
      <c r="I79" s="958"/>
      <c r="J79" s="958"/>
      <c r="K79" s="958"/>
      <c r="L79" s="958"/>
      <c r="M79" s="958"/>
      <c r="N79" s="958"/>
      <c r="O79" s="958"/>
      <c r="P79" s="959"/>
      <c r="Q79" s="960">
        <v>8</v>
      </c>
      <c r="R79" s="915"/>
      <c r="S79" s="915"/>
      <c r="T79" s="915"/>
      <c r="U79" s="915"/>
      <c r="V79" s="915">
        <v>7</v>
      </c>
      <c r="W79" s="915"/>
      <c r="X79" s="915"/>
      <c r="Y79" s="915"/>
      <c r="Z79" s="915"/>
      <c r="AA79" s="915">
        <f t="shared" si="1"/>
        <v>1</v>
      </c>
      <c r="AB79" s="915"/>
      <c r="AC79" s="915"/>
      <c r="AD79" s="915"/>
      <c r="AE79" s="915"/>
      <c r="AF79" s="915">
        <v>1</v>
      </c>
      <c r="AG79" s="915"/>
      <c r="AH79" s="915"/>
      <c r="AI79" s="915"/>
      <c r="AJ79" s="915"/>
      <c r="AK79" s="915" t="s">
        <v>541</v>
      </c>
      <c r="AL79" s="915"/>
      <c r="AM79" s="915"/>
      <c r="AN79" s="915"/>
      <c r="AO79" s="915"/>
      <c r="AP79" s="915" t="s">
        <v>541</v>
      </c>
      <c r="AQ79" s="915"/>
      <c r="AR79" s="915"/>
      <c r="AS79" s="915"/>
      <c r="AT79" s="915"/>
      <c r="AU79" s="915" t="s">
        <v>541</v>
      </c>
      <c r="AV79" s="915"/>
      <c r="AW79" s="915"/>
      <c r="AX79" s="915"/>
      <c r="AY79" s="915"/>
      <c r="AZ79" s="961" t="s">
        <v>605</v>
      </c>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x14ac:dyDescent="0.15">
      <c r="A80" s="261">
        <v>13</v>
      </c>
      <c r="B80" s="957" t="s">
        <v>604</v>
      </c>
      <c r="C80" s="958"/>
      <c r="D80" s="958"/>
      <c r="E80" s="958"/>
      <c r="F80" s="958"/>
      <c r="G80" s="958"/>
      <c r="H80" s="958"/>
      <c r="I80" s="958"/>
      <c r="J80" s="958"/>
      <c r="K80" s="958"/>
      <c r="L80" s="958"/>
      <c r="M80" s="958"/>
      <c r="N80" s="958"/>
      <c r="O80" s="958"/>
      <c r="P80" s="959"/>
      <c r="Q80" s="960">
        <v>148</v>
      </c>
      <c r="R80" s="915"/>
      <c r="S80" s="915"/>
      <c r="T80" s="915"/>
      <c r="U80" s="915"/>
      <c r="V80" s="915">
        <v>142</v>
      </c>
      <c r="W80" s="915"/>
      <c r="X80" s="915"/>
      <c r="Y80" s="915"/>
      <c r="Z80" s="915"/>
      <c r="AA80" s="915">
        <v>6</v>
      </c>
      <c r="AB80" s="915"/>
      <c r="AC80" s="915"/>
      <c r="AD80" s="915"/>
      <c r="AE80" s="915"/>
      <c r="AF80" s="915">
        <v>6</v>
      </c>
      <c r="AG80" s="915"/>
      <c r="AH80" s="915"/>
      <c r="AI80" s="915"/>
      <c r="AJ80" s="915"/>
      <c r="AK80" s="915">
        <v>12</v>
      </c>
      <c r="AL80" s="915"/>
      <c r="AM80" s="915"/>
      <c r="AN80" s="915"/>
      <c r="AO80" s="915"/>
      <c r="AP80" s="915" t="s">
        <v>541</v>
      </c>
      <c r="AQ80" s="915"/>
      <c r="AR80" s="915"/>
      <c r="AS80" s="915"/>
      <c r="AT80" s="915"/>
      <c r="AU80" s="915" t="s">
        <v>541</v>
      </c>
      <c r="AV80" s="915"/>
      <c r="AW80" s="915"/>
      <c r="AX80" s="915"/>
      <c r="AY80" s="915"/>
      <c r="AZ80" s="961" t="s">
        <v>609</v>
      </c>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x14ac:dyDescent="0.15">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x14ac:dyDescent="0.15">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x14ac:dyDescent="0.15">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x14ac:dyDescent="0.15">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x14ac:dyDescent="0.15">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x14ac:dyDescent="0.15">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x14ac:dyDescent="0.2">
      <c r="A88" s="264" t="s">
        <v>387</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22625</v>
      </c>
      <c r="AG88" s="926"/>
      <c r="AH88" s="926"/>
      <c r="AI88" s="926"/>
      <c r="AJ88" s="926"/>
      <c r="AK88" s="923"/>
      <c r="AL88" s="923"/>
      <c r="AM88" s="923"/>
      <c r="AN88" s="923"/>
      <c r="AO88" s="923"/>
      <c r="AP88" s="926">
        <v>16470</v>
      </c>
      <c r="AQ88" s="926"/>
      <c r="AR88" s="926"/>
      <c r="AS88" s="926"/>
      <c r="AT88" s="926"/>
      <c r="AU88" s="926">
        <v>2287</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43</v>
      </c>
      <c r="CS102" s="934"/>
      <c r="CT102" s="934"/>
      <c r="CU102" s="934"/>
      <c r="CV102" s="977"/>
      <c r="CW102" s="976">
        <v>3</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432</v>
      </c>
      <c r="AG109" s="979"/>
      <c r="AH109" s="979"/>
      <c r="AI109" s="979"/>
      <c r="AJ109" s="980"/>
      <c r="AK109" s="978" t="s">
        <v>301</v>
      </c>
      <c r="AL109" s="979"/>
      <c r="AM109" s="979"/>
      <c r="AN109" s="979"/>
      <c r="AO109" s="980"/>
      <c r="AP109" s="978" t="s">
        <v>433</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432</v>
      </c>
      <c r="BW109" s="979"/>
      <c r="BX109" s="979"/>
      <c r="BY109" s="979"/>
      <c r="BZ109" s="980"/>
      <c r="CA109" s="978" t="s">
        <v>301</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432</v>
      </c>
      <c r="DM109" s="979"/>
      <c r="DN109" s="979"/>
      <c r="DO109" s="979"/>
      <c r="DP109" s="980"/>
      <c r="DQ109" s="978" t="s">
        <v>301</v>
      </c>
      <c r="DR109" s="979"/>
      <c r="DS109" s="979"/>
      <c r="DT109" s="979"/>
      <c r="DU109" s="980"/>
      <c r="DV109" s="978" t="s">
        <v>433</v>
      </c>
      <c r="DW109" s="979"/>
      <c r="DX109" s="979"/>
      <c r="DY109" s="979"/>
      <c r="DZ109" s="981"/>
    </row>
    <row r="110" spans="1:131" s="246"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4645049</v>
      </c>
      <c r="AB110" s="986"/>
      <c r="AC110" s="986"/>
      <c r="AD110" s="986"/>
      <c r="AE110" s="987"/>
      <c r="AF110" s="988">
        <v>4591000</v>
      </c>
      <c r="AG110" s="986"/>
      <c r="AH110" s="986"/>
      <c r="AI110" s="986"/>
      <c r="AJ110" s="987"/>
      <c r="AK110" s="988">
        <v>4743823</v>
      </c>
      <c r="AL110" s="986"/>
      <c r="AM110" s="986"/>
      <c r="AN110" s="986"/>
      <c r="AO110" s="987"/>
      <c r="AP110" s="989">
        <v>34.6</v>
      </c>
      <c r="AQ110" s="990"/>
      <c r="AR110" s="990"/>
      <c r="AS110" s="990"/>
      <c r="AT110" s="991"/>
      <c r="AU110" s="992" t="s">
        <v>71</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53996877</v>
      </c>
      <c r="BR110" s="1021"/>
      <c r="BS110" s="1021"/>
      <c r="BT110" s="1021"/>
      <c r="BU110" s="1021"/>
      <c r="BV110" s="1021">
        <v>53642682</v>
      </c>
      <c r="BW110" s="1021"/>
      <c r="BX110" s="1021"/>
      <c r="BY110" s="1021"/>
      <c r="BZ110" s="1021"/>
      <c r="CA110" s="1021">
        <v>52677774</v>
      </c>
      <c r="CB110" s="1021"/>
      <c r="CC110" s="1021"/>
      <c r="CD110" s="1021"/>
      <c r="CE110" s="1021"/>
      <c r="CF110" s="1035">
        <v>384.3</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439</v>
      </c>
      <c r="DR110" s="1021"/>
      <c r="DS110" s="1021"/>
      <c r="DT110" s="1021"/>
      <c r="DU110" s="1021"/>
      <c r="DV110" s="1022" t="s">
        <v>439</v>
      </c>
      <c r="DW110" s="1022"/>
      <c r="DX110" s="1022"/>
      <c r="DY110" s="1022"/>
      <c r="DZ110" s="1023"/>
    </row>
    <row r="111" spans="1:131" s="246"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439</v>
      </c>
      <c r="AG111" s="1028"/>
      <c r="AH111" s="1028"/>
      <c r="AI111" s="1028"/>
      <c r="AJ111" s="1029"/>
      <c r="AK111" s="1030" t="s">
        <v>413</v>
      </c>
      <c r="AL111" s="1028"/>
      <c r="AM111" s="1028"/>
      <c r="AN111" s="1028"/>
      <c r="AO111" s="1029"/>
      <c r="AP111" s="1031" t="s">
        <v>439</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1723</v>
      </c>
      <c r="BR111" s="1014"/>
      <c r="BS111" s="1014"/>
      <c r="BT111" s="1014"/>
      <c r="BU111" s="1014"/>
      <c r="BV111" s="1014">
        <v>10705</v>
      </c>
      <c r="BW111" s="1014"/>
      <c r="BX111" s="1014"/>
      <c r="BY111" s="1014"/>
      <c r="BZ111" s="1014"/>
      <c r="CA111" s="1014">
        <v>973402</v>
      </c>
      <c r="CB111" s="1014"/>
      <c r="CC111" s="1014"/>
      <c r="CD111" s="1014"/>
      <c r="CE111" s="1014"/>
      <c r="CF111" s="1008">
        <v>7.1</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439</v>
      </c>
      <c r="DM111" s="1014"/>
      <c r="DN111" s="1014"/>
      <c r="DO111" s="1014"/>
      <c r="DP111" s="1014"/>
      <c r="DQ111" s="1014" t="s">
        <v>442</v>
      </c>
      <c r="DR111" s="1014"/>
      <c r="DS111" s="1014"/>
      <c r="DT111" s="1014"/>
      <c r="DU111" s="1014"/>
      <c r="DV111" s="1015" t="s">
        <v>442</v>
      </c>
      <c r="DW111" s="1015"/>
      <c r="DX111" s="1015"/>
      <c r="DY111" s="1015"/>
      <c r="DZ111" s="1016"/>
    </row>
    <row r="112" spans="1:131" s="246"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439</v>
      </c>
      <c r="AG112" s="1053"/>
      <c r="AH112" s="1053"/>
      <c r="AI112" s="1053"/>
      <c r="AJ112" s="1054"/>
      <c r="AK112" s="1055" t="s">
        <v>439</v>
      </c>
      <c r="AL112" s="1053"/>
      <c r="AM112" s="1053"/>
      <c r="AN112" s="1053"/>
      <c r="AO112" s="1054"/>
      <c r="AP112" s="1056" t="s">
        <v>413</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3508325</v>
      </c>
      <c r="BR112" s="1014"/>
      <c r="BS112" s="1014"/>
      <c r="BT112" s="1014"/>
      <c r="BU112" s="1014"/>
      <c r="BV112" s="1014">
        <v>3393508</v>
      </c>
      <c r="BW112" s="1014"/>
      <c r="BX112" s="1014"/>
      <c r="BY112" s="1014"/>
      <c r="BZ112" s="1014"/>
      <c r="CA112" s="1014">
        <v>3802462</v>
      </c>
      <c r="CB112" s="1014"/>
      <c r="CC112" s="1014"/>
      <c r="CD112" s="1014"/>
      <c r="CE112" s="1014"/>
      <c r="CF112" s="1008">
        <v>27.7</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1641</v>
      </c>
      <c r="DH112" s="1014"/>
      <c r="DI112" s="1014"/>
      <c r="DJ112" s="1014"/>
      <c r="DK112" s="1014"/>
      <c r="DL112" s="1014">
        <v>546</v>
      </c>
      <c r="DM112" s="1014"/>
      <c r="DN112" s="1014"/>
      <c r="DO112" s="1014"/>
      <c r="DP112" s="1014"/>
      <c r="DQ112" s="1014">
        <v>404556</v>
      </c>
      <c r="DR112" s="1014"/>
      <c r="DS112" s="1014"/>
      <c r="DT112" s="1014"/>
      <c r="DU112" s="1014"/>
      <c r="DV112" s="1015">
        <v>3</v>
      </c>
      <c r="DW112" s="1015"/>
      <c r="DX112" s="1015"/>
      <c r="DY112" s="1015"/>
      <c r="DZ112" s="1016"/>
    </row>
    <row r="113" spans="1:130" s="246"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118938</v>
      </c>
      <c r="AB113" s="1028"/>
      <c r="AC113" s="1028"/>
      <c r="AD113" s="1028"/>
      <c r="AE113" s="1029"/>
      <c r="AF113" s="1030">
        <v>117024</v>
      </c>
      <c r="AG113" s="1028"/>
      <c r="AH113" s="1028"/>
      <c r="AI113" s="1028"/>
      <c r="AJ113" s="1029"/>
      <c r="AK113" s="1030">
        <v>95899</v>
      </c>
      <c r="AL113" s="1028"/>
      <c r="AM113" s="1028"/>
      <c r="AN113" s="1028"/>
      <c r="AO113" s="1029"/>
      <c r="AP113" s="1031">
        <v>0.7</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2058195</v>
      </c>
      <c r="BR113" s="1014"/>
      <c r="BS113" s="1014"/>
      <c r="BT113" s="1014"/>
      <c r="BU113" s="1014"/>
      <c r="BV113" s="1014">
        <v>2286325</v>
      </c>
      <c r="BW113" s="1014"/>
      <c r="BX113" s="1014"/>
      <c r="BY113" s="1014"/>
      <c r="BZ113" s="1014"/>
      <c r="CA113" s="1014">
        <v>2287397</v>
      </c>
      <c r="CB113" s="1014"/>
      <c r="CC113" s="1014"/>
      <c r="CD113" s="1014"/>
      <c r="CE113" s="1014"/>
      <c r="CF113" s="1008">
        <v>16.7</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233</v>
      </c>
      <c r="DH113" s="1053"/>
      <c r="DI113" s="1053"/>
      <c r="DJ113" s="1053"/>
      <c r="DK113" s="1054"/>
      <c r="DL113" s="1055" t="s">
        <v>439</v>
      </c>
      <c r="DM113" s="1053"/>
      <c r="DN113" s="1053"/>
      <c r="DO113" s="1053"/>
      <c r="DP113" s="1054"/>
      <c r="DQ113" s="1055" t="s">
        <v>452</v>
      </c>
      <c r="DR113" s="1053"/>
      <c r="DS113" s="1053"/>
      <c r="DT113" s="1053"/>
      <c r="DU113" s="1054"/>
      <c r="DV113" s="1056" t="s">
        <v>413</v>
      </c>
      <c r="DW113" s="1057"/>
      <c r="DX113" s="1057"/>
      <c r="DY113" s="1057"/>
      <c r="DZ113" s="1058"/>
    </row>
    <row r="114" spans="1:130" s="246"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179967</v>
      </c>
      <c r="AB114" s="1053"/>
      <c r="AC114" s="1053"/>
      <c r="AD114" s="1053"/>
      <c r="AE114" s="1054"/>
      <c r="AF114" s="1055">
        <v>121714</v>
      </c>
      <c r="AG114" s="1053"/>
      <c r="AH114" s="1053"/>
      <c r="AI114" s="1053"/>
      <c r="AJ114" s="1054"/>
      <c r="AK114" s="1055">
        <v>117590</v>
      </c>
      <c r="AL114" s="1053"/>
      <c r="AM114" s="1053"/>
      <c r="AN114" s="1053"/>
      <c r="AO114" s="1054"/>
      <c r="AP114" s="1056">
        <v>0.9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2431930</v>
      </c>
      <c r="BR114" s="1014"/>
      <c r="BS114" s="1014"/>
      <c r="BT114" s="1014"/>
      <c r="BU114" s="1014"/>
      <c r="BV114" s="1014">
        <v>2343524</v>
      </c>
      <c r="BW114" s="1014"/>
      <c r="BX114" s="1014"/>
      <c r="BY114" s="1014"/>
      <c r="BZ114" s="1014"/>
      <c r="CA114" s="1014">
        <v>2250894</v>
      </c>
      <c r="CB114" s="1014"/>
      <c r="CC114" s="1014"/>
      <c r="CD114" s="1014"/>
      <c r="CE114" s="1014"/>
      <c r="CF114" s="1008">
        <v>16.399999999999999</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413</v>
      </c>
      <c r="DM114" s="1053"/>
      <c r="DN114" s="1053"/>
      <c r="DO114" s="1053"/>
      <c r="DP114" s="1054"/>
      <c r="DQ114" s="1055" t="s">
        <v>439</v>
      </c>
      <c r="DR114" s="1053"/>
      <c r="DS114" s="1053"/>
      <c r="DT114" s="1053"/>
      <c r="DU114" s="1054"/>
      <c r="DV114" s="1056" t="s">
        <v>442</v>
      </c>
      <c r="DW114" s="1057"/>
      <c r="DX114" s="1057"/>
      <c r="DY114" s="1057"/>
      <c r="DZ114" s="1058"/>
    </row>
    <row r="115" spans="1:130" s="246"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1312</v>
      </c>
      <c r="AB115" s="1028"/>
      <c r="AC115" s="1028"/>
      <c r="AD115" s="1028"/>
      <c r="AE115" s="1029"/>
      <c r="AF115" s="1030">
        <v>1213</v>
      </c>
      <c r="AG115" s="1028"/>
      <c r="AH115" s="1028"/>
      <c r="AI115" s="1028"/>
      <c r="AJ115" s="1029"/>
      <c r="AK115" s="1030">
        <v>701</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439</v>
      </c>
      <c r="BR115" s="1014"/>
      <c r="BS115" s="1014"/>
      <c r="BT115" s="1014"/>
      <c r="BU115" s="1014"/>
      <c r="BV115" s="1014" t="s">
        <v>452</v>
      </c>
      <c r="BW115" s="1014"/>
      <c r="BX115" s="1014"/>
      <c r="BY115" s="1014"/>
      <c r="BZ115" s="1014"/>
      <c r="CA115" s="1014" t="s">
        <v>452</v>
      </c>
      <c r="CB115" s="1014"/>
      <c r="CC115" s="1014"/>
      <c r="CD115" s="1014"/>
      <c r="CE115" s="1014"/>
      <c r="CF115" s="1008" t="s">
        <v>452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452</v>
      </c>
      <c r="DH115" s="1053"/>
      <c r="DI115" s="1053"/>
      <c r="DJ115" s="1053"/>
      <c r="DK115" s="1054"/>
      <c r="DL115" s="1055" t="s">
        <v>452</v>
      </c>
      <c r="DM115" s="1053"/>
      <c r="DN115" s="1053"/>
      <c r="DO115" s="1053"/>
      <c r="DP115" s="1054"/>
      <c r="DQ115" s="1055" t="s">
        <v>439</v>
      </c>
      <c r="DR115" s="1053"/>
      <c r="DS115" s="1053"/>
      <c r="DT115" s="1053"/>
      <c r="DU115" s="1054"/>
      <c r="DV115" s="1056" t="s">
        <v>442</v>
      </c>
      <c r="DW115" s="1057"/>
      <c r="DX115" s="1057"/>
      <c r="DY115" s="1057"/>
      <c r="DZ115" s="1058"/>
    </row>
    <row r="116" spans="1:130" s="246"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82</v>
      </c>
      <c r="AB116" s="1053"/>
      <c r="AC116" s="1053"/>
      <c r="AD116" s="1053"/>
      <c r="AE116" s="1054"/>
      <c r="AF116" s="1055">
        <v>1</v>
      </c>
      <c r="AG116" s="1053"/>
      <c r="AH116" s="1053"/>
      <c r="AI116" s="1053"/>
      <c r="AJ116" s="1054"/>
      <c r="AK116" s="1055" t="s">
        <v>439</v>
      </c>
      <c r="AL116" s="1053"/>
      <c r="AM116" s="1053"/>
      <c r="AN116" s="1053"/>
      <c r="AO116" s="1054"/>
      <c r="AP116" s="1056" t="s">
        <v>442</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233</v>
      </c>
      <c r="BR116" s="1014"/>
      <c r="BS116" s="1014"/>
      <c r="BT116" s="1014"/>
      <c r="BU116" s="1014"/>
      <c r="BV116" s="1014" t="s">
        <v>413</v>
      </c>
      <c r="BW116" s="1014"/>
      <c r="BX116" s="1014"/>
      <c r="BY116" s="1014"/>
      <c r="BZ116" s="1014"/>
      <c r="CA116" s="1014" t="s">
        <v>442</v>
      </c>
      <c r="CB116" s="1014"/>
      <c r="CC116" s="1014"/>
      <c r="CD116" s="1014"/>
      <c r="CE116" s="1014"/>
      <c r="CF116" s="1008" t="s">
        <v>413</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439</v>
      </c>
      <c r="DH116" s="1053"/>
      <c r="DI116" s="1053"/>
      <c r="DJ116" s="1053"/>
      <c r="DK116" s="1054"/>
      <c r="DL116" s="1055" t="s">
        <v>413</v>
      </c>
      <c r="DM116" s="1053"/>
      <c r="DN116" s="1053"/>
      <c r="DO116" s="1053"/>
      <c r="DP116" s="1054"/>
      <c r="DQ116" s="1055" t="s">
        <v>442</v>
      </c>
      <c r="DR116" s="1053"/>
      <c r="DS116" s="1053"/>
      <c r="DT116" s="1053"/>
      <c r="DU116" s="1054"/>
      <c r="DV116" s="1056" t="s">
        <v>413</v>
      </c>
      <c r="DW116" s="1057"/>
      <c r="DX116" s="1057"/>
      <c r="DY116" s="1057"/>
      <c r="DZ116" s="1058"/>
    </row>
    <row r="117" spans="1:130" s="246"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4945348</v>
      </c>
      <c r="AB117" s="1071"/>
      <c r="AC117" s="1071"/>
      <c r="AD117" s="1071"/>
      <c r="AE117" s="1072"/>
      <c r="AF117" s="1073">
        <v>4830952</v>
      </c>
      <c r="AG117" s="1071"/>
      <c r="AH117" s="1071"/>
      <c r="AI117" s="1071"/>
      <c r="AJ117" s="1072"/>
      <c r="AK117" s="1073">
        <v>4958013</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413</v>
      </c>
      <c r="BR117" s="1014"/>
      <c r="BS117" s="1014"/>
      <c r="BT117" s="1014"/>
      <c r="BU117" s="1014"/>
      <c r="BV117" s="1014" t="s">
        <v>452</v>
      </c>
      <c r="BW117" s="1014"/>
      <c r="BX117" s="1014"/>
      <c r="BY117" s="1014"/>
      <c r="BZ117" s="1014"/>
      <c r="CA117" s="1014" t="s">
        <v>452</v>
      </c>
      <c r="CB117" s="1014"/>
      <c r="CC117" s="1014"/>
      <c r="CD117" s="1014"/>
      <c r="CE117" s="1014"/>
      <c r="CF117" s="1008" t="s">
        <v>439</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452</v>
      </c>
      <c r="DH117" s="1053"/>
      <c r="DI117" s="1053"/>
      <c r="DJ117" s="1053"/>
      <c r="DK117" s="1054"/>
      <c r="DL117" s="1055" t="s">
        <v>439</v>
      </c>
      <c r="DM117" s="1053"/>
      <c r="DN117" s="1053"/>
      <c r="DO117" s="1053"/>
      <c r="DP117" s="1054"/>
      <c r="DQ117" s="1055" t="s">
        <v>452</v>
      </c>
      <c r="DR117" s="1053"/>
      <c r="DS117" s="1053"/>
      <c r="DT117" s="1053"/>
      <c r="DU117" s="1054"/>
      <c r="DV117" s="1056" t="s">
        <v>439</v>
      </c>
      <c r="DW117" s="1057"/>
      <c r="DX117" s="1057"/>
      <c r="DY117" s="1057"/>
      <c r="DZ117" s="1058"/>
    </row>
    <row r="118" spans="1:130" s="246"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432</v>
      </c>
      <c r="AG118" s="979"/>
      <c r="AH118" s="979"/>
      <c r="AI118" s="979"/>
      <c r="AJ118" s="980"/>
      <c r="AK118" s="978" t="s">
        <v>301</v>
      </c>
      <c r="AL118" s="979"/>
      <c r="AM118" s="979"/>
      <c r="AN118" s="979"/>
      <c r="AO118" s="980"/>
      <c r="AP118" s="1065" t="s">
        <v>433</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413</v>
      </c>
      <c r="BR118" s="1092"/>
      <c r="BS118" s="1092"/>
      <c r="BT118" s="1092"/>
      <c r="BU118" s="1092"/>
      <c r="BV118" s="1092" t="s">
        <v>452</v>
      </c>
      <c r="BW118" s="1092"/>
      <c r="BX118" s="1092"/>
      <c r="BY118" s="1092"/>
      <c r="BZ118" s="1092"/>
      <c r="CA118" s="1092" t="s">
        <v>452</v>
      </c>
      <c r="CB118" s="1092"/>
      <c r="CC118" s="1092"/>
      <c r="CD118" s="1092"/>
      <c r="CE118" s="1092"/>
      <c r="CF118" s="1008" t="s">
        <v>413</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413</v>
      </c>
      <c r="DH118" s="1053"/>
      <c r="DI118" s="1053"/>
      <c r="DJ118" s="1053"/>
      <c r="DK118" s="1054"/>
      <c r="DL118" s="1055" t="s">
        <v>452</v>
      </c>
      <c r="DM118" s="1053"/>
      <c r="DN118" s="1053"/>
      <c r="DO118" s="1053"/>
      <c r="DP118" s="1054"/>
      <c r="DQ118" s="1055" t="s">
        <v>452</v>
      </c>
      <c r="DR118" s="1053"/>
      <c r="DS118" s="1053"/>
      <c r="DT118" s="1053"/>
      <c r="DU118" s="1054"/>
      <c r="DV118" s="1056" t="s">
        <v>413</v>
      </c>
      <c r="DW118" s="1057"/>
      <c r="DX118" s="1057"/>
      <c r="DY118" s="1057"/>
      <c r="DZ118" s="1058"/>
    </row>
    <row r="119" spans="1:130" s="246"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413</v>
      </c>
      <c r="AB119" s="986"/>
      <c r="AC119" s="986"/>
      <c r="AD119" s="986"/>
      <c r="AE119" s="987"/>
      <c r="AF119" s="988" t="s">
        <v>452</v>
      </c>
      <c r="AG119" s="986"/>
      <c r="AH119" s="986"/>
      <c r="AI119" s="986"/>
      <c r="AJ119" s="987"/>
      <c r="AK119" s="988" t="s">
        <v>413</v>
      </c>
      <c r="AL119" s="986"/>
      <c r="AM119" s="986"/>
      <c r="AN119" s="986"/>
      <c r="AO119" s="987"/>
      <c r="AP119" s="989" t="s">
        <v>452</v>
      </c>
      <c r="AQ119" s="990"/>
      <c r="AR119" s="990"/>
      <c r="AS119" s="990"/>
      <c r="AT119" s="991"/>
      <c r="AU119" s="996"/>
      <c r="AV119" s="997"/>
      <c r="AW119" s="997"/>
      <c r="AX119" s="997"/>
      <c r="AY119" s="997"/>
      <c r="AZ119" s="277" t="s">
        <v>183</v>
      </c>
      <c r="BA119" s="277"/>
      <c r="BB119" s="277"/>
      <c r="BC119" s="277"/>
      <c r="BD119" s="277"/>
      <c r="BE119" s="277"/>
      <c r="BF119" s="277"/>
      <c r="BG119" s="277"/>
      <c r="BH119" s="277"/>
      <c r="BI119" s="277"/>
      <c r="BJ119" s="277"/>
      <c r="BK119" s="277"/>
      <c r="BL119" s="277"/>
      <c r="BM119" s="277"/>
      <c r="BN119" s="277"/>
      <c r="BO119" s="1069" t="s">
        <v>467</v>
      </c>
      <c r="BP119" s="1100"/>
      <c r="BQ119" s="1091">
        <v>61997050</v>
      </c>
      <c r="BR119" s="1092"/>
      <c r="BS119" s="1092"/>
      <c r="BT119" s="1092"/>
      <c r="BU119" s="1092"/>
      <c r="BV119" s="1092">
        <v>61676744</v>
      </c>
      <c r="BW119" s="1092"/>
      <c r="BX119" s="1092"/>
      <c r="BY119" s="1092"/>
      <c r="BZ119" s="1092"/>
      <c r="CA119" s="1092">
        <v>61991929</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82</v>
      </c>
      <c r="DH119" s="1078"/>
      <c r="DI119" s="1078"/>
      <c r="DJ119" s="1078"/>
      <c r="DK119" s="1079"/>
      <c r="DL119" s="1077">
        <v>10159</v>
      </c>
      <c r="DM119" s="1078"/>
      <c r="DN119" s="1078"/>
      <c r="DO119" s="1078"/>
      <c r="DP119" s="1079"/>
      <c r="DQ119" s="1077">
        <v>568846</v>
      </c>
      <c r="DR119" s="1078"/>
      <c r="DS119" s="1078"/>
      <c r="DT119" s="1078"/>
      <c r="DU119" s="1079"/>
      <c r="DV119" s="1080">
        <v>4.2</v>
      </c>
      <c r="DW119" s="1081"/>
      <c r="DX119" s="1081"/>
      <c r="DY119" s="1081"/>
      <c r="DZ119" s="1082"/>
    </row>
    <row r="120" spans="1:130" s="246"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439</v>
      </c>
      <c r="AG120" s="1053"/>
      <c r="AH120" s="1053"/>
      <c r="AI120" s="1053"/>
      <c r="AJ120" s="1054"/>
      <c r="AK120" s="1055" t="s">
        <v>439</v>
      </c>
      <c r="AL120" s="1053"/>
      <c r="AM120" s="1053"/>
      <c r="AN120" s="1053"/>
      <c r="AO120" s="1054"/>
      <c r="AP120" s="1056" t="s">
        <v>439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1338023</v>
      </c>
      <c r="BR120" s="1021"/>
      <c r="BS120" s="1021"/>
      <c r="BT120" s="1021"/>
      <c r="BU120" s="1021"/>
      <c r="BV120" s="1021">
        <v>1747413</v>
      </c>
      <c r="BW120" s="1021"/>
      <c r="BX120" s="1021"/>
      <c r="BY120" s="1021"/>
      <c r="BZ120" s="1021"/>
      <c r="CA120" s="1021">
        <v>2724528</v>
      </c>
      <c r="CB120" s="1021"/>
      <c r="CC120" s="1021"/>
      <c r="CD120" s="1021"/>
      <c r="CE120" s="1021"/>
      <c r="CF120" s="1035">
        <v>19.899999999999999</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3508325</v>
      </c>
      <c r="DH120" s="1021"/>
      <c r="DI120" s="1021"/>
      <c r="DJ120" s="1021"/>
      <c r="DK120" s="1021"/>
      <c r="DL120" s="1021">
        <v>3393508</v>
      </c>
      <c r="DM120" s="1021"/>
      <c r="DN120" s="1021"/>
      <c r="DO120" s="1021"/>
      <c r="DP120" s="1021"/>
      <c r="DQ120" s="1021">
        <v>3802462</v>
      </c>
      <c r="DR120" s="1021"/>
      <c r="DS120" s="1021"/>
      <c r="DT120" s="1021"/>
      <c r="DU120" s="1021"/>
      <c r="DV120" s="1022">
        <v>27.7</v>
      </c>
      <c r="DW120" s="1022"/>
      <c r="DX120" s="1022"/>
      <c r="DY120" s="1022"/>
      <c r="DZ120" s="1023"/>
    </row>
    <row r="121" spans="1:130" s="246"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1095</v>
      </c>
      <c r="AB121" s="1053"/>
      <c r="AC121" s="1053"/>
      <c r="AD121" s="1053"/>
      <c r="AE121" s="1054"/>
      <c r="AF121" s="1055">
        <v>1095</v>
      </c>
      <c r="AG121" s="1053"/>
      <c r="AH121" s="1053"/>
      <c r="AI121" s="1053"/>
      <c r="AJ121" s="1054"/>
      <c r="AK121" s="1055">
        <v>546</v>
      </c>
      <c r="AL121" s="1053"/>
      <c r="AM121" s="1053"/>
      <c r="AN121" s="1053"/>
      <c r="AO121" s="1054"/>
      <c r="AP121" s="1056">
        <v>0</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2654884</v>
      </c>
      <c r="BR121" s="1014"/>
      <c r="BS121" s="1014"/>
      <c r="BT121" s="1014"/>
      <c r="BU121" s="1014"/>
      <c r="BV121" s="1014">
        <v>2415134</v>
      </c>
      <c r="BW121" s="1014"/>
      <c r="BX121" s="1014"/>
      <c r="BY121" s="1014"/>
      <c r="BZ121" s="1014"/>
      <c r="CA121" s="1014">
        <v>2334203</v>
      </c>
      <c r="CB121" s="1014"/>
      <c r="CC121" s="1014"/>
      <c r="CD121" s="1014"/>
      <c r="CE121" s="1014"/>
      <c r="CF121" s="1008">
        <v>17</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t="s">
        <v>439</v>
      </c>
      <c r="DH121" s="1014"/>
      <c r="DI121" s="1014"/>
      <c r="DJ121" s="1014"/>
      <c r="DK121" s="1014"/>
      <c r="DL121" s="1014" t="s">
        <v>439</v>
      </c>
      <c r="DM121" s="1014"/>
      <c r="DN121" s="1014"/>
      <c r="DO121" s="1014"/>
      <c r="DP121" s="1014"/>
      <c r="DQ121" s="1014" t="s">
        <v>439</v>
      </c>
      <c r="DR121" s="1014"/>
      <c r="DS121" s="1014"/>
      <c r="DT121" s="1014"/>
      <c r="DU121" s="1014"/>
      <c r="DV121" s="1015" t="s">
        <v>439</v>
      </c>
      <c r="DW121" s="1015"/>
      <c r="DX121" s="1015"/>
      <c r="DY121" s="1015"/>
      <c r="DZ121" s="1016"/>
    </row>
    <row r="122" spans="1:130" s="246"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439</v>
      </c>
      <c r="AG122" s="1053"/>
      <c r="AH122" s="1053"/>
      <c r="AI122" s="1053"/>
      <c r="AJ122" s="1054"/>
      <c r="AK122" s="1055" t="s">
        <v>413</v>
      </c>
      <c r="AL122" s="1053"/>
      <c r="AM122" s="1053"/>
      <c r="AN122" s="1053"/>
      <c r="AO122" s="1054"/>
      <c r="AP122" s="1056" t="s">
        <v>439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40665225</v>
      </c>
      <c r="BR122" s="1092"/>
      <c r="BS122" s="1092"/>
      <c r="BT122" s="1092"/>
      <c r="BU122" s="1092"/>
      <c r="BV122" s="1092">
        <v>39965294</v>
      </c>
      <c r="BW122" s="1092"/>
      <c r="BX122" s="1092"/>
      <c r="BY122" s="1092"/>
      <c r="BZ122" s="1092"/>
      <c r="CA122" s="1092">
        <v>39790099</v>
      </c>
      <c r="CB122" s="1092"/>
      <c r="CC122" s="1092"/>
      <c r="CD122" s="1092"/>
      <c r="CE122" s="1092"/>
      <c r="CF122" s="1112">
        <v>290.3</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478</v>
      </c>
      <c r="DH122" s="1014"/>
      <c r="DI122" s="1014"/>
      <c r="DJ122" s="1014"/>
      <c r="DK122" s="1014"/>
      <c r="DL122" s="1014" t="s">
        <v>413</v>
      </c>
      <c r="DM122" s="1014"/>
      <c r="DN122" s="1014"/>
      <c r="DO122" s="1014"/>
      <c r="DP122" s="1014"/>
      <c r="DQ122" s="1014" t="s">
        <v>479</v>
      </c>
      <c r="DR122" s="1014"/>
      <c r="DS122" s="1014"/>
      <c r="DT122" s="1014"/>
      <c r="DU122" s="1014"/>
      <c r="DV122" s="1015" t="s">
        <v>480</v>
      </c>
      <c r="DW122" s="1015"/>
      <c r="DX122" s="1015"/>
      <c r="DY122" s="1015"/>
      <c r="DZ122" s="1016"/>
    </row>
    <row r="123" spans="1:130" s="246"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481</v>
      </c>
      <c r="AB123" s="1053"/>
      <c r="AC123" s="1053"/>
      <c r="AD123" s="1053"/>
      <c r="AE123" s="1054"/>
      <c r="AF123" s="1055" t="s">
        <v>413</v>
      </c>
      <c r="AG123" s="1053"/>
      <c r="AH123" s="1053"/>
      <c r="AI123" s="1053"/>
      <c r="AJ123" s="1054"/>
      <c r="AK123" s="1055" t="s">
        <v>482</v>
      </c>
      <c r="AL123" s="1053"/>
      <c r="AM123" s="1053"/>
      <c r="AN123" s="1053"/>
      <c r="AO123" s="1054"/>
      <c r="AP123" s="1056" t="s">
        <v>413</v>
      </c>
      <c r="AQ123" s="1057"/>
      <c r="AR123" s="1057"/>
      <c r="AS123" s="1057"/>
      <c r="AT123" s="1058"/>
      <c r="AU123" s="1089"/>
      <c r="AV123" s="1090"/>
      <c r="AW123" s="1090"/>
      <c r="AX123" s="1090"/>
      <c r="AY123" s="1090"/>
      <c r="AZ123" s="277" t="s">
        <v>183</v>
      </c>
      <c r="BA123" s="277"/>
      <c r="BB123" s="277"/>
      <c r="BC123" s="277"/>
      <c r="BD123" s="277"/>
      <c r="BE123" s="277"/>
      <c r="BF123" s="277"/>
      <c r="BG123" s="277"/>
      <c r="BH123" s="277"/>
      <c r="BI123" s="277"/>
      <c r="BJ123" s="277"/>
      <c r="BK123" s="277"/>
      <c r="BL123" s="277"/>
      <c r="BM123" s="277"/>
      <c r="BN123" s="277"/>
      <c r="BO123" s="1069" t="s">
        <v>483</v>
      </c>
      <c r="BP123" s="1100"/>
      <c r="BQ123" s="1159">
        <v>44658132</v>
      </c>
      <c r="BR123" s="1160"/>
      <c r="BS123" s="1160"/>
      <c r="BT123" s="1160"/>
      <c r="BU123" s="1160"/>
      <c r="BV123" s="1160">
        <v>44127841</v>
      </c>
      <c r="BW123" s="1160"/>
      <c r="BX123" s="1160"/>
      <c r="BY123" s="1160"/>
      <c r="BZ123" s="1160"/>
      <c r="CA123" s="1160">
        <v>44848830</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478</v>
      </c>
      <c r="DH123" s="1053"/>
      <c r="DI123" s="1053"/>
      <c r="DJ123" s="1053"/>
      <c r="DK123" s="1054"/>
      <c r="DL123" s="1055" t="s">
        <v>479</v>
      </c>
      <c r="DM123" s="1053"/>
      <c r="DN123" s="1053"/>
      <c r="DO123" s="1053"/>
      <c r="DP123" s="1054"/>
      <c r="DQ123" s="1055" t="s">
        <v>479</v>
      </c>
      <c r="DR123" s="1053"/>
      <c r="DS123" s="1053"/>
      <c r="DT123" s="1053"/>
      <c r="DU123" s="1054"/>
      <c r="DV123" s="1056" t="s">
        <v>413</v>
      </c>
      <c r="DW123" s="1057"/>
      <c r="DX123" s="1057"/>
      <c r="DY123" s="1057"/>
      <c r="DZ123" s="1058"/>
    </row>
    <row r="124" spans="1:130" s="246"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413</v>
      </c>
      <c r="AB124" s="1053"/>
      <c r="AC124" s="1053"/>
      <c r="AD124" s="1053"/>
      <c r="AE124" s="1054"/>
      <c r="AF124" s="1055" t="s">
        <v>485</v>
      </c>
      <c r="AG124" s="1053"/>
      <c r="AH124" s="1053"/>
      <c r="AI124" s="1053"/>
      <c r="AJ124" s="1054"/>
      <c r="AK124" s="1055" t="s">
        <v>482</v>
      </c>
      <c r="AL124" s="1053"/>
      <c r="AM124" s="1053"/>
      <c r="AN124" s="1053"/>
      <c r="AO124" s="1054"/>
      <c r="AP124" s="1056" t="s">
        <v>486</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128.9</v>
      </c>
      <c r="BR124" s="1122"/>
      <c r="BS124" s="1122"/>
      <c r="BT124" s="1122"/>
      <c r="BU124" s="1122"/>
      <c r="BV124" s="1122">
        <v>130.80000000000001</v>
      </c>
      <c r="BW124" s="1122"/>
      <c r="BX124" s="1122"/>
      <c r="BY124" s="1122"/>
      <c r="BZ124" s="1122"/>
      <c r="CA124" s="1122">
        <v>125</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478</v>
      </c>
      <c r="DH124" s="1078"/>
      <c r="DI124" s="1078"/>
      <c r="DJ124" s="1078"/>
      <c r="DK124" s="1079"/>
      <c r="DL124" s="1077" t="s">
        <v>478</v>
      </c>
      <c r="DM124" s="1078"/>
      <c r="DN124" s="1078"/>
      <c r="DO124" s="1078"/>
      <c r="DP124" s="1079"/>
      <c r="DQ124" s="1077" t="s">
        <v>479</v>
      </c>
      <c r="DR124" s="1078"/>
      <c r="DS124" s="1078"/>
      <c r="DT124" s="1078"/>
      <c r="DU124" s="1079"/>
      <c r="DV124" s="1080" t="s">
        <v>489</v>
      </c>
      <c r="DW124" s="1081"/>
      <c r="DX124" s="1081"/>
      <c r="DY124" s="1081"/>
      <c r="DZ124" s="1082"/>
    </row>
    <row r="125" spans="1:130" s="246"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480</v>
      </c>
      <c r="AB125" s="1053"/>
      <c r="AC125" s="1053"/>
      <c r="AD125" s="1053"/>
      <c r="AE125" s="1054"/>
      <c r="AF125" s="1055" t="s">
        <v>480</v>
      </c>
      <c r="AG125" s="1053"/>
      <c r="AH125" s="1053"/>
      <c r="AI125" s="1053"/>
      <c r="AJ125" s="1054"/>
      <c r="AK125" s="1055" t="s">
        <v>479</v>
      </c>
      <c r="AL125" s="1053"/>
      <c r="AM125" s="1053"/>
      <c r="AN125" s="1053"/>
      <c r="AO125" s="1054"/>
      <c r="AP125" s="1056" t="s">
        <v>413</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413</v>
      </c>
      <c r="DH125" s="1021"/>
      <c r="DI125" s="1021"/>
      <c r="DJ125" s="1021"/>
      <c r="DK125" s="1021"/>
      <c r="DL125" s="1021" t="s">
        <v>413</v>
      </c>
      <c r="DM125" s="1021"/>
      <c r="DN125" s="1021"/>
      <c r="DO125" s="1021"/>
      <c r="DP125" s="1021"/>
      <c r="DQ125" s="1021" t="s">
        <v>478</v>
      </c>
      <c r="DR125" s="1021"/>
      <c r="DS125" s="1021"/>
      <c r="DT125" s="1021"/>
      <c r="DU125" s="1021"/>
      <c r="DV125" s="1022" t="s">
        <v>413</v>
      </c>
      <c r="DW125" s="1022"/>
      <c r="DX125" s="1022"/>
      <c r="DY125" s="1022"/>
      <c r="DZ125" s="1023"/>
    </row>
    <row r="126" spans="1:130" s="246"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63</v>
      </c>
      <c r="AB126" s="1053"/>
      <c r="AC126" s="1053"/>
      <c r="AD126" s="1053"/>
      <c r="AE126" s="1054"/>
      <c r="AF126" s="1055" t="s">
        <v>478</v>
      </c>
      <c r="AG126" s="1053"/>
      <c r="AH126" s="1053"/>
      <c r="AI126" s="1053"/>
      <c r="AJ126" s="1054"/>
      <c r="AK126" s="1055">
        <v>64</v>
      </c>
      <c r="AL126" s="1053"/>
      <c r="AM126" s="1053"/>
      <c r="AN126" s="1053"/>
      <c r="AO126" s="1054"/>
      <c r="AP126" s="1056">
        <v>0</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413</v>
      </c>
      <c r="DH126" s="1014"/>
      <c r="DI126" s="1014"/>
      <c r="DJ126" s="1014"/>
      <c r="DK126" s="1014"/>
      <c r="DL126" s="1014" t="s">
        <v>485</v>
      </c>
      <c r="DM126" s="1014"/>
      <c r="DN126" s="1014"/>
      <c r="DO126" s="1014"/>
      <c r="DP126" s="1014"/>
      <c r="DQ126" s="1014" t="s">
        <v>479</v>
      </c>
      <c r="DR126" s="1014"/>
      <c r="DS126" s="1014"/>
      <c r="DT126" s="1014"/>
      <c r="DU126" s="1014"/>
      <c r="DV126" s="1015" t="s">
        <v>479</v>
      </c>
      <c r="DW126" s="1015"/>
      <c r="DX126" s="1015"/>
      <c r="DY126" s="1015"/>
      <c r="DZ126" s="1016"/>
    </row>
    <row r="127" spans="1:130" s="246" customFormat="1" ht="26.25" customHeight="1" x14ac:dyDescent="0.15">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154</v>
      </c>
      <c r="AB127" s="1053"/>
      <c r="AC127" s="1053"/>
      <c r="AD127" s="1053"/>
      <c r="AE127" s="1054"/>
      <c r="AF127" s="1055">
        <v>118</v>
      </c>
      <c r="AG127" s="1053"/>
      <c r="AH127" s="1053"/>
      <c r="AI127" s="1053"/>
      <c r="AJ127" s="1054"/>
      <c r="AK127" s="1055">
        <v>91</v>
      </c>
      <c r="AL127" s="1053"/>
      <c r="AM127" s="1053"/>
      <c r="AN127" s="1053"/>
      <c r="AO127" s="1054"/>
      <c r="AP127" s="1056">
        <v>0</v>
      </c>
      <c r="AQ127" s="1057"/>
      <c r="AR127" s="1057"/>
      <c r="AS127" s="1057"/>
      <c r="AT127" s="1058"/>
      <c r="AU127" s="282"/>
      <c r="AV127" s="282"/>
      <c r="AW127" s="282"/>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499</v>
      </c>
      <c r="DH127" s="1014"/>
      <c r="DI127" s="1014"/>
      <c r="DJ127" s="1014"/>
      <c r="DK127" s="1014"/>
      <c r="DL127" s="1014" t="s">
        <v>500</v>
      </c>
      <c r="DM127" s="1014"/>
      <c r="DN127" s="1014"/>
      <c r="DO127" s="1014"/>
      <c r="DP127" s="1014"/>
      <c r="DQ127" s="1014" t="s">
        <v>413</v>
      </c>
      <c r="DR127" s="1014"/>
      <c r="DS127" s="1014"/>
      <c r="DT127" s="1014"/>
      <c r="DU127" s="1014"/>
      <c r="DV127" s="1015" t="s">
        <v>413</v>
      </c>
      <c r="DW127" s="1015"/>
      <c r="DX127" s="1015"/>
      <c r="DY127" s="1015"/>
      <c r="DZ127" s="1016"/>
    </row>
    <row r="128" spans="1:130" s="246"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262640</v>
      </c>
      <c r="AB128" s="1142"/>
      <c r="AC128" s="1142"/>
      <c r="AD128" s="1142"/>
      <c r="AE128" s="1143"/>
      <c r="AF128" s="1144">
        <v>258892</v>
      </c>
      <c r="AG128" s="1142"/>
      <c r="AH128" s="1142"/>
      <c r="AI128" s="1142"/>
      <c r="AJ128" s="1143"/>
      <c r="AK128" s="1144">
        <v>263618</v>
      </c>
      <c r="AL128" s="1142"/>
      <c r="AM128" s="1142"/>
      <c r="AN128" s="1142"/>
      <c r="AO128" s="1143"/>
      <c r="AP128" s="1145"/>
      <c r="AQ128" s="1146"/>
      <c r="AR128" s="1146"/>
      <c r="AS128" s="1146"/>
      <c r="AT128" s="1147"/>
      <c r="AU128" s="282"/>
      <c r="AV128" s="282"/>
      <c r="AW128" s="282"/>
      <c r="AX128" s="982" t="s">
        <v>503</v>
      </c>
      <c r="AY128" s="983"/>
      <c r="AZ128" s="983"/>
      <c r="BA128" s="983"/>
      <c r="BB128" s="983"/>
      <c r="BC128" s="983"/>
      <c r="BD128" s="983"/>
      <c r="BE128" s="984"/>
      <c r="BF128" s="1148" t="s">
        <v>499</v>
      </c>
      <c r="BG128" s="1149"/>
      <c r="BH128" s="1149"/>
      <c r="BI128" s="1149"/>
      <c r="BJ128" s="1149"/>
      <c r="BK128" s="1149"/>
      <c r="BL128" s="1150"/>
      <c r="BM128" s="1148">
        <v>12.64</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t="s">
        <v>413</v>
      </c>
      <c r="DH128" s="1134"/>
      <c r="DI128" s="1134"/>
      <c r="DJ128" s="1134"/>
      <c r="DK128" s="1134"/>
      <c r="DL128" s="1134" t="s">
        <v>486</v>
      </c>
      <c r="DM128" s="1134"/>
      <c r="DN128" s="1134"/>
      <c r="DO128" s="1134"/>
      <c r="DP128" s="1134"/>
      <c r="DQ128" s="1134" t="s">
        <v>486</v>
      </c>
      <c r="DR128" s="1134"/>
      <c r="DS128" s="1134"/>
      <c r="DT128" s="1134"/>
      <c r="DU128" s="1134"/>
      <c r="DV128" s="1135" t="s">
        <v>413</v>
      </c>
      <c r="DW128" s="1135"/>
      <c r="DX128" s="1135"/>
      <c r="DY128" s="1135"/>
      <c r="DZ128" s="1136"/>
    </row>
    <row r="129" spans="1:131" s="246"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16639823</v>
      </c>
      <c r="AB129" s="1053"/>
      <c r="AC129" s="1053"/>
      <c r="AD129" s="1053"/>
      <c r="AE129" s="1054"/>
      <c r="AF129" s="1055">
        <v>16555998</v>
      </c>
      <c r="AG129" s="1053"/>
      <c r="AH129" s="1053"/>
      <c r="AI129" s="1053"/>
      <c r="AJ129" s="1054"/>
      <c r="AK129" s="1055">
        <v>17038187</v>
      </c>
      <c r="AL129" s="1053"/>
      <c r="AM129" s="1053"/>
      <c r="AN129" s="1053"/>
      <c r="AO129" s="1054"/>
      <c r="AP129" s="1170"/>
      <c r="AQ129" s="1171"/>
      <c r="AR129" s="1171"/>
      <c r="AS129" s="1171"/>
      <c r="AT129" s="1172"/>
      <c r="AU129" s="284"/>
      <c r="AV129" s="284"/>
      <c r="AW129" s="284"/>
      <c r="AX129" s="1161" t="s">
        <v>506</v>
      </c>
      <c r="AY129" s="1044"/>
      <c r="AZ129" s="1044"/>
      <c r="BA129" s="1044"/>
      <c r="BB129" s="1044"/>
      <c r="BC129" s="1044"/>
      <c r="BD129" s="1044"/>
      <c r="BE129" s="1045"/>
      <c r="BF129" s="1162" t="s">
        <v>478</v>
      </c>
      <c r="BG129" s="1163"/>
      <c r="BH129" s="1163"/>
      <c r="BI129" s="1163"/>
      <c r="BJ129" s="1163"/>
      <c r="BK129" s="1163"/>
      <c r="BL129" s="1164"/>
      <c r="BM129" s="1162">
        <v>17.64</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507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508</v>
      </c>
      <c r="X130" s="1168"/>
      <c r="Y130" s="1168"/>
      <c r="Z130" s="1169"/>
      <c r="AA130" s="1052">
        <v>3193579</v>
      </c>
      <c r="AB130" s="1053"/>
      <c r="AC130" s="1053"/>
      <c r="AD130" s="1053"/>
      <c r="AE130" s="1054"/>
      <c r="AF130" s="1055">
        <v>3147224</v>
      </c>
      <c r="AG130" s="1053"/>
      <c r="AH130" s="1053"/>
      <c r="AI130" s="1053"/>
      <c r="AJ130" s="1054"/>
      <c r="AK130" s="1055">
        <v>3332395</v>
      </c>
      <c r="AL130" s="1053"/>
      <c r="AM130" s="1053"/>
      <c r="AN130" s="1053"/>
      <c r="AO130" s="1054"/>
      <c r="AP130" s="1170"/>
      <c r="AQ130" s="1171"/>
      <c r="AR130" s="1171"/>
      <c r="AS130" s="1171"/>
      <c r="AT130" s="1172"/>
      <c r="AU130" s="284"/>
      <c r="AV130" s="284"/>
      <c r="AW130" s="284"/>
      <c r="AX130" s="1161" t="s">
        <v>509</v>
      </c>
      <c r="AY130" s="1044"/>
      <c r="AZ130" s="1044"/>
      <c r="BA130" s="1044"/>
      <c r="BB130" s="1044"/>
      <c r="BC130" s="1044"/>
      <c r="BD130" s="1044"/>
      <c r="BE130" s="1045"/>
      <c r="BF130" s="1198">
        <v>10.5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510</v>
      </c>
      <c r="X131" s="1206"/>
      <c r="Y131" s="1206"/>
      <c r="Z131" s="1207"/>
      <c r="AA131" s="1099">
        <v>13446244</v>
      </c>
      <c r="AB131" s="1078"/>
      <c r="AC131" s="1078"/>
      <c r="AD131" s="1078"/>
      <c r="AE131" s="1079"/>
      <c r="AF131" s="1077">
        <v>13408774</v>
      </c>
      <c r="AG131" s="1078"/>
      <c r="AH131" s="1078"/>
      <c r="AI131" s="1078"/>
      <c r="AJ131" s="1079"/>
      <c r="AK131" s="1077">
        <v>13705792</v>
      </c>
      <c r="AL131" s="1078"/>
      <c r="AM131" s="1078"/>
      <c r="AN131" s="1078"/>
      <c r="AO131" s="1079"/>
      <c r="AP131" s="1208"/>
      <c r="AQ131" s="1209"/>
      <c r="AR131" s="1209"/>
      <c r="AS131" s="1209"/>
      <c r="AT131" s="1210"/>
      <c r="AU131" s="284"/>
      <c r="AV131" s="284"/>
      <c r="AW131" s="284"/>
      <c r="AX131" s="1180" t="s">
        <v>511</v>
      </c>
      <c r="AY131" s="1131"/>
      <c r="AZ131" s="1131"/>
      <c r="BA131" s="1131"/>
      <c r="BB131" s="1131"/>
      <c r="BC131" s="1131"/>
      <c r="BD131" s="1131"/>
      <c r="BE131" s="1132"/>
      <c r="BF131" s="1181">
        <v>125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512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513</v>
      </c>
      <c r="W132" s="1191"/>
      <c r="X132" s="1191"/>
      <c r="Y132" s="1191"/>
      <c r="Z132" s="1192"/>
      <c r="AA132" s="1193">
        <v>11.074683759999999</v>
      </c>
      <c r="AB132" s="1194"/>
      <c r="AC132" s="1194"/>
      <c r="AD132" s="1194"/>
      <c r="AE132" s="1195"/>
      <c r="AF132" s="1196">
        <v>10.62614673</v>
      </c>
      <c r="AG132" s="1194"/>
      <c r="AH132" s="1194"/>
      <c r="AI132" s="1194"/>
      <c r="AJ132" s="1195"/>
      <c r="AK132" s="1196">
        <v>9.9374045659999997</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514</v>
      </c>
      <c r="W133" s="1174"/>
      <c r="X133" s="1174"/>
      <c r="Y133" s="1174"/>
      <c r="Z133" s="1175"/>
      <c r="AA133" s="1176">
        <v>11.5</v>
      </c>
      <c r="AB133" s="1177"/>
      <c r="AC133" s="1177"/>
      <c r="AD133" s="1177"/>
      <c r="AE133" s="1178"/>
      <c r="AF133" s="1176">
        <v>11.1</v>
      </c>
      <c r="AG133" s="1177"/>
      <c r="AH133" s="1177"/>
      <c r="AI133" s="1177"/>
      <c r="AJ133" s="1178"/>
      <c r="AK133" s="1176">
        <v>10.5</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yU15SweUzZEqbWRIBCXl5GZgkTo1JRLXfju2KTbHhEt6J5s9YneNS2+NPf0HMtfEN9fRFw2/fJUk08yH/fYUDA==" saltValue="IbUYztVcgkYMGLsxMgJ/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hAoGCDd6uTnFRWLagFK2CbquNDBC/ZQt/iZ05ghOwR8Sxgs+LRvZHCeFHWvH50eu8jCtET5bxDaKBjQz9mjD/w==" saltValue="ylEoBulojc0dh1U9aUsw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WPsR8oKqMHbBEkaxaqwi8ho0b5pcWYUxMFF/T7RuG2zhmX4A0XuWD9kmXk8HtP3DEI7as9humOfTXUozezbvg==" saltValue="Gucj2itG2Zoh+hVUQivp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523</v>
      </c>
      <c r="AL9" s="1214"/>
      <c r="AM9" s="1214"/>
      <c r="AN9" s="1215"/>
      <c r="AO9" s="312">
        <v>3559966</v>
      </c>
      <c r="AP9" s="312">
        <v>66912</v>
      </c>
      <c r="AQ9" s="313">
        <v>81198</v>
      </c>
      <c r="AR9" s="314">
        <v>-17.600000000000001</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524</v>
      </c>
      <c r="AL10" s="1214"/>
      <c r="AM10" s="1214"/>
      <c r="AN10" s="1215"/>
      <c r="AO10" s="315">
        <v>1389425</v>
      </c>
      <c r="AP10" s="315">
        <v>26115</v>
      </c>
      <c r="AQ10" s="316">
        <v>5531</v>
      </c>
      <c r="AR10" s="317">
        <v>372.2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525</v>
      </c>
      <c r="AL11" s="1214"/>
      <c r="AM11" s="1214"/>
      <c r="AN11" s="1215"/>
      <c r="AO11" s="315">
        <v>465221</v>
      </c>
      <c r="AP11" s="315">
        <v>8744</v>
      </c>
      <c r="AQ11" s="316">
        <v>1383</v>
      </c>
      <c r="AR11" s="317">
        <v>532.20000000000005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526</v>
      </c>
      <c r="AL12" s="1214"/>
      <c r="AM12" s="1214"/>
      <c r="AN12" s="1215"/>
      <c r="AO12" s="315">
        <v>13563</v>
      </c>
      <c r="AP12" s="315">
        <v>255</v>
      </c>
      <c r="AQ12" s="316">
        <v>8</v>
      </c>
      <c r="AR12" s="317">
        <v>3087.5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527</v>
      </c>
      <c r="AL13" s="1214"/>
      <c r="AM13" s="1214"/>
      <c r="AN13" s="1215"/>
      <c r="AO13" s="315">
        <v>292197</v>
      </c>
      <c r="AP13" s="315">
        <v>5492</v>
      </c>
      <c r="AQ13" s="316">
        <v>2870</v>
      </c>
      <c r="AR13" s="317">
        <v>91.4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528</v>
      </c>
      <c r="AL14" s="1214"/>
      <c r="AM14" s="1214"/>
      <c r="AN14" s="1215"/>
      <c r="AO14" s="315">
        <v>61484</v>
      </c>
      <c r="AP14" s="315">
        <v>1156</v>
      </c>
      <c r="AQ14" s="316">
        <v>1754</v>
      </c>
      <c r="AR14" s="317">
        <v>-34.1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529</v>
      </c>
      <c r="AL15" s="1220"/>
      <c r="AM15" s="1220"/>
      <c r="AN15" s="1221"/>
      <c r="AO15" s="315">
        <v>-357250</v>
      </c>
      <c r="AP15" s="315">
        <v>-6715</v>
      </c>
      <c r="AQ15" s="316">
        <v>-6387</v>
      </c>
      <c r="AR15" s="317">
        <v>5.0999999999999996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183</v>
      </c>
      <c r="AL16" s="1220"/>
      <c r="AM16" s="1220"/>
      <c r="AN16" s="1221"/>
      <c r="AO16" s="315">
        <v>5424606</v>
      </c>
      <c r="AP16" s="315">
        <v>101959</v>
      </c>
      <c r="AQ16" s="316">
        <v>86357</v>
      </c>
      <c r="AR16" s="317">
        <v>18.100000000000001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531</v>
      </c>
      <c r="AP20" s="324" t="s">
        <v>532</v>
      </c>
      <c r="AQ20" s="325" t="s">
        <v>533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534</v>
      </c>
      <c r="AL21" s="1223"/>
      <c r="AM21" s="1223"/>
      <c r="AN21" s="1224"/>
      <c r="AO21" s="328">
        <v>7.27</v>
      </c>
      <c r="AP21" s="329">
        <v>8.1999999999999993</v>
      </c>
      <c r="AQ21" s="330">
        <v>-0.93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535</v>
      </c>
      <c r="AL22" s="1223"/>
      <c r="AM22" s="1223"/>
      <c r="AN22" s="1224"/>
      <c r="AO22" s="333">
        <v>97.5</v>
      </c>
      <c r="AP22" s="334">
        <v>98</v>
      </c>
      <c r="AQ22" s="335">
        <v>-0.5</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539</v>
      </c>
      <c r="AL32" s="1217"/>
      <c r="AM32" s="1217"/>
      <c r="AN32" s="1218"/>
      <c r="AO32" s="343">
        <v>4743823</v>
      </c>
      <c r="AP32" s="343">
        <v>89163</v>
      </c>
      <c r="AQ32" s="344">
        <v>54377</v>
      </c>
      <c r="AR32" s="345">
        <v>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540</v>
      </c>
      <c r="AL33" s="1217"/>
      <c r="AM33" s="1217"/>
      <c r="AN33" s="1218"/>
      <c r="AO33" s="343" t="s">
        <v>541</v>
      </c>
      <c r="AP33" s="343" t="s">
        <v>541</v>
      </c>
      <c r="AQ33" s="344" t="s">
        <v>541</v>
      </c>
      <c r="AR33" s="345" t="s">
        <v>541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542</v>
      </c>
      <c r="AL34" s="1217"/>
      <c r="AM34" s="1217"/>
      <c r="AN34" s="1218"/>
      <c r="AO34" s="343" t="s">
        <v>541</v>
      </c>
      <c r="AP34" s="343" t="s">
        <v>541</v>
      </c>
      <c r="AQ34" s="344">
        <v>3</v>
      </c>
      <c r="AR34" s="345" t="s">
        <v>541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543</v>
      </c>
      <c r="AL35" s="1217"/>
      <c r="AM35" s="1217"/>
      <c r="AN35" s="1218"/>
      <c r="AO35" s="343">
        <v>95899</v>
      </c>
      <c r="AP35" s="343">
        <v>1802</v>
      </c>
      <c r="AQ35" s="344">
        <v>13654</v>
      </c>
      <c r="AR35" s="345">
        <v>-86.8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544</v>
      </c>
      <c r="AL36" s="1217"/>
      <c r="AM36" s="1217"/>
      <c r="AN36" s="1218"/>
      <c r="AO36" s="343">
        <v>117590</v>
      </c>
      <c r="AP36" s="343">
        <v>2210</v>
      </c>
      <c r="AQ36" s="344">
        <v>1462</v>
      </c>
      <c r="AR36" s="345">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545</v>
      </c>
      <c r="AL37" s="1217"/>
      <c r="AM37" s="1217"/>
      <c r="AN37" s="1218"/>
      <c r="AO37" s="343">
        <v>701</v>
      </c>
      <c r="AP37" s="343">
        <v>13</v>
      </c>
      <c r="AQ37" s="344">
        <v>670</v>
      </c>
      <c r="AR37" s="345">
        <v>-98.1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546</v>
      </c>
      <c r="AL38" s="1226"/>
      <c r="AM38" s="1226"/>
      <c r="AN38" s="1227"/>
      <c r="AO38" s="346" t="s">
        <v>541</v>
      </c>
      <c r="AP38" s="346" t="s">
        <v>541</v>
      </c>
      <c r="AQ38" s="347">
        <v>1</v>
      </c>
      <c r="AR38" s="335" t="s">
        <v>541</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547</v>
      </c>
      <c r="AL39" s="1226"/>
      <c r="AM39" s="1226"/>
      <c r="AN39" s="1227"/>
      <c r="AO39" s="343">
        <v>-263618</v>
      </c>
      <c r="AP39" s="343">
        <v>-4955</v>
      </c>
      <c r="AQ39" s="344">
        <v>-4140</v>
      </c>
      <c r="AR39" s="345">
        <v>19.7</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548</v>
      </c>
      <c r="AL40" s="1217"/>
      <c r="AM40" s="1217"/>
      <c r="AN40" s="1218"/>
      <c r="AO40" s="343">
        <v>-3332395</v>
      </c>
      <c r="AP40" s="343">
        <v>-62634</v>
      </c>
      <c r="AQ40" s="344">
        <v>-48517</v>
      </c>
      <c r="AR40" s="345">
        <v>29.1</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293</v>
      </c>
      <c r="AL41" s="1229"/>
      <c r="AM41" s="1229"/>
      <c r="AN41" s="1230"/>
      <c r="AO41" s="343">
        <v>1362000</v>
      </c>
      <c r="AP41" s="343">
        <v>25600</v>
      </c>
      <c r="AQ41" s="344">
        <v>17509</v>
      </c>
      <c r="AR41" s="345">
        <v>46.2</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549</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551</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518</v>
      </c>
      <c r="AN49" s="1233" t="s">
        <v>552</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553</v>
      </c>
      <c r="AO50" s="360" t="s">
        <v>554</v>
      </c>
      <c r="AP50" s="361" t="s">
        <v>555</v>
      </c>
      <c r="AQ50" s="362" t="s">
        <v>556</v>
      </c>
      <c r="AR50" s="363"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558</v>
      </c>
      <c r="AL51" s="356"/>
      <c r="AM51" s="364">
        <v>4175008</v>
      </c>
      <c r="AN51" s="365">
        <v>73796</v>
      </c>
      <c r="AO51" s="366">
        <v>-28.4</v>
      </c>
      <c r="AP51" s="367">
        <v>67319</v>
      </c>
      <c r="AQ51" s="368">
        <v>-27</v>
      </c>
      <c r="AR51" s="369">
        <v>-1.4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559</v>
      </c>
      <c r="AM52" s="372">
        <v>2886736</v>
      </c>
      <c r="AN52" s="373">
        <v>51025</v>
      </c>
      <c r="AO52" s="374">
        <v>29</v>
      </c>
      <c r="AP52" s="375">
        <v>38101</v>
      </c>
      <c r="AQ52" s="376">
        <v>2.4</v>
      </c>
      <c r="AR52" s="377">
        <v>26.6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560</v>
      </c>
      <c r="AL53" s="356"/>
      <c r="AM53" s="364">
        <v>7903942</v>
      </c>
      <c r="AN53" s="365">
        <v>141798</v>
      </c>
      <c r="AO53" s="366">
        <v>92.1</v>
      </c>
      <c r="AP53" s="367">
        <v>70615</v>
      </c>
      <c r="AQ53" s="368">
        <v>4.9000000000000004</v>
      </c>
      <c r="AR53" s="369">
        <v>87.2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559</v>
      </c>
      <c r="AM54" s="372">
        <v>6344694</v>
      </c>
      <c r="AN54" s="373">
        <v>113825</v>
      </c>
      <c r="AO54" s="374">
        <v>123.1</v>
      </c>
      <c r="AP54" s="375">
        <v>37382</v>
      </c>
      <c r="AQ54" s="376">
        <v>-1.9</v>
      </c>
      <c r="AR54" s="377">
        <v>125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561</v>
      </c>
      <c r="AL55" s="356"/>
      <c r="AM55" s="364">
        <v>3052797</v>
      </c>
      <c r="AN55" s="365">
        <v>55728</v>
      </c>
      <c r="AO55" s="366">
        <v>-60.7</v>
      </c>
      <c r="AP55" s="367">
        <v>69185</v>
      </c>
      <c r="AQ55" s="368">
        <v>-2</v>
      </c>
      <c r="AR55" s="369">
        <v>-58.7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559</v>
      </c>
      <c r="AM56" s="372">
        <v>1533257</v>
      </c>
      <c r="AN56" s="373">
        <v>27989</v>
      </c>
      <c r="AO56" s="374">
        <v>-75.400000000000006</v>
      </c>
      <c r="AP56" s="375">
        <v>38519</v>
      </c>
      <c r="AQ56" s="376">
        <v>3</v>
      </c>
      <c r="AR56" s="377">
        <v>-78.400000000000006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562</v>
      </c>
      <c r="AL57" s="356"/>
      <c r="AM57" s="364">
        <v>4277533</v>
      </c>
      <c r="AN57" s="365">
        <v>79265</v>
      </c>
      <c r="AO57" s="366">
        <v>42.2</v>
      </c>
      <c r="AP57" s="367">
        <v>70166</v>
      </c>
      <c r="AQ57" s="368">
        <v>1.4</v>
      </c>
      <c r="AR57" s="369">
        <v>40.799999999999997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559</v>
      </c>
      <c r="AM58" s="372">
        <v>1093347</v>
      </c>
      <c r="AN58" s="373">
        <v>20260</v>
      </c>
      <c r="AO58" s="374">
        <v>-27.6</v>
      </c>
      <c r="AP58" s="375">
        <v>36115</v>
      </c>
      <c r="AQ58" s="376">
        <v>-6.2</v>
      </c>
      <c r="AR58" s="377">
        <v>-21.4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563</v>
      </c>
      <c r="AL59" s="356"/>
      <c r="AM59" s="364">
        <v>3750045</v>
      </c>
      <c r="AN59" s="365">
        <v>70484</v>
      </c>
      <c r="AO59" s="366">
        <v>-11.1</v>
      </c>
      <c r="AP59" s="367">
        <v>70329</v>
      </c>
      <c r="AQ59" s="368">
        <v>0.2</v>
      </c>
      <c r="AR59" s="369">
        <v>-11.3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559</v>
      </c>
      <c r="AM60" s="372">
        <v>1318094</v>
      </c>
      <c r="AN60" s="373">
        <v>24774</v>
      </c>
      <c r="AO60" s="374">
        <v>22.3</v>
      </c>
      <c r="AP60" s="375">
        <v>39403</v>
      </c>
      <c r="AQ60" s="376">
        <v>9.1</v>
      </c>
      <c r="AR60" s="377">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564</v>
      </c>
      <c r="AL61" s="378"/>
      <c r="AM61" s="379">
        <v>4631865</v>
      </c>
      <c r="AN61" s="380">
        <v>84214</v>
      </c>
      <c r="AO61" s="381">
        <v>6.8</v>
      </c>
      <c r="AP61" s="382">
        <v>69523</v>
      </c>
      <c r="AQ61" s="383">
        <v>-4.5</v>
      </c>
      <c r="AR61" s="369">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559</v>
      </c>
      <c r="AM62" s="372">
        <v>2635226</v>
      </c>
      <c r="AN62" s="373">
        <v>47575</v>
      </c>
      <c r="AO62" s="374">
        <v>14.3</v>
      </c>
      <c r="AP62" s="375">
        <v>37904</v>
      </c>
      <c r="AQ62" s="376">
        <v>1.3</v>
      </c>
      <c r="AR62" s="377">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gZLyh00Kpr3fzX3z0Y/xiZNeaf0riDgBg9RT4a5KIN6BAAQAUMwxNgWq7FKMI/VdfHcXKz7osM52v4N9KCdtg==" saltValue="zpL+lIiBgvx6O7WJT9pw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20" spans="125:125" ht="13.5" hidden="1" customHeight="1" x14ac:dyDescent="0.15"/>
    <row r="121" spans="125:125" ht="13.5" hidden="1" customHeight="1" x14ac:dyDescent="0.15">
      <c r="DU121" s="290"/>
    </row>
  </sheetData>
  <sheetProtection algorithmName="SHA-512" hashValue="Nb7D7AoJxdy58kuaTcLAy6SKco0eJtApz8Eqku+9Fw4RWHIW8tXm/Ul3u6MQ3F61QVZBOTvwAMx78K9P/edQLg==" saltValue="dYMm7WpxDb6jIB2eYAG9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N103" sqref="CN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sheetData>
  <sheetProtection algorithmName="SHA-512" hashValue="pVAOd1uBZ1x6BUWtaVjlQ5uBnTQQoHEdRYJ58oAYQTycvCmO7A+aiNNfYFWL+sHmqXkjYtoO6pWIOvvkBlShKw==" saltValue="elw35Zni4pDY6f66levQ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25" zoomScale="85" zoomScaleNormal="85" zoomScaleSheetLayoutView="100" workbookViewId="0">
      <selection activeCell="I11" sqref="I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4.62</v>
      </c>
      <c r="G47" s="12">
        <v>3.6</v>
      </c>
      <c r="H47" s="12">
        <v>3.49</v>
      </c>
      <c r="I47" s="12">
        <v>3.95</v>
      </c>
      <c r="J47" s="13">
        <v>6.75</v>
      </c>
    </row>
    <row r="48" spans="2:10" ht="57.75" customHeight="1" x14ac:dyDescent="0.15">
      <c r="B48" s="14"/>
      <c r="C48" s="1238" t="s">
        <v>4</v>
      </c>
      <c r="D48" s="1238"/>
      <c r="E48" s="1239"/>
      <c r="F48" s="15">
        <v>4.4000000000000004</v>
      </c>
      <c r="G48" s="16">
        <v>2.38</v>
      </c>
      <c r="H48" s="16">
        <v>3.88</v>
      </c>
      <c r="I48" s="16">
        <v>3.49</v>
      </c>
      <c r="J48" s="17">
        <v>5.03</v>
      </c>
    </row>
    <row r="49" spans="2:10" ht="57.75" customHeight="1" thickBot="1" x14ac:dyDescent="0.2">
      <c r="B49" s="18"/>
      <c r="C49" s="1240" t="s">
        <v>5</v>
      </c>
      <c r="D49" s="1240"/>
      <c r="E49" s="1241"/>
      <c r="F49" s="19" t="s">
        <v>573</v>
      </c>
      <c r="G49" s="20" t="s">
        <v>574</v>
      </c>
      <c r="H49" s="20" t="s">
        <v>575</v>
      </c>
      <c r="I49" s="20" t="s">
        <v>576</v>
      </c>
      <c r="J49" s="21">
        <v>1.22</v>
      </c>
    </row>
    <row r="50" spans="2:10" ht="13.5" customHeight="1" x14ac:dyDescent="0.15"/>
  </sheetData>
  <sheetProtection algorithmName="SHA-512" hashValue="4ZNJQBqXah0DAxZUNkDTXLvxa5s2bc6G3Bk+kD3gp2EUn2s5RbJqDpwwGdNGLX+n2ERRMHc3Cg7qhCm/O9YUnQ==" saltValue="tX5nJnqYa+ybq2z8xOPq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2022-03-17T01:17:52Z</cp:lastPrinted>
  <dcterms:created xsi:type="dcterms:W3CDTF">2022-02-02T03:25:32Z</dcterms:created>
  <dcterms:modified xsi:type="dcterms:W3CDTF">2022-09-28T01:53:35Z</dcterms:modified>
  <cp:category/>
</cp:coreProperties>
</file>